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wwyy\OneDrive\Bureau\c13\projet final\"/>
    </mc:Choice>
  </mc:AlternateContent>
  <xr:revisionPtr revIDLastSave="0" documentId="13_ncr:1_{50412DB5-75DE-45E0-95DD-B6194AE942CD}" xr6:coauthVersionLast="47" xr6:coauthVersionMax="47" xr10:uidLastSave="{00000000-0000-0000-0000-000000000000}"/>
  <bookViews>
    <workbookView xWindow="28680" yWindow="-3555" windowWidth="29040" windowHeight="16440" activeTab="1" xr2:uid="{1EF2AEB6-D772-4049-B371-37011BA76B7E}"/>
  </bookViews>
  <sheets>
    <sheet name="conditions init+ trajectoires" sheetId="1" r:id="rId1"/>
    <sheet name="simulations en mouvement" sheetId="2" r:id="rId2"/>
  </sheets>
  <definedNames>
    <definedName name="Aarseth_1">'conditions init+ trajectoires'!$H$22</definedName>
    <definedName name="Aarseth_2">'conditions init+ trajectoires'!$H$30</definedName>
    <definedName name="Aarseth_3">'conditions init+ trajectoires'!$H$38</definedName>
    <definedName name="ai_x">'conditions init+ trajectoires'!$H$12</definedName>
    <definedName name="ai_y">'conditions init+ trajectoires'!$I$12</definedName>
    <definedName name="bt">'conditions init+ trajectoires'!$H$4</definedName>
    <definedName name="Masse_1">'conditions init+ trajectoires'!$H$21</definedName>
    <definedName name="Masse_2">'conditions init+ trajectoires'!$H$29</definedName>
    <definedName name="Masse_3">'conditions init+ trajectoires'!$H$37</definedName>
    <definedName name="pi_x">'conditions init+ trajectoires'!$H$10</definedName>
    <definedName name="pi_y">'conditions init+ trajectoires'!$I$10</definedName>
    <definedName name="q_1x">'conditions init+ trajectoires'!$H$17</definedName>
    <definedName name="q_1y">'conditions init+ trajectoires'!$I$17</definedName>
    <definedName name="q_2x">'conditions init+ trajectoires'!$H$25</definedName>
    <definedName name="q_2y">'conditions init+ trajectoires'!$I$25</definedName>
    <definedName name="q_3x">'conditions init+ trajectoires'!$H$33</definedName>
    <definedName name="q_3y">'conditions init+ trajectoires'!$I$33</definedName>
    <definedName name="r_1">'conditions init+ trajectoires'!$H$18</definedName>
    <definedName name="r_2">'conditions init+ trajectoires'!$H$26</definedName>
    <definedName name="r_3">'conditions init+ trajectoires'!$H$34</definedName>
    <definedName name="vi_x">'conditions init+ trajectoires'!$H$11</definedName>
    <definedName name="vi_y">'conditions init+ trajectoires'!$I$11</definedName>
    <definedName name="Volume_1">'conditions init+ trajectoires'!$H$20</definedName>
    <definedName name="Volume_2">'conditions init+ trajectoires'!$H$28</definedName>
    <definedName name="Volume_3">'conditions init+ trajectoires'!$H$36</definedName>
    <definedName name="ρ_1">'conditions init+ trajectoires'!$H$19</definedName>
    <definedName name="ρ_2">'conditions init+ trajectoires'!$H$27</definedName>
    <definedName name="ρ_3">'conditions init+ trajectoires'!$H$35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Z4" i="1"/>
  <c r="AX4" i="1"/>
  <c r="AV4" i="1"/>
  <c r="AA4" i="1"/>
  <c r="Z4" i="1"/>
  <c r="X4" i="1"/>
  <c r="W4" i="1"/>
  <c r="S4" i="1" l="1"/>
  <c r="R4" i="1"/>
  <c r="Q4" i="1"/>
  <c r="P4" i="1"/>
  <c r="O4" i="1"/>
  <c r="N4" i="1"/>
  <c r="K1" i="1"/>
  <c r="M5" i="1" s="1"/>
  <c r="S5" i="1" l="1"/>
  <c r="R5" i="1"/>
  <c r="Q5" i="1"/>
  <c r="P5" i="1"/>
  <c r="O5" i="1"/>
  <c r="N5" i="1"/>
  <c r="M6" i="1"/>
  <c r="H22" i="1"/>
  <c r="H20" i="1"/>
  <c r="H21" i="1" s="1"/>
  <c r="AH4" i="1" l="1"/>
  <c r="O6" i="1"/>
  <c r="R6" i="1"/>
  <c r="M7" i="1"/>
  <c r="S6" i="1"/>
  <c r="Q6" i="1"/>
  <c r="N6" i="1"/>
  <c r="P6" i="1"/>
  <c r="H30" i="1"/>
  <c r="H36" i="1"/>
  <c r="H37" i="1" s="1"/>
  <c r="H28" i="1"/>
  <c r="H29" i="1" s="1"/>
  <c r="H38" i="1"/>
  <c r="AN4" i="1" l="1"/>
  <c r="AM4" i="1"/>
  <c r="AK4" i="1"/>
  <c r="AJ4" i="1"/>
  <c r="P7" i="1"/>
  <c r="M8" i="1"/>
  <c r="R7" i="1"/>
  <c r="S7" i="1"/>
  <c r="N7" i="1"/>
  <c r="Q7" i="1"/>
  <c r="O7" i="1"/>
  <c r="AD4" i="1" l="1"/>
  <c r="AA5" i="1" s="1"/>
  <c r="X5" i="1"/>
  <c r="AC4" i="1"/>
  <c r="W5" i="1" s="1"/>
  <c r="R8" i="1"/>
  <c r="P8" i="1"/>
  <c r="Q8" i="1"/>
  <c r="O8" i="1"/>
  <c r="N8" i="1"/>
  <c r="M9" i="1"/>
  <c r="S8" i="1"/>
  <c r="Z5" i="1" l="1"/>
  <c r="M10" i="1"/>
  <c r="S9" i="1"/>
  <c r="N9" i="1"/>
  <c r="O9" i="1"/>
  <c r="R9" i="1"/>
  <c r="P9" i="1"/>
  <c r="Q9" i="1"/>
  <c r="AV5" i="1" l="1"/>
  <c r="AZ5" i="1"/>
  <c r="AX5" i="1"/>
  <c r="M11" i="1"/>
  <c r="P10" i="1"/>
  <c r="O10" i="1"/>
  <c r="S10" i="1"/>
  <c r="R10" i="1"/>
  <c r="Q10" i="1"/>
  <c r="N10" i="1"/>
  <c r="AK5" i="1" l="1"/>
  <c r="AJ5" i="1"/>
  <c r="AN5" i="1"/>
  <c r="AM5" i="1"/>
  <c r="AH5" i="1"/>
  <c r="AD5" i="1" s="1"/>
  <c r="AG5" i="1"/>
  <c r="Q11" i="1"/>
  <c r="P11" i="1"/>
  <c r="O11" i="1"/>
  <c r="R11" i="1"/>
  <c r="N11" i="1"/>
  <c r="M12" i="1"/>
  <c r="S11" i="1"/>
  <c r="X6" i="1" l="1"/>
  <c r="AA6" i="1"/>
  <c r="AC5" i="1"/>
  <c r="Q12" i="1"/>
  <c r="N12" i="1"/>
  <c r="M13" i="1"/>
  <c r="P12" i="1"/>
  <c r="S12" i="1"/>
  <c r="R12" i="1"/>
  <c r="O12" i="1"/>
  <c r="W6" i="1" l="1"/>
  <c r="Z6" i="1"/>
  <c r="M14" i="1"/>
  <c r="S13" i="1"/>
  <c r="R13" i="1"/>
  <c r="Q13" i="1"/>
  <c r="P13" i="1"/>
  <c r="O13" i="1"/>
  <c r="N13" i="1"/>
  <c r="AX6" i="1" l="1"/>
  <c r="AK6" i="1" s="1"/>
  <c r="AV6" i="1"/>
  <c r="AH6" i="1" s="1"/>
  <c r="AZ6" i="1"/>
  <c r="AN6" i="1" s="1"/>
  <c r="AJ6" i="1"/>
  <c r="AG6" i="1"/>
  <c r="P14" i="1"/>
  <c r="R14" i="1"/>
  <c r="O14" i="1"/>
  <c r="N14" i="1"/>
  <c r="M15" i="1"/>
  <c r="S14" i="1"/>
  <c r="Q14" i="1"/>
  <c r="AM6" i="1" l="1"/>
  <c r="AD6" i="1"/>
  <c r="AC6" i="1"/>
  <c r="P15" i="1"/>
  <c r="O15" i="1"/>
  <c r="N15" i="1"/>
  <c r="S15" i="1"/>
  <c r="M16" i="1"/>
  <c r="R15" i="1"/>
  <c r="Q15" i="1"/>
  <c r="W7" i="1" l="1"/>
  <c r="Z7" i="1"/>
  <c r="AA7" i="1"/>
  <c r="X7" i="1"/>
  <c r="M17" i="1"/>
  <c r="S16" i="1"/>
  <c r="R16" i="1"/>
  <c r="Q16" i="1"/>
  <c r="P16" i="1"/>
  <c r="O16" i="1"/>
  <c r="N16" i="1"/>
  <c r="AZ7" i="1" l="1"/>
  <c r="AN7" i="1" s="1"/>
  <c r="AV7" i="1"/>
  <c r="AH7" i="1" s="1"/>
  <c r="AX7" i="1"/>
  <c r="AK7" i="1" s="1"/>
  <c r="O17" i="1"/>
  <c r="N17" i="1"/>
  <c r="M18" i="1"/>
  <c r="Q17" i="1"/>
  <c r="S17" i="1"/>
  <c r="P17" i="1"/>
  <c r="R17" i="1"/>
  <c r="AG7" i="1" l="1"/>
  <c r="AJ7" i="1"/>
  <c r="AM7" i="1"/>
  <c r="AD7" i="1"/>
  <c r="R18" i="1"/>
  <c r="S18" i="1"/>
  <c r="Q18" i="1"/>
  <c r="P18" i="1"/>
  <c r="M19" i="1"/>
  <c r="O18" i="1"/>
  <c r="N18" i="1"/>
  <c r="AC7" i="1" l="1"/>
  <c r="X8" i="1"/>
  <c r="AA8" i="1"/>
  <c r="W8" i="1"/>
  <c r="Z8" i="1"/>
  <c r="M20" i="1"/>
  <c r="S19" i="1"/>
  <c r="R19" i="1"/>
  <c r="Q19" i="1"/>
  <c r="P19" i="1"/>
  <c r="O19" i="1"/>
  <c r="N19" i="1"/>
  <c r="AX8" i="1" l="1"/>
  <c r="AK8" i="1" s="1"/>
  <c r="AZ8" i="1"/>
  <c r="AV8" i="1"/>
  <c r="N20" i="1"/>
  <c r="P20" i="1"/>
  <c r="R20" i="1"/>
  <c r="Q20" i="1"/>
  <c r="M21" i="1"/>
  <c r="S20" i="1"/>
  <c r="O20" i="1"/>
  <c r="AJ8" i="1" l="1"/>
  <c r="AH8" i="1"/>
  <c r="AG8" i="1"/>
  <c r="AN8" i="1"/>
  <c r="AM8" i="1"/>
  <c r="N21" i="1"/>
  <c r="Q21" i="1"/>
  <c r="P21" i="1"/>
  <c r="O21" i="1"/>
  <c r="M22" i="1"/>
  <c r="S21" i="1"/>
  <c r="R21" i="1"/>
  <c r="AD8" i="1" l="1"/>
  <c r="AC8" i="1"/>
  <c r="M23" i="1"/>
  <c r="S22" i="1"/>
  <c r="R22" i="1"/>
  <c r="Q22" i="1"/>
  <c r="P22" i="1"/>
  <c r="O22" i="1"/>
  <c r="N22" i="1"/>
  <c r="W9" i="1" l="1"/>
  <c r="Z9" i="1"/>
  <c r="X9" i="1"/>
  <c r="AA9" i="1"/>
  <c r="S23" i="1"/>
  <c r="N23" i="1"/>
  <c r="R23" i="1"/>
  <c r="P23" i="1"/>
  <c r="O23" i="1"/>
  <c r="M24" i="1"/>
  <c r="Q23" i="1"/>
  <c r="AX9" i="1" l="1"/>
  <c r="AK9" i="1" s="1"/>
  <c r="AV9" i="1"/>
  <c r="AG9" i="1" s="1"/>
  <c r="AZ9" i="1"/>
  <c r="AN9" i="1" s="1"/>
  <c r="AJ9" i="1"/>
  <c r="M25" i="1"/>
  <c r="S24" i="1"/>
  <c r="R24" i="1"/>
  <c r="Q24" i="1"/>
  <c r="P24" i="1"/>
  <c r="O24" i="1"/>
  <c r="N24" i="1"/>
  <c r="AM9" i="1" l="1"/>
  <c r="AC9" i="1"/>
  <c r="AH9" i="1"/>
  <c r="AD9" i="1" s="1"/>
  <c r="S25" i="1"/>
  <c r="R25" i="1"/>
  <c r="Q25" i="1"/>
  <c r="P25" i="1"/>
  <c r="M26" i="1"/>
  <c r="O25" i="1"/>
  <c r="N25" i="1"/>
  <c r="W10" i="1" l="1"/>
  <c r="Z10" i="1"/>
  <c r="X10" i="1"/>
  <c r="AA10" i="1"/>
  <c r="P26" i="1"/>
  <c r="M27" i="1"/>
  <c r="N26" i="1"/>
  <c r="S26" i="1"/>
  <c r="R26" i="1"/>
  <c r="O26" i="1"/>
  <c r="Q26" i="1"/>
  <c r="AV10" i="1" l="1"/>
  <c r="AG10" i="1" s="1"/>
  <c r="AZ10" i="1"/>
  <c r="AM10" i="1" s="1"/>
  <c r="AX10" i="1"/>
  <c r="AJ10" i="1" s="1"/>
  <c r="O27" i="1"/>
  <c r="M28" i="1"/>
  <c r="S27" i="1"/>
  <c r="R27" i="1"/>
  <c r="Q27" i="1"/>
  <c r="P27" i="1"/>
  <c r="N27" i="1"/>
  <c r="AC10" i="1" l="1"/>
  <c r="AK10" i="1"/>
  <c r="AH10" i="1"/>
  <c r="AN10" i="1"/>
  <c r="R28" i="1"/>
  <c r="Q28" i="1"/>
  <c r="P28" i="1"/>
  <c r="M29" i="1"/>
  <c r="O28" i="1"/>
  <c r="N28" i="1"/>
  <c r="S28" i="1"/>
  <c r="AD10" i="1" l="1"/>
  <c r="W11" i="1"/>
  <c r="Z11" i="1"/>
  <c r="R29" i="1"/>
  <c r="Q29" i="1"/>
  <c r="P29" i="1"/>
  <c r="N29" i="1"/>
  <c r="M30" i="1"/>
  <c r="S29" i="1"/>
  <c r="O29" i="1"/>
  <c r="X11" i="1" l="1"/>
  <c r="AX11" i="1" s="1"/>
  <c r="AA11" i="1"/>
  <c r="N30" i="1"/>
  <c r="M31" i="1"/>
  <c r="S30" i="1"/>
  <c r="R30" i="1"/>
  <c r="Q30" i="1"/>
  <c r="P30" i="1"/>
  <c r="O30" i="1"/>
  <c r="AK11" i="1" l="1"/>
  <c r="AJ11" i="1"/>
  <c r="AV11" i="1"/>
  <c r="AZ11" i="1"/>
  <c r="Q31" i="1"/>
  <c r="P31" i="1"/>
  <c r="O31" i="1"/>
  <c r="N31" i="1"/>
  <c r="R31" i="1"/>
  <c r="S31" i="1"/>
  <c r="M32" i="1"/>
  <c r="AH11" i="1" l="1"/>
  <c r="AG11" i="1"/>
  <c r="AN11" i="1"/>
  <c r="AM11" i="1"/>
  <c r="AC11" i="1" s="1"/>
  <c r="P32" i="1"/>
  <c r="R32" i="1"/>
  <c r="N32" i="1"/>
  <c r="M33" i="1"/>
  <c r="S32" i="1"/>
  <c r="Q32" i="1"/>
  <c r="O32" i="1"/>
  <c r="W12" i="1" l="1"/>
  <c r="Z12" i="1"/>
  <c r="AD11" i="1"/>
  <c r="M34" i="1"/>
  <c r="S33" i="1"/>
  <c r="R33" i="1"/>
  <c r="Q33" i="1"/>
  <c r="P33" i="1"/>
  <c r="O33" i="1"/>
  <c r="N33" i="1"/>
  <c r="X12" i="1" l="1"/>
  <c r="AX12" i="1" s="1"/>
  <c r="AJ12" i="1" s="1"/>
  <c r="AA12" i="1"/>
  <c r="P34" i="1"/>
  <c r="M35" i="1"/>
  <c r="O34" i="1"/>
  <c r="S34" i="1"/>
  <c r="N34" i="1"/>
  <c r="R34" i="1"/>
  <c r="Q34" i="1"/>
  <c r="AZ12" i="1" l="1"/>
  <c r="AM12" i="1" s="1"/>
  <c r="AV12" i="1"/>
  <c r="AG12" i="1" s="1"/>
  <c r="AC12" i="1" s="1"/>
  <c r="AK12" i="1"/>
  <c r="AN12" i="1"/>
  <c r="Q35" i="1"/>
  <c r="O35" i="1"/>
  <c r="M36" i="1"/>
  <c r="N35" i="1"/>
  <c r="S35" i="1"/>
  <c r="R35" i="1"/>
  <c r="P35" i="1"/>
  <c r="Z13" i="1" l="1"/>
  <c r="W13" i="1"/>
  <c r="AH12" i="1"/>
  <c r="AD12" i="1" s="1"/>
  <c r="M37" i="1"/>
  <c r="S36" i="1"/>
  <c r="R36" i="1"/>
  <c r="Q36" i="1"/>
  <c r="P36" i="1"/>
  <c r="O36" i="1"/>
  <c r="N36" i="1"/>
  <c r="AA13" i="1" l="1"/>
  <c r="X13" i="1"/>
  <c r="AV13" i="1"/>
  <c r="AH13" i="1" s="1"/>
  <c r="AX13" i="1"/>
  <c r="AJ13" i="1" s="1"/>
  <c r="O37" i="1"/>
  <c r="N37" i="1"/>
  <c r="P37" i="1"/>
  <c r="M38" i="1"/>
  <c r="R37" i="1"/>
  <c r="Q37" i="1"/>
  <c r="S37" i="1"/>
  <c r="AG13" i="1" l="1"/>
  <c r="AZ13" i="1"/>
  <c r="AM13" i="1" s="1"/>
  <c r="AK13" i="1"/>
  <c r="O38" i="1"/>
  <c r="M39" i="1"/>
  <c r="S38" i="1"/>
  <c r="R38" i="1"/>
  <c r="P38" i="1"/>
  <c r="Q38" i="1"/>
  <c r="N38" i="1"/>
  <c r="AN13" i="1" l="1"/>
  <c r="AD13" i="1" s="1"/>
  <c r="AC13" i="1"/>
  <c r="Z14" i="1" s="1"/>
  <c r="W14" i="1"/>
  <c r="M40" i="1"/>
  <c r="S39" i="1"/>
  <c r="R39" i="1"/>
  <c r="Q39" i="1"/>
  <c r="P39" i="1"/>
  <c r="O39" i="1"/>
  <c r="N39" i="1"/>
  <c r="X14" i="1" l="1"/>
  <c r="AA14" i="1"/>
  <c r="AV14" i="1"/>
  <c r="AH14" i="1" s="1"/>
  <c r="AX14" i="1"/>
  <c r="AK14" i="1" s="1"/>
  <c r="AJ14" i="1"/>
  <c r="AZ14" i="1"/>
  <c r="AN14" i="1" s="1"/>
  <c r="N40" i="1"/>
  <c r="M41" i="1"/>
  <c r="Q40" i="1"/>
  <c r="S40" i="1"/>
  <c r="R40" i="1"/>
  <c r="O40" i="1"/>
  <c r="P40" i="1"/>
  <c r="AG14" i="1" l="1"/>
  <c r="AM14" i="1"/>
  <c r="AD14" i="1"/>
  <c r="O41" i="1"/>
  <c r="M42" i="1"/>
  <c r="S41" i="1"/>
  <c r="R41" i="1"/>
  <c r="Q41" i="1"/>
  <c r="P41" i="1"/>
  <c r="N41" i="1"/>
  <c r="AC14" i="1" l="1"/>
  <c r="W15" i="1"/>
  <c r="Z15" i="1"/>
  <c r="AA15" i="1"/>
  <c r="X15" i="1"/>
  <c r="M43" i="1"/>
  <c r="S42" i="1"/>
  <c r="R42" i="1"/>
  <c r="Q42" i="1"/>
  <c r="P42" i="1"/>
  <c r="O42" i="1"/>
  <c r="N42" i="1"/>
  <c r="AX15" i="1" l="1"/>
  <c r="AK15" i="1" s="1"/>
  <c r="AZ15" i="1"/>
  <c r="AN15" i="1" s="1"/>
  <c r="AV15" i="1"/>
  <c r="AH15" i="1" s="1"/>
  <c r="AJ15" i="1"/>
  <c r="AM15" i="1"/>
  <c r="S43" i="1"/>
  <c r="Q43" i="1"/>
  <c r="O43" i="1"/>
  <c r="M44" i="1"/>
  <c r="P43" i="1"/>
  <c r="R43" i="1"/>
  <c r="N43" i="1"/>
  <c r="AG15" i="1" l="1"/>
  <c r="AC15" i="1" s="1"/>
  <c r="AD15" i="1"/>
  <c r="M45" i="1"/>
  <c r="S44" i="1"/>
  <c r="R44" i="1"/>
  <c r="Q44" i="1"/>
  <c r="P44" i="1"/>
  <c r="O44" i="1"/>
  <c r="N44" i="1"/>
  <c r="X16" i="1" l="1"/>
  <c r="AA16" i="1"/>
  <c r="Z16" i="1"/>
  <c r="W16" i="1"/>
  <c r="S45" i="1"/>
  <c r="R45" i="1"/>
  <c r="M46" i="1"/>
  <c r="Q45" i="1"/>
  <c r="P45" i="1"/>
  <c r="O45" i="1"/>
  <c r="N45" i="1"/>
  <c r="AV16" i="1" l="1"/>
  <c r="AZ16" i="1"/>
  <c r="AX16" i="1"/>
  <c r="AK16" i="1" s="1"/>
  <c r="AG16" i="1"/>
  <c r="AJ16" i="1"/>
  <c r="AM16" i="1"/>
  <c r="AN16" i="1"/>
  <c r="AH16" i="1"/>
  <c r="R46" i="1"/>
  <c r="Q46" i="1"/>
  <c r="O46" i="1"/>
  <c r="S46" i="1"/>
  <c r="P46" i="1"/>
  <c r="M47" i="1"/>
  <c r="N46" i="1"/>
  <c r="AD16" i="1" l="1"/>
  <c r="AA17" i="1" s="1"/>
  <c r="X17" i="1"/>
  <c r="AC16" i="1"/>
  <c r="M48" i="1"/>
  <c r="S47" i="1"/>
  <c r="R47" i="1"/>
  <c r="Q47" i="1"/>
  <c r="P47" i="1"/>
  <c r="O47" i="1"/>
  <c r="N47" i="1"/>
  <c r="W17" i="1" l="1"/>
  <c r="Z17" i="1"/>
  <c r="R48" i="1"/>
  <c r="Q48" i="1"/>
  <c r="P48" i="1"/>
  <c r="O48" i="1"/>
  <c r="N48" i="1"/>
  <c r="M49" i="1"/>
  <c r="S48" i="1"/>
  <c r="AV17" i="1" l="1"/>
  <c r="AH17" i="1" s="1"/>
  <c r="AZ17" i="1"/>
  <c r="AN17" i="1" s="1"/>
  <c r="AX17" i="1"/>
  <c r="AK17" i="1" s="1"/>
  <c r="AG17" i="1"/>
  <c r="R49" i="1"/>
  <c r="Q49" i="1"/>
  <c r="N49" i="1"/>
  <c r="P49" i="1"/>
  <c r="M50" i="1"/>
  <c r="S49" i="1"/>
  <c r="O49" i="1"/>
  <c r="AM17" i="1" l="1"/>
  <c r="AJ17" i="1"/>
  <c r="AC17" i="1" s="1"/>
  <c r="AD17" i="1"/>
  <c r="M51" i="1"/>
  <c r="S50" i="1"/>
  <c r="R50" i="1"/>
  <c r="Q50" i="1"/>
  <c r="P50" i="1"/>
  <c r="O50" i="1"/>
  <c r="N50" i="1"/>
  <c r="W18" i="1" l="1"/>
  <c r="Z18" i="1"/>
  <c r="AA18" i="1"/>
  <c r="X18" i="1"/>
  <c r="Q51" i="1"/>
  <c r="S51" i="1"/>
  <c r="P51" i="1"/>
  <c r="O51" i="1"/>
  <c r="N51" i="1"/>
  <c r="R51" i="1"/>
  <c r="M52" i="1"/>
  <c r="AZ18" i="1" l="1"/>
  <c r="AN18" i="1" s="1"/>
  <c r="AX18" i="1"/>
  <c r="AK18" i="1" s="1"/>
  <c r="AV18" i="1"/>
  <c r="AH18" i="1" s="1"/>
  <c r="AM18" i="1"/>
  <c r="O52" i="1"/>
  <c r="N52" i="1"/>
  <c r="M53" i="1"/>
  <c r="S52" i="1"/>
  <c r="R52" i="1"/>
  <c r="Q52" i="1"/>
  <c r="P52" i="1"/>
  <c r="AJ18" i="1" l="1"/>
  <c r="AD18" i="1"/>
  <c r="AA19" i="1" s="1"/>
  <c r="AG18" i="1"/>
  <c r="AC18" i="1" s="1"/>
  <c r="X19" i="1"/>
  <c r="M54" i="1"/>
  <c r="S53" i="1"/>
  <c r="R53" i="1"/>
  <c r="Q53" i="1"/>
  <c r="P53" i="1"/>
  <c r="O53" i="1"/>
  <c r="N53" i="1"/>
  <c r="Z19" i="1" l="1"/>
  <c r="W19" i="1"/>
  <c r="AZ19" i="1" s="1"/>
  <c r="AX19" i="1"/>
  <c r="AV19" i="1"/>
  <c r="P54" i="1"/>
  <c r="O54" i="1"/>
  <c r="N54" i="1"/>
  <c r="M55" i="1"/>
  <c r="R54" i="1"/>
  <c r="S54" i="1"/>
  <c r="Q54" i="1"/>
  <c r="AJ19" i="1" l="1"/>
  <c r="AK19" i="1"/>
  <c r="AH19" i="1"/>
  <c r="AG19" i="1"/>
  <c r="AM19" i="1"/>
  <c r="AN19" i="1"/>
  <c r="N55" i="1"/>
  <c r="M56" i="1"/>
  <c r="S55" i="1"/>
  <c r="R55" i="1"/>
  <c r="Q55" i="1"/>
  <c r="P55" i="1"/>
  <c r="O55" i="1"/>
  <c r="AC19" i="1" l="1"/>
  <c r="AD19" i="1"/>
  <c r="M57" i="1"/>
  <c r="S56" i="1"/>
  <c r="R56" i="1"/>
  <c r="Q56" i="1"/>
  <c r="P56" i="1"/>
  <c r="O56" i="1"/>
  <c r="N56" i="1"/>
  <c r="AA20" i="1" l="1"/>
  <c r="X20" i="1"/>
  <c r="Z20" i="1"/>
  <c r="W20" i="1"/>
  <c r="O57" i="1"/>
  <c r="R57" i="1"/>
  <c r="P57" i="1"/>
  <c r="N57" i="1"/>
  <c r="S57" i="1"/>
  <c r="Q57" i="1"/>
  <c r="M58" i="1"/>
  <c r="AZ20" i="1" l="1"/>
  <c r="AN20" i="1" s="1"/>
  <c r="AV20" i="1"/>
  <c r="AH20" i="1" s="1"/>
  <c r="AM20" i="1"/>
  <c r="AX20" i="1"/>
  <c r="AK20" i="1" s="1"/>
  <c r="N58" i="1"/>
  <c r="M59" i="1"/>
  <c r="S58" i="1"/>
  <c r="R58" i="1"/>
  <c r="O58" i="1"/>
  <c r="Q58" i="1"/>
  <c r="P58" i="1"/>
  <c r="AG20" i="1" l="1"/>
  <c r="AJ20" i="1"/>
  <c r="AC20" i="1" s="1"/>
  <c r="AD20" i="1"/>
  <c r="M60" i="1"/>
  <c r="S59" i="1"/>
  <c r="R59" i="1"/>
  <c r="Q59" i="1"/>
  <c r="P59" i="1"/>
  <c r="O59" i="1"/>
  <c r="N59" i="1"/>
  <c r="AA21" i="1" l="1"/>
  <c r="X21" i="1"/>
  <c r="W21" i="1"/>
  <c r="Z21" i="1"/>
  <c r="N60" i="1"/>
  <c r="P60" i="1"/>
  <c r="M61" i="1"/>
  <c r="Q60" i="1"/>
  <c r="O60" i="1"/>
  <c r="S60" i="1"/>
  <c r="R60" i="1"/>
  <c r="AZ21" i="1" l="1"/>
  <c r="AN21" i="1" s="1"/>
  <c r="AV21" i="1"/>
  <c r="AH21" i="1" s="1"/>
  <c r="AX21" i="1"/>
  <c r="AM21" i="1"/>
  <c r="N61" i="1"/>
  <c r="M62" i="1"/>
  <c r="S61" i="1"/>
  <c r="R61" i="1"/>
  <c r="Q61" i="1"/>
  <c r="P61" i="1"/>
  <c r="O61" i="1"/>
  <c r="AK21" i="1" l="1"/>
  <c r="AD21" i="1" s="1"/>
  <c r="AJ21" i="1"/>
  <c r="AG21" i="1"/>
  <c r="M63" i="1"/>
  <c r="S62" i="1"/>
  <c r="R62" i="1"/>
  <c r="Q62" i="1"/>
  <c r="P62" i="1"/>
  <c r="O62" i="1"/>
  <c r="N62" i="1"/>
  <c r="AA22" i="1" l="1"/>
  <c r="X22" i="1"/>
  <c r="AC21" i="1"/>
  <c r="P63" i="1"/>
  <c r="O63" i="1"/>
  <c r="M64" i="1"/>
  <c r="R63" i="1"/>
  <c r="Q63" i="1"/>
  <c r="N63" i="1"/>
  <c r="S63" i="1"/>
  <c r="Z22" i="1" l="1"/>
  <c r="W22" i="1"/>
  <c r="M65" i="1"/>
  <c r="S64" i="1"/>
  <c r="R64" i="1"/>
  <c r="Q64" i="1"/>
  <c r="P64" i="1"/>
  <c r="O64" i="1"/>
  <c r="N64" i="1"/>
  <c r="AZ22" i="1" l="1"/>
  <c r="AN22" i="1" s="1"/>
  <c r="AX22" i="1"/>
  <c r="AK22" i="1" s="1"/>
  <c r="AV22" i="1"/>
  <c r="AH22" i="1" s="1"/>
  <c r="AD22" i="1" s="1"/>
  <c r="S65" i="1"/>
  <c r="R65" i="1"/>
  <c r="Q65" i="1"/>
  <c r="P65" i="1"/>
  <c r="M66" i="1"/>
  <c r="O65" i="1"/>
  <c r="N65" i="1"/>
  <c r="AJ22" i="1" l="1"/>
  <c r="AM22" i="1"/>
  <c r="AG22" i="1"/>
  <c r="X23" i="1"/>
  <c r="AA23" i="1"/>
  <c r="S66" i="1"/>
  <c r="N66" i="1"/>
  <c r="P66" i="1"/>
  <c r="R66" i="1"/>
  <c r="M67" i="1"/>
  <c r="Q66" i="1"/>
  <c r="O66" i="1"/>
  <c r="AC22" i="1" l="1"/>
  <c r="W23" i="1"/>
  <c r="Z23" i="1"/>
  <c r="M68" i="1"/>
  <c r="S67" i="1"/>
  <c r="R67" i="1"/>
  <c r="Q67" i="1"/>
  <c r="P67" i="1"/>
  <c r="O67" i="1"/>
  <c r="N67" i="1"/>
  <c r="AV23" i="1" l="1"/>
  <c r="AH23" i="1" s="1"/>
  <c r="AX23" i="1"/>
  <c r="AK23" i="1" s="1"/>
  <c r="AZ23" i="1"/>
  <c r="AN23" i="1" s="1"/>
  <c r="AG23" i="1"/>
  <c r="R68" i="1"/>
  <c r="Q68" i="1"/>
  <c r="P68" i="1"/>
  <c r="O68" i="1"/>
  <c r="N68" i="1"/>
  <c r="S68" i="1"/>
  <c r="M69" i="1"/>
  <c r="AJ23" i="1" l="1"/>
  <c r="AM23" i="1"/>
  <c r="AD23" i="1"/>
  <c r="R69" i="1"/>
  <c r="P69" i="1"/>
  <c r="N69" i="1"/>
  <c r="Q69" i="1"/>
  <c r="M70" i="1"/>
  <c r="S69" i="1"/>
  <c r="O69" i="1"/>
  <c r="AC23" i="1" l="1"/>
  <c r="W24" i="1"/>
  <c r="Z24" i="1"/>
  <c r="AA24" i="1"/>
  <c r="X24" i="1"/>
  <c r="M71" i="1"/>
  <c r="S70" i="1"/>
  <c r="R70" i="1"/>
  <c r="Q70" i="1"/>
  <c r="P70" i="1"/>
  <c r="O70" i="1"/>
  <c r="N70" i="1"/>
  <c r="AX24" i="1" l="1"/>
  <c r="AJ24" i="1" s="1"/>
  <c r="AZ24" i="1"/>
  <c r="AM24" i="1" s="1"/>
  <c r="AV24" i="1"/>
  <c r="AG24" i="1" s="1"/>
  <c r="Q71" i="1"/>
  <c r="P71" i="1"/>
  <c r="O71" i="1"/>
  <c r="M72" i="1"/>
  <c r="N71" i="1"/>
  <c r="S71" i="1"/>
  <c r="R71" i="1"/>
  <c r="AC24" i="1" l="1"/>
  <c r="W25" i="1" s="1"/>
  <c r="Z25" i="1"/>
  <c r="AN24" i="1"/>
  <c r="AH24" i="1"/>
  <c r="AK24" i="1"/>
  <c r="O72" i="1"/>
  <c r="N72" i="1"/>
  <c r="M73" i="1"/>
  <c r="S72" i="1"/>
  <c r="R72" i="1"/>
  <c r="P72" i="1"/>
  <c r="Q72" i="1"/>
  <c r="AD24" i="1" l="1"/>
  <c r="AA25" i="1"/>
  <c r="X25" i="1"/>
  <c r="M74" i="1"/>
  <c r="S73" i="1"/>
  <c r="R73" i="1"/>
  <c r="Q73" i="1"/>
  <c r="P73" i="1"/>
  <c r="O73" i="1"/>
  <c r="N73" i="1"/>
  <c r="AX25" i="1" l="1"/>
  <c r="AV25" i="1"/>
  <c r="AZ25" i="1"/>
  <c r="P74" i="1"/>
  <c r="O74" i="1"/>
  <c r="R74" i="1"/>
  <c r="N74" i="1"/>
  <c r="M75" i="1"/>
  <c r="Q74" i="1"/>
  <c r="S74" i="1"/>
  <c r="AN25" i="1" l="1"/>
  <c r="AM25" i="1"/>
  <c r="AH25" i="1"/>
  <c r="AG25" i="1"/>
  <c r="AK25" i="1"/>
  <c r="AJ25" i="1"/>
  <c r="N75" i="1"/>
  <c r="M76" i="1"/>
  <c r="S75" i="1"/>
  <c r="R75" i="1"/>
  <c r="P75" i="1"/>
  <c r="Q75" i="1"/>
  <c r="O75" i="1"/>
  <c r="AD25" i="1" l="1"/>
  <c r="AC25" i="1"/>
  <c r="M77" i="1"/>
  <c r="S76" i="1"/>
  <c r="R76" i="1"/>
  <c r="Q76" i="1"/>
  <c r="P76" i="1"/>
  <c r="O76" i="1"/>
  <c r="N76" i="1"/>
  <c r="W26" i="1" l="1"/>
  <c r="Z26" i="1"/>
  <c r="X26" i="1"/>
  <c r="AA26" i="1"/>
  <c r="O77" i="1"/>
  <c r="P77" i="1"/>
  <c r="N77" i="1"/>
  <c r="S77" i="1"/>
  <c r="M78" i="1"/>
  <c r="R77" i="1"/>
  <c r="Q77" i="1"/>
  <c r="AX26" i="1" l="1"/>
  <c r="AK26" i="1" s="1"/>
  <c r="AV26" i="1"/>
  <c r="AH26" i="1" s="1"/>
  <c r="AZ26" i="1"/>
  <c r="AN26" i="1" s="1"/>
  <c r="AJ26" i="1"/>
  <c r="N78" i="1"/>
  <c r="M79" i="1"/>
  <c r="S78" i="1"/>
  <c r="R78" i="1"/>
  <c r="Q78" i="1"/>
  <c r="P78" i="1"/>
  <c r="O78" i="1"/>
  <c r="AG26" i="1" l="1"/>
  <c r="AM26" i="1"/>
  <c r="AC26" i="1" s="1"/>
  <c r="AD26" i="1"/>
  <c r="M80" i="1"/>
  <c r="S79" i="1"/>
  <c r="R79" i="1"/>
  <c r="Q79" i="1"/>
  <c r="P79" i="1"/>
  <c r="O79" i="1"/>
  <c r="N79" i="1"/>
  <c r="AA27" i="1" l="1"/>
  <c r="X27" i="1"/>
  <c r="Z27" i="1"/>
  <c r="W27" i="1"/>
  <c r="N80" i="1"/>
  <c r="P80" i="1"/>
  <c r="Q80" i="1"/>
  <c r="R80" i="1"/>
  <c r="O80" i="1"/>
  <c r="S80" i="1"/>
  <c r="M81" i="1"/>
  <c r="AZ27" i="1" l="1"/>
  <c r="AN27" i="1" s="1"/>
  <c r="AX27" i="1"/>
  <c r="AK27" i="1" s="1"/>
  <c r="AV27" i="1"/>
  <c r="AH27" i="1" s="1"/>
  <c r="AD27" i="1" s="1"/>
  <c r="AA28" i="1" s="1"/>
  <c r="M82" i="1"/>
  <c r="S81" i="1"/>
  <c r="R81" i="1"/>
  <c r="Q81" i="1"/>
  <c r="P81" i="1"/>
  <c r="O81" i="1"/>
  <c r="N81" i="1"/>
  <c r="AG27" i="1" l="1"/>
  <c r="AJ27" i="1"/>
  <c r="AM27" i="1"/>
  <c r="X28" i="1"/>
  <c r="M83" i="1"/>
  <c r="S82" i="1"/>
  <c r="R82" i="1"/>
  <c r="Q82" i="1"/>
  <c r="P82" i="1"/>
  <c r="O82" i="1"/>
  <c r="N82" i="1"/>
  <c r="AC27" i="1" l="1"/>
  <c r="O83" i="1"/>
  <c r="N83" i="1"/>
  <c r="R83" i="1"/>
  <c r="P83" i="1"/>
  <c r="M84" i="1"/>
  <c r="S83" i="1"/>
  <c r="Q83" i="1"/>
  <c r="Z28" i="1" l="1"/>
  <c r="W28" i="1"/>
  <c r="M85" i="1"/>
  <c r="S84" i="1"/>
  <c r="R84" i="1"/>
  <c r="Q84" i="1"/>
  <c r="P84" i="1"/>
  <c r="O84" i="1"/>
  <c r="N84" i="1"/>
  <c r="AX28" i="1" l="1"/>
  <c r="AK28" i="1" s="1"/>
  <c r="AV28" i="1"/>
  <c r="AH28" i="1" s="1"/>
  <c r="AZ28" i="1"/>
  <c r="AN28" i="1" s="1"/>
  <c r="AJ28" i="1"/>
  <c r="S85" i="1"/>
  <c r="R85" i="1"/>
  <c r="Q85" i="1"/>
  <c r="M86" i="1"/>
  <c r="P85" i="1"/>
  <c r="O85" i="1"/>
  <c r="N85" i="1"/>
  <c r="AM28" i="1" l="1"/>
  <c r="AG28" i="1"/>
  <c r="AC28" i="1" s="1"/>
  <c r="AD28" i="1"/>
  <c r="Q86" i="1"/>
  <c r="O86" i="1"/>
  <c r="N86" i="1"/>
  <c r="P86" i="1"/>
  <c r="M87" i="1"/>
  <c r="S86" i="1"/>
  <c r="R86" i="1"/>
  <c r="X29" i="1" l="1"/>
  <c r="AA29" i="1"/>
  <c r="W29" i="1"/>
  <c r="Z29" i="1"/>
  <c r="M88" i="1"/>
  <c r="S87" i="1"/>
  <c r="R87" i="1"/>
  <c r="Q87" i="1"/>
  <c r="P87" i="1"/>
  <c r="O87" i="1"/>
  <c r="N87" i="1"/>
  <c r="AV29" i="1" l="1"/>
  <c r="AG29" i="1" s="1"/>
  <c r="AZ29" i="1"/>
  <c r="AM29" i="1" s="1"/>
  <c r="AX29" i="1"/>
  <c r="AJ29" i="1" s="1"/>
  <c r="AH29" i="1"/>
  <c r="AN29" i="1"/>
  <c r="R88" i="1"/>
  <c r="Q88" i="1"/>
  <c r="P88" i="1"/>
  <c r="O88" i="1"/>
  <c r="M89" i="1"/>
  <c r="N88" i="1"/>
  <c r="S88" i="1"/>
  <c r="AK29" i="1" l="1"/>
  <c r="AD29" i="1"/>
  <c r="AA30" i="1" s="1"/>
  <c r="X30" i="1"/>
  <c r="AC29" i="1"/>
  <c r="N89" i="1"/>
  <c r="O89" i="1"/>
  <c r="P89" i="1"/>
  <c r="M90" i="1"/>
  <c r="S89" i="1"/>
  <c r="R89" i="1"/>
  <c r="Q89" i="1"/>
  <c r="W30" i="1" l="1"/>
  <c r="Z30" i="1"/>
  <c r="M91" i="1"/>
  <c r="S90" i="1"/>
  <c r="R90" i="1"/>
  <c r="Q90" i="1"/>
  <c r="P90" i="1"/>
  <c r="O90" i="1"/>
  <c r="N90" i="1"/>
  <c r="AX30" i="1" l="1"/>
  <c r="AZ30" i="1"/>
  <c r="AV30" i="1"/>
  <c r="Q91" i="1"/>
  <c r="P91" i="1"/>
  <c r="O91" i="1"/>
  <c r="N91" i="1"/>
  <c r="M92" i="1"/>
  <c r="S91" i="1"/>
  <c r="R91" i="1"/>
  <c r="AG30" i="1" l="1"/>
  <c r="AH30" i="1"/>
  <c r="AJ30" i="1"/>
  <c r="AK30" i="1"/>
  <c r="AM30" i="1"/>
  <c r="AN30" i="1"/>
  <c r="N92" i="1"/>
  <c r="M93" i="1"/>
  <c r="S92" i="1"/>
  <c r="R92" i="1"/>
  <c r="Q92" i="1"/>
  <c r="P92" i="1"/>
  <c r="O92" i="1"/>
  <c r="AD30" i="1" l="1"/>
  <c r="AC30" i="1"/>
  <c r="M94" i="1"/>
  <c r="S93" i="1"/>
  <c r="R93" i="1"/>
  <c r="Q93" i="1"/>
  <c r="P93" i="1"/>
  <c r="O93" i="1"/>
  <c r="N93" i="1"/>
  <c r="W31" i="1" l="1"/>
  <c r="Z31" i="1"/>
  <c r="X31" i="1"/>
  <c r="AA31" i="1"/>
  <c r="P94" i="1"/>
  <c r="O94" i="1"/>
  <c r="N94" i="1"/>
  <c r="S94" i="1"/>
  <c r="Q94" i="1"/>
  <c r="M95" i="1"/>
  <c r="R94" i="1"/>
  <c r="AV31" i="1" l="1"/>
  <c r="AG31" i="1" s="1"/>
  <c r="AH31" i="1"/>
  <c r="AZ31" i="1"/>
  <c r="AM31" i="1" s="1"/>
  <c r="AX31" i="1"/>
  <c r="AJ31" i="1" s="1"/>
  <c r="N95" i="1"/>
  <c r="M96" i="1"/>
  <c r="S95" i="1"/>
  <c r="R95" i="1"/>
  <c r="Q95" i="1"/>
  <c r="P95" i="1"/>
  <c r="O95" i="1"/>
  <c r="AC31" i="1" l="1"/>
  <c r="AN31" i="1"/>
  <c r="AK31" i="1"/>
  <c r="AD31" i="1" s="1"/>
  <c r="M97" i="1"/>
  <c r="S96" i="1"/>
  <c r="R96" i="1"/>
  <c r="Q96" i="1"/>
  <c r="P96" i="1"/>
  <c r="O96" i="1"/>
  <c r="N96" i="1"/>
  <c r="AA32" i="1" l="1"/>
  <c r="X32" i="1"/>
  <c r="Z32" i="1"/>
  <c r="W32" i="1"/>
  <c r="O97" i="1"/>
  <c r="N97" i="1"/>
  <c r="S97" i="1"/>
  <c r="R97" i="1"/>
  <c r="P97" i="1"/>
  <c r="M98" i="1"/>
  <c r="Q97" i="1"/>
  <c r="AZ32" i="1" l="1"/>
  <c r="AM32" i="1" s="1"/>
  <c r="AX32" i="1"/>
  <c r="AJ32" i="1" s="1"/>
  <c r="AV32" i="1"/>
  <c r="AG32" i="1" s="1"/>
  <c r="AK32" i="1"/>
  <c r="AH32" i="1"/>
  <c r="M99" i="1"/>
  <c r="S98" i="1"/>
  <c r="R98" i="1"/>
  <c r="Q98" i="1"/>
  <c r="P98" i="1"/>
  <c r="O98" i="1"/>
  <c r="N98" i="1"/>
  <c r="AN32" i="1" l="1"/>
  <c r="AD32" i="1" s="1"/>
  <c r="AC32" i="1"/>
  <c r="M100" i="1"/>
  <c r="S99" i="1"/>
  <c r="R99" i="1"/>
  <c r="Q99" i="1"/>
  <c r="P99" i="1"/>
  <c r="O99" i="1"/>
  <c r="N99" i="1"/>
  <c r="Z33" i="1" l="1"/>
  <c r="W33" i="1"/>
  <c r="AA33" i="1"/>
  <c r="X33" i="1"/>
  <c r="N100" i="1"/>
  <c r="S100" i="1"/>
  <c r="O100" i="1"/>
  <c r="R100" i="1"/>
  <c r="Q100" i="1"/>
  <c r="M101" i="1"/>
  <c r="P100" i="1"/>
  <c r="AZ33" i="1" l="1"/>
  <c r="AM33" i="1" s="1"/>
  <c r="AV33" i="1"/>
  <c r="AG33" i="1" s="1"/>
  <c r="AX33" i="1"/>
  <c r="AJ33" i="1" s="1"/>
  <c r="AN33" i="1"/>
  <c r="M102" i="1"/>
  <c r="S101" i="1"/>
  <c r="R101" i="1"/>
  <c r="Q101" i="1"/>
  <c r="P101" i="1"/>
  <c r="O101" i="1"/>
  <c r="N101" i="1"/>
  <c r="AK33" i="1" l="1"/>
  <c r="AH33" i="1"/>
  <c r="AD33" i="1" s="1"/>
  <c r="AC33" i="1"/>
  <c r="M103" i="1"/>
  <c r="S102" i="1"/>
  <c r="R102" i="1"/>
  <c r="Q102" i="1"/>
  <c r="P102" i="1"/>
  <c r="O102" i="1"/>
  <c r="N102" i="1"/>
  <c r="AA34" i="1" l="1"/>
  <c r="X34" i="1"/>
  <c r="W34" i="1"/>
  <c r="Z34" i="1"/>
  <c r="N103" i="1"/>
  <c r="P103" i="1"/>
  <c r="R103" i="1"/>
  <c r="O103" i="1"/>
  <c r="Q103" i="1"/>
  <c r="M104" i="1"/>
  <c r="S103" i="1"/>
  <c r="AV34" i="1" l="1"/>
  <c r="AG34" i="1" s="1"/>
  <c r="AX34" i="1"/>
  <c r="AJ34" i="1" s="1"/>
  <c r="AZ34" i="1"/>
  <c r="AM34" i="1" s="1"/>
  <c r="M105" i="1"/>
  <c r="S104" i="1"/>
  <c r="R104" i="1"/>
  <c r="Q104" i="1"/>
  <c r="P104" i="1"/>
  <c r="O104" i="1"/>
  <c r="N104" i="1"/>
  <c r="AC34" i="1" l="1"/>
  <c r="AN34" i="1"/>
  <c r="AK34" i="1"/>
  <c r="AH34" i="1"/>
  <c r="S105" i="1"/>
  <c r="R105" i="1"/>
  <c r="Q105" i="1"/>
  <c r="P105" i="1"/>
  <c r="O105" i="1"/>
  <c r="N105" i="1"/>
  <c r="AD34" i="1" l="1"/>
  <c r="X35" i="1"/>
  <c r="AA35" i="1"/>
  <c r="Z35" i="1"/>
  <c r="W35" i="1"/>
  <c r="AV35" i="1" l="1"/>
  <c r="AH35" i="1" s="1"/>
  <c r="AX35" i="1"/>
  <c r="AJ35" i="1" s="1"/>
  <c r="AZ35" i="1"/>
  <c r="AM35" i="1" s="1"/>
  <c r="AK35" i="1" l="1"/>
  <c r="AN35" i="1"/>
  <c r="AG35" i="1"/>
  <c r="AC35" i="1" s="1"/>
  <c r="AD35" i="1"/>
  <c r="Z36" i="1" l="1"/>
  <c r="W36" i="1"/>
  <c r="AA36" i="1"/>
  <c r="X36" i="1"/>
  <c r="AV36" i="1" l="1"/>
  <c r="AH36" i="1" s="1"/>
  <c r="AZ36" i="1"/>
  <c r="AN36" i="1" s="1"/>
  <c r="AX36" i="1"/>
  <c r="AK36" i="1" s="1"/>
  <c r="AG36" i="1" l="1"/>
  <c r="AJ36" i="1"/>
  <c r="AM36" i="1"/>
  <c r="AC36" i="1" s="1"/>
  <c r="AD36" i="1"/>
  <c r="Z37" i="1" l="1"/>
  <c r="W37" i="1"/>
  <c r="X37" i="1"/>
  <c r="AV37" i="1" s="1"/>
  <c r="AA37" i="1"/>
  <c r="AH37" i="1" l="1"/>
  <c r="AG37" i="1"/>
  <c r="AZ37" i="1"/>
  <c r="AX37" i="1"/>
  <c r="AN37" i="1" l="1"/>
  <c r="AM37" i="1"/>
  <c r="AK37" i="1"/>
  <c r="AJ37" i="1"/>
  <c r="AC37" i="1" s="1"/>
  <c r="AD37" i="1"/>
  <c r="Z38" i="1" l="1"/>
  <c r="W38" i="1"/>
  <c r="X38" i="1"/>
  <c r="AA38" i="1"/>
  <c r="AZ38" i="1" l="1"/>
  <c r="AN38" i="1" s="1"/>
  <c r="AX38" i="1"/>
  <c r="AK38" i="1" s="1"/>
  <c r="AM38" i="1"/>
  <c r="AV38" i="1"/>
  <c r="AH38" i="1" s="1"/>
  <c r="AJ38" i="1"/>
  <c r="AD38" i="1" l="1"/>
  <c r="AA39" i="1" s="1"/>
  <c r="X39" i="1"/>
  <c r="AG38" i="1"/>
  <c r="AC38" i="1" s="1"/>
  <c r="W39" i="1" l="1"/>
  <c r="Z39" i="1"/>
  <c r="AX39" i="1" l="1"/>
  <c r="AK39" i="1" s="1"/>
  <c r="AV39" i="1"/>
  <c r="AH39" i="1" s="1"/>
  <c r="AZ39" i="1"/>
  <c r="AN39" i="1" s="1"/>
  <c r="AJ39" i="1"/>
  <c r="AM39" i="1" l="1"/>
  <c r="AG39" i="1"/>
  <c r="AC39" i="1" s="1"/>
  <c r="AD39" i="1"/>
  <c r="X40" i="1"/>
  <c r="AA40" i="1"/>
  <c r="Z40" i="1" l="1"/>
  <c r="W40" i="1"/>
  <c r="AX40" i="1" l="1"/>
  <c r="AK40" i="1" s="1"/>
  <c r="AZ40" i="1"/>
  <c r="AN40" i="1" s="1"/>
  <c r="AV40" i="1"/>
  <c r="AH40" i="1" s="1"/>
  <c r="AJ40" i="1"/>
  <c r="AM40" i="1"/>
  <c r="AG40" i="1"/>
  <c r="AD40" i="1" l="1"/>
  <c r="AC40" i="1"/>
  <c r="AA41" i="1"/>
  <c r="X41" i="1"/>
  <c r="Z41" i="1" l="1"/>
  <c r="W41" i="1"/>
  <c r="AV41" i="1" l="1"/>
  <c r="AH41" i="1" s="1"/>
  <c r="AZ41" i="1"/>
  <c r="AN41" i="1" s="1"/>
  <c r="AX41" i="1"/>
  <c r="AK41" i="1" s="1"/>
  <c r="AG41" i="1" l="1"/>
  <c r="AM41" i="1"/>
  <c r="AJ41" i="1"/>
  <c r="AC41" i="1" s="1"/>
  <c r="AD41" i="1"/>
  <c r="Z42" i="1" l="1"/>
  <c r="W42" i="1"/>
  <c r="AA42" i="1"/>
  <c r="X42" i="1"/>
  <c r="AX42" i="1" l="1"/>
  <c r="AJ42" i="1" s="1"/>
  <c r="AV42" i="1"/>
  <c r="AG42" i="1" s="1"/>
  <c r="AZ42" i="1"/>
  <c r="AM42" i="1" s="1"/>
  <c r="AH42" i="1"/>
  <c r="AK42" i="1"/>
  <c r="AN42" i="1" l="1"/>
  <c r="AD42" i="1" s="1"/>
  <c r="AC42" i="1"/>
  <c r="W43" i="1" l="1"/>
  <c r="Z43" i="1"/>
  <c r="AA43" i="1"/>
  <c r="X43" i="1"/>
  <c r="AZ43" i="1" l="1"/>
  <c r="AN43" i="1" s="1"/>
  <c r="AX43" i="1"/>
  <c r="AK43" i="1" s="1"/>
  <c r="AV43" i="1"/>
  <c r="AH43" i="1" s="1"/>
  <c r="AJ43" i="1"/>
  <c r="AM43" i="1" l="1"/>
  <c r="AD43" i="1"/>
  <c r="AG43" i="1"/>
  <c r="AC43" i="1" l="1"/>
  <c r="Z44" i="1"/>
  <c r="W44" i="1"/>
  <c r="AA44" i="1"/>
  <c r="X44" i="1"/>
  <c r="AV44" i="1" l="1"/>
  <c r="AG44" i="1" s="1"/>
  <c r="AX44" i="1"/>
  <c r="AJ44" i="1" s="1"/>
  <c r="AZ44" i="1"/>
  <c r="AM44" i="1" s="1"/>
  <c r="AK44" i="1" l="1"/>
  <c r="AH44" i="1"/>
  <c r="AN44" i="1"/>
  <c r="AC44" i="1"/>
  <c r="Z45" i="1" s="1"/>
  <c r="AD44" i="1" l="1"/>
  <c r="W45" i="1"/>
  <c r="X45" i="1"/>
  <c r="AA45" i="1"/>
  <c r="AZ45" i="1" l="1"/>
  <c r="AM45" i="1" s="1"/>
  <c r="AX45" i="1"/>
  <c r="AJ45" i="1" s="1"/>
  <c r="AV45" i="1"/>
  <c r="AG45" i="1" s="1"/>
  <c r="AN45" i="1" l="1"/>
  <c r="AC45" i="1"/>
  <c r="AH45" i="1"/>
  <c r="Z46" i="1"/>
  <c r="W46" i="1"/>
  <c r="AK45" i="1"/>
  <c r="AD45" i="1" l="1"/>
  <c r="AA46" i="1" l="1"/>
  <c r="X46" i="1"/>
  <c r="AX46" i="1" l="1"/>
  <c r="AJ46" i="1" s="1"/>
  <c r="AV46" i="1"/>
  <c r="AG46" i="1" s="1"/>
  <c r="AZ46" i="1"/>
  <c r="AM46" i="1" s="1"/>
  <c r="AH46" i="1" l="1"/>
  <c r="AC46" i="1"/>
  <c r="AK46" i="1"/>
  <c r="AN46" i="1"/>
  <c r="W47" i="1" l="1"/>
  <c r="Z47" i="1"/>
  <c r="AD46" i="1"/>
  <c r="AA47" i="1" l="1"/>
  <c r="X47" i="1"/>
  <c r="AZ47" i="1"/>
  <c r="AM47" i="1" s="1"/>
  <c r="AV47" i="1"/>
  <c r="AG47" i="1" s="1"/>
  <c r="AH47" i="1" l="1"/>
  <c r="AN47" i="1"/>
  <c r="AX47" i="1"/>
  <c r="AJ47" i="1" s="1"/>
  <c r="AC47" i="1" s="1"/>
  <c r="Z48" i="1" l="1"/>
  <c r="W48" i="1"/>
  <c r="AK47" i="1"/>
  <c r="AD47" i="1" s="1"/>
  <c r="X48" i="1" l="1"/>
  <c r="AV48" i="1" s="1"/>
  <c r="AG48" i="1" s="1"/>
  <c r="AA48" i="1"/>
  <c r="AZ48" i="1"/>
  <c r="AM48" i="1" s="1"/>
  <c r="AX48" i="1"/>
  <c r="AJ48" i="1" s="1"/>
  <c r="AC48" i="1" l="1"/>
  <c r="AH48" i="1"/>
  <c r="AN48" i="1"/>
  <c r="AK48" i="1"/>
  <c r="AD48" i="1" l="1"/>
  <c r="W49" i="1"/>
  <c r="Z49" i="1"/>
  <c r="AA49" i="1" l="1"/>
  <c r="X49" i="1"/>
  <c r="AX49" i="1" l="1"/>
  <c r="AJ49" i="1" s="1"/>
  <c r="AV49" i="1"/>
  <c r="AG49" i="1" s="1"/>
  <c r="AZ49" i="1"/>
  <c r="AM49" i="1" s="1"/>
  <c r="AC49" i="1" l="1"/>
  <c r="W50" i="1" s="1"/>
  <c r="Z50" i="1"/>
  <c r="AN49" i="1"/>
  <c r="AK49" i="1"/>
  <c r="AH49" i="1"/>
  <c r="AD49" i="1" l="1"/>
  <c r="AA50" i="1" s="1"/>
  <c r="X50" i="1"/>
  <c r="AX50" i="1" l="1"/>
  <c r="AZ50" i="1"/>
  <c r="AV50" i="1"/>
  <c r="AN50" i="1" l="1"/>
  <c r="AM50" i="1"/>
  <c r="AH50" i="1"/>
  <c r="AG50" i="1"/>
  <c r="AK50" i="1"/>
  <c r="AJ50" i="1"/>
  <c r="AC50" i="1" l="1"/>
  <c r="W51" i="1"/>
  <c r="Z51" i="1"/>
  <c r="AD50" i="1"/>
  <c r="X51" i="1" l="1"/>
  <c r="AA51" i="1"/>
  <c r="AZ51" i="1"/>
  <c r="AN51" i="1" s="1"/>
  <c r="AV51" i="1"/>
  <c r="AH51" i="1" s="1"/>
  <c r="AX51" i="1"/>
  <c r="AK51" i="1" s="1"/>
  <c r="AD51" i="1" l="1"/>
  <c r="X52" i="1" s="1"/>
  <c r="AM51" i="1"/>
  <c r="AG51" i="1"/>
  <c r="AJ51" i="1"/>
  <c r="AA52" i="1" l="1"/>
  <c r="AC51" i="1"/>
  <c r="Z52" i="1" l="1"/>
  <c r="W52" i="1"/>
  <c r="AX52" i="1" l="1"/>
  <c r="AK52" i="1" s="1"/>
  <c r="AZ52" i="1"/>
  <c r="AN52" i="1" s="1"/>
  <c r="AV52" i="1"/>
  <c r="AJ52" i="1" l="1"/>
  <c r="AM52" i="1"/>
  <c r="AG52" i="1"/>
  <c r="AH52" i="1"/>
  <c r="AD52" i="1" s="1"/>
  <c r="X53" i="1" l="1"/>
  <c r="AA53" i="1"/>
  <c r="AC52" i="1"/>
  <c r="Z53" i="1" l="1"/>
  <c r="W53" i="1"/>
  <c r="AV53" i="1" l="1"/>
  <c r="AH53" i="1" s="1"/>
  <c r="AX53" i="1"/>
  <c r="AK53" i="1" s="1"/>
  <c r="AZ53" i="1"/>
  <c r="AN53" i="1" s="1"/>
  <c r="AJ53" i="1" l="1"/>
  <c r="AG53" i="1"/>
  <c r="AM53" i="1"/>
  <c r="AD53" i="1"/>
  <c r="AC53" i="1" l="1"/>
  <c r="X54" i="1"/>
  <c r="AA54" i="1"/>
  <c r="Z54" i="1"/>
  <c r="W54" i="1"/>
  <c r="AV54" i="1" l="1"/>
  <c r="AH54" i="1" s="1"/>
  <c r="AZ54" i="1"/>
  <c r="AN54" i="1" s="1"/>
  <c r="AX54" i="1"/>
  <c r="AK54" i="1" s="1"/>
  <c r="AG54" i="1"/>
  <c r="AM54" i="1" l="1"/>
  <c r="AJ54" i="1"/>
  <c r="AC54" i="1" s="1"/>
  <c r="AD54" i="1"/>
  <c r="Z55" i="1" l="1"/>
  <c r="W55" i="1"/>
  <c r="AA55" i="1"/>
  <c r="X55" i="1"/>
  <c r="AV55" i="1" l="1"/>
  <c r="AZ55" i="1"/>
  <c r="AX55" i="1"/>
  <c r="AN55" i="1" l="1"/>
  <c r="AM55" i="1"/>
  <c r="AK55" i="1"/>
  <c r="AJ55" i="1"/>
  <c r="AH55" i="1"/>
  <c r="AD55" i="1" s="1"/>
  <c r="AG55" i="1"/>
  <c r="X56" i="1" l="1"/>
  <c r="AA56" i="1"/>
  <c r="AC55" i="1"/>
  <c r="W56" i="1" l="1"/>
  <c r="Z56" i="1"/>
  <c r="AZ56" i="1" l="1"/>
  <c r="AN56" i="1" s="1"/>
  <c r="AV56" i="1"/>
  <c r="AH56" i="1" s="1"/>
  <c r="AX56" i="1"/>
  <c r="AK56" i="1" s="1"/>
  <c r="AG56" i="1"/>
  <c r="AM56" i="1" l="1"/>
  <c r="AD56" i="1"/>
  <c r="AJ56" i="1"/>
  <c r="AC56" i="1" s="1"/>
  <c r="AA57" i="1"/>
  <c r="X57" i="1"/>
  <c r="Z57" i="1" l="1"/>
  <c r="W57" i="1"/>
  <c r="AZ57" i="1"/>
  <c r="AN57" i="1" s="1"/>
  <c r="AV57" i="1"/>
  <c r="AH57" i="1" s="1"/>
  <c r="AX57" i="1"/>
  <c r="AK57" i="1" s="1"/>
  <c r="AM57" i="1"/>
  <c r="AG57" i="1"/>
  <c r="AJ57" i="1" l="1"/>
  <c r="AD57" i="1"/>
  <c r="AA58" i="1" s="1"/>
  <c r="X58" i="1"/>
  <c r="AC57" i="1"/>
  <c r="Z58" i="1" l="1"/>
  <c r="W58" i="1"/>
  <c r="AV58" i="1" l="1"/>
  <c r="AH58" i="1" s="1"/>
  <c r="AG58" i="1"/>
  <c r="AZ58" i="1"/>
  <c r="AN58" i="1" s="1"/>
  <c r="AX58" i="1"/>
  <c r="AK58" i="1" s="1"/>
  <c r="AM58" i="1" l="1"/>
  <c r="AJ58" i="1"/>
  <c r="AC58" i="1" s="1"/>
  <c r="AD58" i="1"/>
  <c r="X59" i="1" l="1"/>
  <c r="AA59" i="1"/>
  <c r="W59" i="1"/>
  <c r="Z59" i="1"/>
  <c r="AZ59" i="1" l="1"/>
  <c r="AV59" i="1"/>
  <c r="AG59" i="1" s="1"/>
  <c r="AX59" i="1"/>
  <c r="AJ59" i="1" s="1"/>
  <c r="AM59" i="1"/>
  <c r="AN59" i="1"/>
  <c r="AK59" i="1"/>
  <c r="AH59" i="1"/>
  <c r="AD59" i="1" l="1"/>
  <c r="AA60" i="1" s="1"/>
  <c r="X60" i="1"/>
  <c r="AC59" i="1"/>
  <c r="W60" i="1" l="1"/>
  <c r="Z60" i="1"/>
  <c r="AV60" i="1"/>
  <c r="AH60" i="1" s="1"/>
  <c r="AX60" i="1" l="1"/>
  <c r="AK60" i="1" s="1"/>
  <c r="AZ60" i="1"/>
  <c r="AN60" i="1" s="1"/>
  <c r="AG60" i="1"/>
  <c r="AD60" i="1" l="1"/>
  <c r="AA61" i="1"/>
  <c r="X61" i="1"/>
  <c r="AM60" i="1"/>
  <c r="AJ60" i="1"/>
  <c r="AC60" i="1" s="1"/>
  <c r="Z61" i="1" l="1"/>
  <c r="W61" i="1"/>
  <c r="AX61" i="1" l="1"/>
  <c r="AK61" i="1" s="1"/>
  <c r="AZ61" i="1"/>
  <c r="AN61" i="1" s="1"/>
  <c r="AV61" i="1"/>
  <c r="AH61" i="1" s="1"/>
  <c r="AJ61" i="1"/>
  <c r="AD61" i="1" l="1"/>
  <c r="AM61" i="1"/>
  <c r="AG61" i="1"/>
  <c r="AA62" i="1"/>
  <c r="X62" i="1"/>
  <c r="AC61" i="1"/>
  <c r="W62" i="1" l="1"/>
  <c r="Z62" i="1"/>
  <c r="AX62" i="1" l="1"/>
  <c r="AK62" i="1" s="1"/>
  <c r="AV62" i="1"/>
  <c r="AH62" i="1" s="1"/>
  <c r="AG62" i="1"/>
  <c r="AZ62" i="1"/>
  <c r="AN62" i="1" s="1"/>
  <c r="AJ62" i="1"/>
  <c r="AM62" i="1" l="1"/>
  <c r="AC62" i="1" s="1"/>
  <c r="AD62" i="1"/>
  <c r="X63" i="1" l="1"/>
  <c r="AA63" i="1"/>
  <c r="Z63" i="1"/>
  <c r="W63" i="1"/>
  <c r="AV63" i="1" l="1"/>
  <c r="AH63" i="1" s="1"/>
  <c r="AZ63" i="1"/>
  <c r="AN63" i="1" s="1"/>
  <c r="AX63" i="1"/>
  <c r="AK63" i="1" s="1"/>
  <c r="AG63" i="1"/>
  <c r="AJ63" i="1"/>
  <c r="AM63" i="1"/>
  <c r="AC63" i="1" l="1"/>
  <c r="AD63" i="1"/>
  <c r="AA64" i="1" l="1"/>
  <c r="X64" i="1"/>
  <c r="W64" i="1"/>
  <c r="Z64" i="1"/>
  <c r="AX64" i="1" l="1"/>
  <c r="AK64" i="1" s="1"/>
  <c r="AZ64" i="1"/>
  <c r="AN64" i="1" s="1"/>
  <c r="AV64" i="1"/>
  <c r="AH64" i="1" s="1"/>
  <c r="AJ64" i="1"/>
  <c r="AM64" i="1"/>
  <c r="AG64" i="1"/>
  <c r="AD64" i="1" l="1"/>
  <c r="X65" i="1"/>
  <c r="AA65" i="1"/>
  <c r="AC64" i="1"/>
  <c r="Z65" i="1" l="1"/>
  <c r="W65" i="1"/>
  <c r="AX65" i="1" l="1"/>
  <c r="AK65" i="1" s="1"/>
  <c r="AV65" i="1"/>
  <c r="AH65" i="1" s="1"/>
  <c r="AZ65" i="1"/>
  <c r="AN65" i="1" s="1"/>
  <c r="AJ65" i="1"/>
  <c r="AG65" i="1" l="1"/>
  <c r="AM65" i="1"/>
  <c r="AC65" i="1" s="1"/>
  <c r="AD65" i="1"/>
  <c r="Z66" i="1" l="1"/>
  <c r="W66" i="1"/>
  <c r="X66" i="1"/>
  <c r="AV66" i="1" s="1"/>
  <c r="AA66" i="1"/>
  <c r="AH66" i="1" l="1"/>
  <c r="AG66" i="1"/>
  <c r="AZ66" i="1"/>
  <c r="AX66" i="1"/>
  <c r="AK66" i="1" l="1"/>
  <c r="AJ66" i="1"/>
  <c r="AN66" i="1"/>
  <c r="AM66" i="1"/>
  <c r="AC66" i="1" l="1"/>
  <c r="AD66" i="1"/>
  <c r="W67" i="1"/>
  <c r="Z67" i="1"/>
  <c r="X67" i="1"/>
  <c r="AA67" i="1"/>
  <c r="AX67" i="1" l="1"/>
  <c r="AK67" i="1" s="1"/>
  <c r="AV67" i="1"/>
  <c r="AZ67" i="1"/>
  <c r="AJ67" i="1"/>
  <c r="AN67" i="1" l="1"/>
  <c r="AM67" i="1"/>
  <c r="AH67" i="1"/>
  <c r="AD67" i="1" s="1"/>
  <c r="AG67" i="1"/>
  <c r="AC67" i="1" s="1"/>
  <c r="AA68" i="1" l="1"/>
  <c r="X68" i="1"/>
  <c r="Z68" i="1"/>
  <c r="W68" i="1"/>
  <c r="AV68" i="1" l="1"/>
  <c r="AH68" i="1" s="1"/>
  <c r="AX68" i="1"/>
  <c r="AK68" i="1" s="1"/>
  <c r="AZ68" i="1"/>
  <c r="AN68" i="1" s="1"/>
  <c r="AG68" i="1"/>
  <c r="AM68" i="1" l="1"/>
  <c r="AD68" i="1"/>
  <c r="AJ68" i="1"/>
  <c r="AC68" i="1" s="1"/>
  <c r="Z69" i="1" l="1"/>
  <c r="W69" i="1"/>
  <c r="X69" i="1"/>
  <c r="AA69" i="1"/>
  <c r="AX69" i="1" l="1"/>
  <c r="AV69" i="1"/>
  <c r="AH69" i="1" s="1"/>
  <c r="AZ69" i="1"/>
  <c r="AN69" i="1" l="1"/>
  <c r="AM69" i="1"/>
  <c r="AG69" i="1"/>
  <c r="AK69" i="1"/>
  <c r="AD69" i="1" s="1"/>
  <c r="AJ69" i="1"/>
  <c r="AA70" i="1" l="1"/>
  <c r="X70" i="1"/>
  <c r="AC69" i="1"/>
  <c r="Z70" i="1" l="1"/>
  <c r="W70" i="1"/>
  <c r="AX70" i="1" l="1"/>
  <c r="AK70" i="1" s="1"/>
  <c r="AZ70" i="1"/>
  <c r="AN70" i="1" s="1"/>
  <c r="AV70" i="1"/>
  <c r="AH70" i="1" s="1"/>
  <c r="AD70" i="1" s="1"/>
  <c r="AM70" i="1"/>
  <c r="AJ70" i="1"/>
  <c r="X71" i="1" l="1"/>
  <c r="AA71" i="1"/>
  <c r="AG70" i="1"/>
  <c r="AC70" i="1" s="1"/>
  <c r="W71" i="1" l="1"/>
  <c r="Z71" i="1"/>
  <c r="AV71" i="1" l="1"/>
  <c r="AH71" i="1" s="1"/>
  <c r="AZ71" i="1"/>
  <c r="AN71" i="1" s="1"/>
  <c r="AX71" i="1"/>
  <c r="AK71" i="1" s="1"/>
  <c r="AG71" i="1"/>
  <c r="AJ71" i="1" l="1"/>
  <c r="AM71" i="1"/>
  <c r="AD71" i="1"/>
  <c r="AC71" i="1" l="1"/>
  <c r="W72" i="1" s="1"/>
  <c r="AA72" i="1"/>
  <c r="X72" i="1"/>
  <c r="Z72" i="1"/>
  <c r="AZ72" i="1" l="1"/>
  <c r="AN72" i="1" s="1"/>
  <c r="AX72" i="1"/>
  <c r="AK72" i="1" s="1"/>
  <c r="AV72" i="1"/>
  <c r="AH72" i="1" s="1"/>
  <c r="AD72" i="1" l="1"/>
  <c r="X73" i="1" s="1"/>
  <c r="AA73" i="1"/>
  <c r="AM72" i="1"/>
  <c r="AJ72" i="1"/>
  <c r="AG72" i="1"/>
  <c r="AC72" i="1" l="1"/>
  <c r="W73" i="1"/>
  <c r="Z73" i="1"/>
  <c r="AX73" i="1" l="1"/>
  <c r="AK73" i="1" s="1"/>
  <c r="AZ73" i="1"/>
  <c r="AN73" i="1" s="1"/>
  <c r="AV73" i="1"/>
  <c r="AH73" i="1" s="1"/>
  <c r="AJ73" i="1" l="1"/>
  <c r="AG73" i="1"/>
  <c r="AM73" i="1"/>
  <c r="AD73" i="1"/>
  <c r="X74" i="1" l="1"/>
  <c r="AA74" i="1"/>
  <c r="AC73" i="1"/>
  <c r="W74" i="1" l="1"/>
  <c r="Z74" i="1"/>
  <c r="AV74" i="1" l="1"/>
  <c r="AH74" i="1" s="1"/>
  <c r="AX74" i="1"/>
  <c r="AK74" i="1" s="1"/>
  <c r="AZ74" i="1"/>
  <c r="AN74" i="1" s="1"/>
  <c r="AJ74" i="1"/>
  <c r="AM74" i="1" l="1"/>
  <c r="AD74" i="1"/>
  <c r="AG74" i="1"/>
  <c r="AA75" i="1" l="1"/>
  <c r="X75" i="1"/>
  <c r="AC74" i="1"/>
  <c r="Z75" i="1" l="1"/>
  <c r="W75" i="1"/>
  <c r="AX75" i="1" l="1"/>
  <c r="AK75" i="1" s="1"/>
  <c r="AV75" i="1"/>
  <c r="AH75" i="1" s="1"/>
  <c r="AZ75" i="1"/>
  <c r="AN75" i="1" s="1"/>
  <c r="AJ75" i="1"/>
  <c r="AD75" i="1" l="1"/>
  <c r="X76" i="1"/>
  <c r="AA76" i="1"/>
  <c r="AG75" i="1"/>
  <c r="AM75" i="1"/>
  <c r="AC75" i="1" l="1"/>
  <c r="W76" i="1" l="1"/>
  <c r="Z76" i="1"/>
  <c r="AZ76" i="1" l="1"/>
  <c r="AN76" i="1" s="1"/>
  <c r="AX76" i="1"/>
  <c r="AK76" i="1" s="1"/>
  <c r="AV76" i="1"/>
  <c r="AH76" i="1" s="1"/>
  <c r="AM76" i="1"/>
  <c r="AJ76" i="1" l="1"/>
  <c r="AD76" i="1"/>
  <c r="AA77" i="1"/>
  <c r="X77" i="1"/>
  <c r="AG76" i="1"/>
  <c r="AC76" i="1" s="1"/>
  <c r="Z77" i="1" l="1"/>
  <c r="W77" i="1"/>
  <c r="AZ77" i="1" l="1"/>
  <c r="AN77" i="1" s="1"/>
  <c r="AV77" i="1"/>
  <c r="AH77" i="1" s="1"/>
  <c r="AX77" i="1"/>
  <c r="AK77" i="1" s="1"/>
  <c r="AG77" i="1"/>
  <c r="AJ77" i="1"/>
  <c r="AM77" i="1" l="1"/>
  <c r="AC77" i="1" s="1"/>
  <c r="AD77" i="1"/>
  <c r="W78" i="1" l="1"/>
  <c r="Z78" i="1"/>
  <c r="X78" i="1"/>
  <c r="AA78" i="1"/>
  <c r="AV78" i="1" l="1"/>
  <c r="AZ78" i="1"/>
  <c r="AX78" i="1"/>
  <c r="AK78" i="1" l="1"/>
  <c r="AJ78" i="1"/>
  <c r="AH78" i="1"/>
  <c r="AG78" i="1"/>
  <c r="AN78" i="1"/>
  <c r="AM78" i="1"/>
  <c r="AC78" i="1" l="1"/>
  <c r="AD78" i="1"/>
  <c r="AA79" i="1" l="1"/>
  <c r="X79" i="1"/>
  <c r="Z79" i="1"/>
  <c r="W79" i="1"/>
  <c r="AZ79" i="1" l="1"/>
  <c r="AN79" i="1" s="1"/>
  <c r="AV79" i="1"/>
  <c r="AH79" i="1" s="1"/>
  <c r="AX79" i="1"/>
  <c r="AK79" i="1" s="1"/>
  <c r="AM79" i="1"/>
  <c r="AG79" i="1"/>
  <c r="AD79" i="1" l="1"/>
  <c r="AJ79" i="1"/>
  <c r="AC79" i="1" s="1"/>
  <c r="Z80" i="1" l="1"/>
  <c r="W80" i="1"/>
  <c r="AA80" i="1"/>
  <c r="X80" i="1"/>
  <c r="AZ80" i="1" l="1"/>
  <c r="AN80" i="1" s="1"/>
  <c r="AX80" i="1"/>
  <c r="AK80" i="1" s="1"/>
  <c r="AV80" i="1"/>
  <c r="AH80" i="1" s="1"/>
  <c r="AM80" i="1"/>
  <c r="AD80" i="1" l="1"/>
  <c r="X81" i="1" s="1"/>
  <c r="AJ80" i="1"/>
  <c r="AA81" i="1"/>
  <c r="AG80" i="1"/>
  <c r="AC80" i="1" s="1"/>
  <c r="W81" i="1" l="1"/>
  <c r="Z81" i="1"/>
  <c r="AV81" i="1" l="1"/>
  <c r="AH81" i="1" s="1"/>
  <c r="AX81" i="1"/>
  <c r="AK81" i="1" s="1"/>
  <c r="AZ81" i="1"/>
  <c r="AN81" i="1" s="1"/>
  <c r="AG81" i="1"/>
  <c r="AJ81" i="1"/>
  <c r="AM81" i="1"/>
  <c r="AC81" i="1" l="1"/>
  <c r="Z82" i="1" s="1"/>
  <c r="W82" i="1"/>
  <c r="AD81" i="1"/>
  <c r="AA82" i="1" l="1"/>
  <c r="X82" i="1"/>
  <c r="AV82" i="1" l="1"/>
  <c r="AZ82" i="1"/>
  <c r="AX82" i="1"/>
  <c r="AK82" i="1" l="1"/>
  <c r="AJ82" i="1"/>
  <c r="AN82" i="1"/>
  <c r="AM82" i="1"/>
  <c r="AH82" i="1"/>
  <c r="AG82" i="1"/>
  <c r="AC82" i="1" s="1"/>
  <c r="AD82" i="1" l="1"/>
  <c r="X83" i="1"/>
  <c r="AA83" i="1"/>
  <c r="Z83" i="1"/>
  <c r="W83" i="1"/>
  <c r="AX83" i="1" l="1"/>
  <c r="AK83" i="1" s="1"/>
  <c r="AJ83" i="1"/>
  <c r="AZ83" i="1"/>
  <c r="AN83" i="1" s="1"/>
  <c r="AV83" i="1"/>
  <c r="AH83" i="1" s="1"/>
  <c r="AD83" i="1" l="1"/>
  <c r="AA84" i="1" s="1"/>
  <c r="AG83" i="1"/>
  <c r="X84" i="1"/>
  <c r="AM83" i="1"/>
  <c r="AC83" i="1" s="1"/>
  <c r="Z84" i="1" l="1"/>
  <c r="W84" i="1"/>
  <c r="AZ84" i="1" l="1"/>
  <c r="AV84" i="1"/>
  <c r="AX84" i="1"/>
  <c r="AG84" i="1" l="1"/>
  <c r="AH84" i="1"/>
  <c r="AJ84" i="1"/>
  <c r="AK84" i="1"/>
  <c r="AM84" i="1"/>
  <c r="AN84" i="1"/>
  <c r="AD84" i="1" l="1"/>
  <c r="AC84" i="1"/>
  <c r="Z85" i="1" l="1"/>
  <c r="W85" i="1"/>
  <c r="X85" i="1"/>
  <c r="AA85" i="1"/>
  <c r="AZ85" i="1" l="1"/>
  <c r="AX85" i="1"/>
  <c r="AV85" i="1"/>
  <c r="AG85" i="1" s="1"/>
  <c r="AJ85" i="1"/>
  <c r="AM85" i="1"/>
  <c r="AK85" i="1"/>
  <c r="AH85" i="1"/>
  <c r="AN85" i="1"/>
  <c r="AD85" i="1" l="1"/>
  <c r="AA86" i="1" s="1"/>
  <c r="AC85" i="1"/>
  <c r="X86" i="1"/>
  <c r="W86" i="1" l="1"/>
  <c r="Z86" i="1"/>
  <c r="AX86" i="1" l="1"/>
  <c r="AK86" i="1" s="1"/>
  <c r="AV86" i="1"/>
  <c r="AH86" i="1" s="1"/>
  <c r="AZ86" i="1"/>
  <c r="AN86" i="1" s="1"/>
  <c r="AJ86" i="1"/>
  <c r="AG86" i="1" l="1"/>
  <c r="AM86" i="1"/>
  <c r="AD86" i="1"/>
  <c r="AC86" i="1" l="1"/>
  <c r="Z87" i="1"/>
  <c r="W87" i="1"/>
  <c r="AA87" i="1"/>
  <c r="X87" i="1"/>
  <c r="AX87" i="1" l="1"/>
  <c r="AK87" i="1" s="1"/>
  <c r="AZ87" i="1"/>
  <c r="AN87" i="1" s="1"/>
  <c r="AV87" i="1"/>
  <c r="AH87" i="1" s="1"/>
  <c r="AD87" i="1" s="1"/>
  <c r="AA88" i="1" s="1"/>
  <c r="AM87" i="1"/>
  <c r="AG87" i="1" l="1"/>
  <c r="AJ87" i="1"/>
  <c r="AC87" i="1" s="1"/>
  <c r="X88" i="1"/>
  <c r="Z88" i="1" l="1"/>
  <c r="W88" i="1"/>
  <c r="AX88" i="1" l="1"/>
  <c r="AV88" i="1"/>
  <c r="AZ88" i="1"/>
  <c r="AM88" i="1" l="1"/>
  <c r="AN88" i="1"/>
  <c r="AG88" i="1"/>
  <c r="AH88" i="1"/>
  <c r="AJ88" i="1"/>
  <c r="AK88" i="1"/>
  <c r="AD88" i="1" l="1"/>
  <c r="AA89" i="1"/>
  <c r="X89" i="1"/>
  <c r="AC88" i="1"/>
  <c r="W89" i="1" l="1"/>
  <c r="Z89" i="1"/>
  <c r="AZ89" i="1" l="1"/>
  <c r="AX89" i="1"/>
  <c r="AK89" i="1" s="1"/>
  <c r="AV89" i="1"/>
  <c r="AH89" i="1" s="1"/>
  <c r="AM89" i="1" l="1"/>
  <c r="AN89" i="1"/>
  <c r="AD89" i="1" s="1"/>
  <c r="AJ89" i="1"/>
  <c r="AG89" i="1"/>
  <c r="AC89" i="1" s="1"/>
  <c r="AA90" i="1" l="1"/>
  <c r="X90" i="1"/>
  <c r="Z90" i="1"/>
  <c r="W90" i="1"/>
  <c r="AX90" i="1" l="1"/>
  <c r="AK90" i="1" s="1"/>
  <c r="AZ90" i="1"/>
  <c r="AN90" i="1" s="1"/>
  <c r="AV90" i="1"/>
  <c r="AH90" i="1" s="1"/>
  <c r="AJ90" i="1"/>
  <c r="AG90" i="1" l="1"/>
  <c r="AM90" i="1"/>
  <c r="AC90" i="1" s="1"/>
  <c r="AD90" i="1"/>
  <c r="Z91" i="1" l="1"/>
  <c r="W91" i="1"/>
  <c r="X91" i="1"/>
  <c r="AA91" i="1"/>
  <c r="AV91" i="1"/>
  <c r="AH91" i="1" s="1"/>
  <c r="AX91" i="1"/>
  <c r="AK91" i="1" s="1"/>
  <c r="AZ91" i="1"/>
  <c r="AN91" i="1" s="1"/>
  <c r="AJ91" i="1" l="1"/>
  <c r="AM91" i="1"/>
  <c r="AD91" i="1"/>
  <c r="AG91" i="1"/>
  <c r="AC91" i="1" s="1"/>
  <c r="Z92" i="1" l="1"/>
  <c r="W92" i="1"/>
  <c r="X92" i="1"/>
  <c r="AA92" i="1"/>
  <c r="AZ92" i="1" l="1"/>
  <c r="AN92" i="1" s="1"/>
  <c r="AV92" i="1"/>
  <c r="AH92" i="1" s="1"/>
  <c r="AX92" i="1"/>
  <c r="AK92" i="1" s="1"/>
  <c r="AG92" i="1"/>
  <c r="AM92" i="1"/>
  <c r="AJ92" i="1"/>
  <c r="AC92" i="1" l="1"/>
  <c r="W93" i="1" s="1"/>
  <c r="Z93" i="1"/>
  <c r="AD92" i="1"/>
  <c r="AA93" i="1" l="1"/>
  <c r="X93" i="1"/>
  <c r="AV93" i="1" l="1"/>
  <c r="AX93" i="1"/>
  <c r="AZ93" i="1"/>
  <c r="AK93" i="1" l="1"/>
  <c r="AJ93" i="1"/>
  <c r="AN93" i="1"/>
  <c r="AM93" i="1"/>
  <c r="AH93" i="1"/>
  <c r="AD93" i="1" s="1"/>
  <c r="AG93" i="1"/>
  <c r="AC93" i="1" l="1"/>
  <c r="Z94" i="1"/>
  <c r="W94" i="1"/>
  <c r="X94" i="1"/>
  <c r="AA94" i="1"/>
  <c r="AX94" i="1" l="1"/>
  <c r="AK94" i="1" s="1"/>
  <c r="AZ94" i="1"/>
  <c r="AN94" i="1" s="1"/>
  <c r="AV94" i="1"/>
  <c r="AH94" i="1" s="1"/>
  <c r="AD94" i="1" l="1"/>
  <c r="X95" i="1" s="1"/>
  <c r="AM94" i="1"/>
  <c r="AA95" i="1"/>
  <c r="AG94" i="1"/>
  <c r="AJ94" i="1"/>
  <c r="AC94" i="1" s="1"/>
  <c r="W95" i="1" l="1"/>
  <c r="Z95" i="1"/>
  <c r="AX95" i="1" l="1"/>
  <c r="AK95" i="1" s="1"/>
  <c r="AV95" i="1"/>
  <c r="AH95" i="1" s="1"/>
  <c r="AZ95" i="1"/>
  <c r="AN95" i="1" s="1"/>
  <c r="AJ95" i="1"/>
  <c r="AG95" i="1"/>
  <c r="AM95" i="1" l="1"/>
  <c r="AC95" i="1" s="1"/>
  <c r="AD95" i="1"/>
  <c r="W96" i="1" l="1"/>
  <c r="Z96" i="1"/>
  <c r="X96" i="1"/>
  <c r="AA96" i="1"/>
  <c r="AZ96" i="1" l="1"/>
  <c r="AN96" i="1" s="1"/>
  <c r="AX96" i="1"/>
  <c r="AK96" i="1" s="1"/>
  <c r="AV96" i="1"/>
  <c r="AH96" i="1" s="1"/>
  <c r="AM96" i="1"/>
  <c r="AG96" i="1" l="1"/>
  <c r="AD96" i="1"/>
  <c r="AA97" i="1" s="1"/>
  <c r="X97" i="1"/>
  <c r="AJ96" i="1"/>
  <c r="AC96" i="1" s="1"/>
  <c r="Z97" i="1" l="1"/>
  <c r="W97" i="1"/>
  <c r="AZ97" i="1" l="1"/>
  <c r="AV97" i="1"/>
  <c r="AX97" i="1"/>
  <c r="AG97" i="1" l="1"/>
  <c r="AH97" i="1"/>
  <c r="AJ97" i="1"/>
  <c r="AK97" i="1"/>
  <c r="AM97" i="1"/>
  <c r="AN97" i="1"/>
  <c r="AD97" i="1" l="1"/>
  <c r="X98" i="1"/>
  <c r="AA98" i="1"/>
  <c r="AC97" i="1"/>
  <c r="W98" i="1" l="1"/>
  <c r="Z98" i="1"/>
  <c r="AV98" i="1" l="1"/>
  <c r="AH98" i="1" s="1"/>
  <c r="AX98" i="1"/>
  <c r="AK98" i="1" s="1"/>
  <c r="AZ98" i="1"/>
  <c r="AN98" i="1" s="1"/>
  <c r="AG98" i="1" l="1"/>
  <c r="AM98" i="1"/>
  <c r="AJ98" i="1"/>
  <c r="AD98" i="1"/>
  <c r="AC98" i="1" l="1"/>
  <c r="Z99" i="1"/>
  <c r="W99" i="1"/>
  <c r="AA99" i="1"/>
  <c r="X99" i="1"/>
  <c r="AZ99" i="1" l="1"/>
  <c r="AN99" i="1" s="1"/>
  <c r="AV99" i="1"/>
  <c r="AH99" i="1" s="1"/>
  <c r="AX99" i="1"/>
  <c r="AK99" i="1" s="1"/>
  <c r="AM99" i="1"/>
  <c r="AG99" i="1" l="1"/>
  <c r="AJ99" i="1"/>
  <c r="AC99" i="1" s="1"/>
  <c r="AD99" i="1"/>
  <c r="Z100" i="1" l="1"/>
  <c r="W100" i="1"/>
  <c r="AA100" i="1"/>
  <c r="X100" i="1"/>
  <c r="AZ100" i="1" l="1"/>
  <c r="AN100" i="1" s="1"/>
  <c r="AV100" i="1"/>
  <c r="AG100" i="1" s="1"/>
  <c r="AX100" i="1"/>
  <c r="AJ100" i="1" s="1"/>
  <c r="AM100" i="1" l="1"/>
  <c r="AC100" i="1"/>
  <c r="AH100" i="1"/>
  <c r="AK100" i="1"/>
  <c r="AD100" i="1" l="1"/>
  <c r="W101" i="1"/>
  <c r="Z101" i="1"/>
  <c r="AA101" i="1" l="1"/>
  <c r="X101" i="1"/>
  <c r="AV101" i="1" s="1"/>
  <c r="AH101" i="1" l="1"/>
  <c r="AG101" i="1"/>
  <c r="AZ101" i="1"/>
  <c r="AX101" i="1"/>
  <c r="AK101" i="1" l="1"/>
  <c r="AJ101" i="1"/>
  <c r="AN101" i="1"/>
  <c r="AD101" i="1" s="1"/>
  <c r="AM101" i="1"/>
  <c r="AC101" i="1" l="1"/>
  <c r="AA102" i="1"/>
  <c r="X102" i="1"/>
  <c r="W102" i="1"/>
  <c r="Z102" i="1"/>
  <c r="AX102" i="1" l="1"/>
  <c r="AK102" i="1" s="1"/>
  <c r="AJ102" i="1"/>
  <c r="AZ102" i="1"/>
  <c r="AN102" i="1" s="1"/>
  <c r="AV102" i="1"/>
  <c r="AH102" i="1" s="1"/>
  <c r="AG102" i="1" l="1"/>
  <c r="AM102" i="1"/>
  <c r="AC102" i="1" s="1"/>
  <c r="AD102" i="1"/>
  <c r="Z103" i="1" l="1"/>
  <c r="W103" i="1"/>
  <c r="X103" i="1"/>
  <c r="AA103" i="1"/>
  <c r="AV103" i="1" l="1"/>
  <c r="AG103" i="1" s="1"/>
  <c r="AZ103" i="1"/>
  <c r="AN103" i="1" s="1"/>
  <c r="AX103" i="1"/>
  <c r="AK103" i="1" s="1"/>
  <c r="AM103" i="1"/>
  <c r="AJ103" i="1" l="1"/>
  <c r="AC103" i="1" s="1"/>
  <c r="AH103" i="1"/>
  <c r="AD103" i="1" s="1"/>
  <c r="AA104" i="1" l="1"/>
  <c r="X104" i="1"/>
  <c r="W104" i="1"/>
  <c r="Z104" i="1"/>
  <c r="AZ104" i="1" l="1"/>
  <c r="AN104" i="1" s="1"/>
  <c r="AX104" i="1"/>
  <c r="AK104" i="1" s="1"/>
  <c r="AV104" i="1"/>
  <c r="AH104" i="1" s="1"/>
  <c r="AM104" i="1"/>
  <c r="AD104" i="1" l="1"/>
  <c r="X105" i="1" s="1"/>
  <c r="AJ104" i="1"/>
  <c r="AG104" i="1"/>
  <c r="AA105" i="1"/>
  <c r="AC104" i="1"/>
  <c r="Z105" i="1" s="1"/>
  <c r="W105" i="1"/>
  <c r="AV105" i="1" l="1"/>
  <c r="AH105" i="1" s="1"/>
  <c r="AX105" i="1"/>
  <c r="AK105" i="1" s="1"/>
  <c r="AZ105" i="1"/>
  <c r="AN105" i="1" s="1"/>
  <c r="AM105" i="1" l="1"/>
  <c r="AD105" i="1"/>
  <c r="AG105" i="1"/>
  <c r="AJ105" i="1"/>
  <c r="AC105" i="1" l="1"/>
  <c r="X106" i="1"/>
  <c r="AA106" i="1"/>
  <c r="Z106" i="1" l="1"/>
  <c r="W106" i="1"/>
  <c r="AX106" i="1" l="1"/>
  <c r="AK106" i="1" s="1"/>
  <c r="AV106" i="1"/>
  <c r="AH106" i="1" s="1"/>
  <c r="AZ106" i="1"/>
  <c r="AN106" i="1" s="1"/>
  <c r="AJ106" i="1"/>
  <c r="AG106" i="1" l="1"/>
  <c r="AM106" i="1"/>
  <c r="AC106" i="1" s="1"/>
  <c r="AD106" i="1"/>
  <c r="AA107" i="1" l="1"/>
  <c r="X107" i="1"/>
  <c r="W107" i="1"/>
  <c r="Z107" i="1"/>
  <c r="AV107" i="1" l="1"/>
  <c r="AH107" i="1" s="1"/>
  <c r="AZ107" i="1"/>
  <c r="AN107" i="1" s="1"/>
  <c r="AX107" i="1"/>
  <c r="AK107" i="1" s="1"/>
  <c r="AG107" i="1"/>
  <c r="AM107" i="1"/>
  <c r="AJ107" i="1"/>
  <c r="AC107" i="1" l="1"/>
  <c r="AD107" i="1"/>
  <c r="X108" i="1" l="1"/>
  <c r="AA108" i="1"/>
  <c r="Z108" i="1"/>
  <c r="W108" i="1"/>
  <c r="AV108" i="1" l="1"/>
  <c r="AH108" i="1" s="1"/>
  <c r="AZ108" i="1"/>
  <c r="AN108" i="1" s="1"/>
  <c r="AX108" i="1"/>
  <c r="AK108" i="1" s="1"/>
  <c r="AG108" i="1"/>
  <c r="AJ108" i="1" l="1"/>
  <c r="AM108" i="1"/>
  <c r="AC108" i="1" s="1"/>
  <c r="AD108" i="1"/>
  <c r="AA109" i="1" l="1"/>
  <c r="X109" i="1"/>
  <c r="Z109" i="1"/>
  <c r="W109" i="1"/>
  <c r="AV109" i="1" l="1"/>
  <c r="AH109" i="1" s="1"/>
  <c r="AZ109" i="1"/>
  <c r="AN109" i="1" s="1"/>
  <c r="AX109" i="1"/>
  <c r="AK109" i="1" s="1"/>
  <c r="AM109" i="1" l="1"/>
  <c r="AG109" i="1"/>
  <c r="AJ109" i="1"/>
  <c r="AD109" i="1"/>
  <c r="AC109" i="1" l="1"/>
  <c r="Z110" i="1"/>
  <c r="W110" i="1"/>
  <c r="AA110" i="1"/>
  <c r="X110" i="1"/>
  <c r="AX110" i="1" l="1"/>
  <c r="AK110" i="1" s="1"/>
  <c r="AZ110" i="1"/>
  <c r="AM110" i="1" s="1"/>
  <c r="AV110" i="1"/>
  <c r="AG110" i="1" s="1"/>
  <c r="AJ110" i="1"/>
  <c r="AC110" i="1" l="1"/>
  <c r="Z111" i="1" s="1"/>
  <c r="W111" i="1"/>
  <c r="AN110" i="1"/>
  <c r="AH110" i="1"/>
  <c r="AD110" i="1" s="1"/>
  <c r="X111" i="1" l="1"/>
  <c r="AA111" i="1"/>
  <c r="AZ111" i="1"/>
  <c r="AM111" i="1" s="1"/>
  <c r="AX111" i="1"/>
  <c r="AJ111" i="1" s="1"/>
  <c r="AV111" i="1"/>
  <c r="AG111" i="1" s="1"/>
  <c r="AC111" i="1" s="1"/>
  <c r="Z112" i="1" s="1"/>
  <c r="W112" i="1" l="1"/>
  <c r="AN111" i="1"/>
  <c r="AK111" i="1"/>
  <c r="AH111" i="1"/>
  <c r="AD111" i="1" s="1"/>
  <c r="AA112" i="1" l="1"/>
  <c r="X112" i="1"/>
  <c r="AX112" i="1" l="1"/>
  <c r="AZ112" i="1"/>
  <c r="AV112" i="1"/>
  <c r="AM112" i="1" l="1"/>
  <c r="AN112" i="1"/>
  <c r="AG112" i="1"/>
  <c r="AH112" i="1"/>
  <c r="AJ112" i="1"/>
  <c r="AK112" i="1"/>
  <c r="AD112" i="1" l="1"/>
  <c r="AC112" i="1"/>
  <c r="Z113" i="1" l="1"/>
  <c r="W113" i="1"/>
  <c r="X113" i="1"/>
  <c r="AA113" i="1"/>
  <c r="AX113" i="1" l="1"/>
  <c r="AV113" i="1"/>
  <c r="AZ113" i="1"/>
  <c r="AG113" i="1" l="1"/>
  <c r="AH113" i="1"/>
  <c r="AM113" i="1"/>
  <c r="AN113" i="1"/>
  <c r="AJ113" i="1"/>
  <c r="AK113" i="1"/>
  <c r="AD113" i="1" l="1"/>
  <c r="AC113" i="1"/>
  <c r="Z114" i="1" l="1"/>
  <c r="W114" i="1"/>
  <c r="X114" i="1"/>
  <c r="AA114" i="1"/>
  <c r="AZ114" i="1" l="1"/>
  <c r="AX114" i="1"/>
  <c r="AV114" i="1"/>
  <c r="AJ114" i="1" l="1"/>
  <c r="AK114" i="1"/>
  <c r="AH114" i="1"/>
  <c r="AG114" i="1"/>
  <c r="AM114" i="1"/>
  <c r="AN114" i="1"/>
  <c r="AC114" i="1" l="1"/>
  <c r="AD114" i="1"/>
  <c r="Z115" i="1" l="1"/>
  <c r="W115" i="1"/>
  <c r="AA115" i="1"/>
  <c r="X115" i="1"/>
  <c r="AV115" i="1" l="1"/>
  <c r="AZ115" i="1"/>
  <c r="AX115" i="1"/>
  <c r="AN115" i="1" l="1"/>
  <c r="AM115" i="1"/>
  <c r="AK115" i="1"/>
  <c r="AJ115" i="1"/>
  <c r="AH115" i="1"/>
  <c r="AD115" i="1" s="1"/>
  <c r="AG115" i="1"/>
  <c r="AA116" i="1" l="1"/>
  <c r="X116" i="1"/>
  <c r="AC115" i="1"/>
  <c r="Z116" i="1" l="1"/>
  <c r="W116" i="1"/>
  <c r="AZ116" i="1" l="1"/>
  <c r="AV116" i="1"/>
  <c r="AX116" i="1"/>
  <c r="AK116" i="1" s="1"/>
  <c r="AJ116" i="1" l="1"/>
  <c r="AG116" i="1"/>
  <c r="AH116" i="1"/>
  <c r="AM116" i="1"/>
  <c r="AN116" i="1"/>
  <c r="AC116" i="1" l="1"/>
  <c r="AD116" i="1"/>
  <c r="AA117" i="1" l="1"/>
  <c r="X117" i="1"/>
  <c r="Z117" i="1"/>
  <c r="W117" i="1"/>
  <c r="AX117" i="1" l="1"/>
  <c r="AJ117" i="1" s="1"/>
  <c r="AZ117" i="1"/>
  <c r="AN117" i="1" s="1"/>
  <c r="AV117" i="1"/>
  <c r="AH117" i="1" s="1"/>
  <c r="AK117" i="1"/>
  <c r="AM117" i="1" l="1"/>
  <c r="AD117" i="1"/>
  <c r="AA118" i="1" s="1"/>
  <c r="X118" i="1"/>
  <c r="AG117" i="1"/>
  <c r="AC117" i="1" s="1"/>
  <c r="W118" i="1" l="1"/>
  <c r="Z118" i="1"/>
  <c r="AZ118" i="1" l="1"/>
  <c r="AN118" i="1" s="1"/>
  <c r="AV118" i="1"/>
  <c r="AX118" i="1"/>
  <c r="AK118" i="1" s="1"/>
  <c r="AM118" i="1" l="1"/>
  <c r="AJ118" i="1"/>
  <c r="AG118" i="1"/>
  <c r="AC118" i="1" s="1"/>
  <c r="AH118" i="1"/>
  <c r="AD118" i="1" s="1"/>
  <c r="AA119" i="1" l="1"/>
  <c r="X119" i="1"/>
  <c r="Z119" i="1"/>
  <c r="W119" i="1"/>
  <c r="AV119" i="1" l="1"/>
  <c r="AG119" i="1" s="1"/>
  <c r="AZ119" i="1"/>
  <c r="AM119" i="1" s="1"/>
  <c r="AX119" i="1"/>
  <c r="AJ119" i="1" s="1"/>
  <c r="AH119" i="1"/>
  <c r="AN119" i="1"/>
  <c r="AK119" i="1" l="1"/>
  <c r="AC119" i="1"/>
  <c r="Z120" i="1"/>
  <c r="W120" i="1"/>
  <c r="AD119" i="1"/>
  <c r="AA120" i="1" l="1"/>
  <c r="X120" i="1"/>
  <c r="AZ120" i="1" l="1"/>
  <c r="AM120" i="1" s="1"/>
  <c r="AX120" i="1"/>
  <c r="AJ120" i="1" s="1"/>
  <c r="AV120" i="1"/>
  <c r="AG120" i="1" s="1"/>
  <c r="AC120" i="1" l="1"/>
  <c r="AK120" i="1"/>
  <c r="AH120" i="1"/>
  <c r="AN120" i="1"/>
  <c r="AD120" i="1" l="1"/>
  <c r="Z121" i="1"/>
  <c r="W121" i="1"/>
  <c r="X121" i="1" l="1"/>
  <c r="AA121" i="1"/>
  <c r="AZ121" i="1" l="1"/>
  <c r="AM121" i="1" s="1"/>
  <c r="AX121" i="1"/>
  <c r="AJ121" i="1" s="1"/>
  <c r="AV121" i="1"/>
  <c r="AG121" i="1" s="1"/>
  <c r="AC121" i="1" s="1"/>
  <c r="AN121" i="1" l="1"/>
  <c r="Z122" i="1"/>
  <c r="W122" i="1"/>
  <c r="AK121" i="1"/>
  <c r="AH121" i="1"/>
  <c r="AD121" i="1" s="1"/>
  <c r="AA122" i="1" l="1"/>
  <c r="X122" i="1"/>
  <c r="AZ122" i="1"/>
  <c r="AM122" i="1" s="1"/>
  <c r="AX122" i="1"/>
  <c r="AK122" i="1" s="1"/>
  <c r="AJ122" i="1" l="1"/>
  <c r="AN122" i="1"/>
  <c r="AV122" i="1"/>
  <c r="AG122" i="1" s="1"/>
  <c r="AC122" i="1" l="1"/>
  <c r="AH122" i="1"/>
  <c r="AD122" i="1" s="1"/>
  <c r="W123" i="1"/>
  <c r="Z123" i="1"/>
  <c r="AA123" i="1" l="1"/>
  <c r="X123" i="1"/>
  <c r="AV123" i="1" l="1"/>
  <c r="AG123" i="1" s="1"/>
  <c r="AZ123" i="1"/>
  <c r="AM123" i="1" s="1"/>
  <c r="AX123" i="1"/>
  <c r="AJ123" i="1" s="1"/>
  <c r="AC123" i="1" l="1"/>
  <c r="Z124" i="1"/>
  <c r="W124" i="1"/>
  <c r="AK123" i="1"/>
  <c r="AH123" i="1"/>
  <c r="AN123" i="1"/>
  <c r="AD123" i="1" l="1"/>
  <c r="AA124" i="1"/>
  <c r="X124" i="1"/>
  <c r="AZ124" i="1" s="1"/>
  <c r="AM124" i="1" s="1"/>
  <c r="AV124" i="1"/>
  <c r="AG124" i="1" s="1"/>
  <c r="AX124" i="1"/>
  <c r="AJ124" i="1" s="1"/>
  <c r="AC124" i="1" l="1"/>
  <c r="AN124" i="1"/>
  <c r="AH124" i="1"/>
  <c r="AK124" i="1"/>
  <c r="AD124" i="1" l="1"/>
  <c r="Z125" i="1"/>
  <c r="W125" i="1"/>
  <c r="X125" i="1" l="1"/>
  <c r="AX125" i="1" s="1"/>
  <c r="AJ125" i="1" s="1"/>
  <c r="AA125" i="1"/>
  <c r="AK125" i="1" l="1"/>
  <c r="AV125" i="1"/>
  <c r="AG125" i="1" s="1"/>
  <c r="AZ125" i="1"/>
  <c r="AM125" i="1" s="1"/>
  <c r="AH125" i="1" l="1"/>
  <c r="AN125" i="1"/>
  <c r="AC125" i="1"/>
  <c r="AD125" i="1" l="1"/>
  <c r="Z126" i="1"/>
  <c r="W126" i="1"/>
  <c r="X126" i="1"/>
  <c r="AA126" i="1"/>
  <c r="AX126" i="1" l="1"/>
  <c r="AK126" i="1" s="1"/>
  <c r="AV126" i="1"/>
  <c r="AH126" i="1" s="1"/>
  <c r="AZ126" i="1"/>
  <c r="AN126" i="1" s="1"/>
  <c r="AJ126" i="1"/>
  <c r="AG126" i="1"/>
  <c r="AM126" i="1"/>
  <c r="AC126" i="1" l="1"/>
  <c r="AD126" i="1"/>
  <c r="W127" i="1"/>
  <c r="Z127" i="1"/>
  <c r="X127" i="1" l="1"/>
  <c r="AZ127" i="1" s="1"/>
  <c r="AM127" i="1" s="1"/>
  <c r="AA127" i="1"/>
  <c r="AN127" i="1" l="1"/>
  <c r="AV127" i="1"/>
  <c r="AG127" i="1" s="1"/>
  <c r="AX127" i="1"/>
  <c r="AJ127" i="1" s="1"/>
  <c r="AC127" i="1" l="1"/>
  <c r="W128" i="1" s="1"/>
  <c r="AH127" i="1"/>
  <c r="Z128" i="1"/>
  <c r="AK127" i="1"/>
  <c r="AD127" i="1" l="1"/>
  <c r="X128" i="1" l="1"/>
  <c r="AA128" i="1"/>
  <c r="AV128" i="1" l="1"/>
  <c r="AG128" i="1" s="1"/>
  <c r="AZ128" i="1"/>
  <c r="AM128" i="1" s="1"/>
  <c r="AX128" i="1"/>
  <c r="AJ128" i="1" s="1"/>
  <c r="AH128" i="1"/>
  <c r="AN128" i="1"/>
  <c r="AK128" i="1"/>
  <c r="AD128" i="1" l="1"/>
  <c r="AC128" i="1"/>
  <c r="X129" i="1" l="1"/>
  <c r="AA129" i="1"/>
  <c r="W129" i="1"/>
  <c r="Z129" i="1"/>
  <c r="AV129" i="1" l="1"/>
  <c r="AZ129" i="1"/>
  <c r="AX129" i="1"/>
  <c r="AJ129" i="1" l="1"/>
  <c r="AK129" i="1"/>
  <c r="AM129" i="1"/>
  <c r="AN129" i="1"/>
  <c r="AG129" i="1"/>
  <c r="AH129" i="1"/>
  <c r="AD129" i="1" l="1"/>
  <c r="AC129" i="1"/>
  <c r="W130" i="1"/>
  <c r="Z130" i="1"/>
  <c r="AA130" i="1" l="1"/>
  <c r="X130" i="1"/>
  <c r="AX130" i="1" l="1"/>
  <c r="AV130" i="1"/>
  <c r="AZ130" i="1"/>
  <c r="AM130" i="1" l="1"/>
  <c r="AN130" i="1"/>
  <c r="AG130" i="1"/>
  <c r="AH130" i="1"/>
  <c r="AJ130" i="1"/>
  <c r="AK130" i="1"/>
  <c r="AD130" i="1" l="1"/>
  <c r="AC130" i="1"/>
  <c r="W131" i="1" l="1"/>
  <c r="Z131" i="1"/>
  <c r="AA131" i="1"/>
  <c r="X131" i="1"/>
  <c r="AX131" i="1" l="1"/>
  <c r="AJ131" i="1" s="1"/>
  <c r="AV131" i="1"/>
  <c r="AG131" i="1" s="1"/>
  <c r="AZ131" i="1"/>
  <c r="AM131" i="1" s="1"/>
  <c r="AC131" i="1" l="1"/>
  <c r="AH131" i="1"/>
  <c r="AK131" i="1"/>
  <c r="AN131" i="1"/>
  <c r="AD131" i="1" l="1"/>
  <c r="Z132" i="1"/>
  <c r="W132" i="1"/>
  <c r="X132" i="1" l="1"/>
  <c r="AZ132" i="1" s="1"/>
  <c r="AM132" i="1" s="1"/>
  <c r="AA132" i="1"/>
  <c r="AX132" i="1" l="1"/>
  <c r="AJ132" i="1" s="1"/>
  <c r="AN132" i="1"/>
  <c r="AK132" i="1"/>
  <c r="AV132" i="1"/>
  <c r="AG132" i="1" s="1"/>
  <c r="AC132" i="1" s="1"/>
  <c r="W133" i="1" l="1"/>
  <c r="Z133" i="1"/>
  <c r="AH132" i="1"/>
  <c r="AD132" i="1" s="1"/>
  <c r="X133" i="1" l="1"/>
  <c r="AA133" i="1"/>
  <c r="AZ133" i="1"/>
  <c r="AM133" i="1" s="1"/>
  <c r="AX133" i="1"/>
  <c r="AJ133" i="1" s="1"/>
  <c r="AV133" i="1"/>
  <c r="AG133" i="1" s="1"/>
  <c r="AC133" i="1" l="1"/>
  <c r="AK133" i="1"/>
  <c r="AH133" i="1"/>
  <c r="AN133" i="1"/>
  <c r="AD133" i="1" l="1"/>
  <c r="AA134" i="1" s="1"/>
  <c r="X134" i="1"/>
  <c r="Z134" i="1"/>
  <c r="W134" i="1"/>
  <c r="AZ134" i="1" l="1"/>
  <c r="AX134" i="1"/>
  <c r="AJ134" i="1" s="1"/>
  <c r="AV134" i="1"/>
  <c r="AG134" i="1" s="1"/>
  <c r="AM134" i="1"/>
  <c r="AK134" i="1"/>
  <c r="AN134" i="1"/>
  <c r="AC134" i="1" l="1"/>
  <c r="W135" i="1" s="1"/>
  <c r="AH134" i="1"/>
  <c r="AD134" i="1" s="1"/>
  <c r="Z135" i="1"/>
  <c r="X135" i="1" l="1"/>
  <c r="AA135" i="1"/>
  <c r="AX135" i="1" l="1"/>
  <c r="AJ135" i="1" s="1"/>
  <c r="AV135" i="1"/>
  <c r="AG135" i="1" s="1"/>
  <c r="AZ135" i="1"/>
  <c r="AM135" i="1" s="1"/>
  <c r="AK135" i="1"/>
  <c r="AH135" i="1"/>
  <c r="AC135" i="1" l="1"/>
  <c r="W136" i="1" s="1"/>
  <c r="Z136" i="1"/>
  <c r="AN135" i="1"/>
  <c r="AD135" i="1" s="1"/>
  <c r="X136" i="1" l="1"/>
  <c r="AA136" i="1"/>
  <c r="AV136" i="1" l="1"/>
  <c r="AZ136" i="1"/>
  <c r="AX136" i="1"/>
  <c r="AN136" i="1" l="1"/>
  <c r="AM136" i="1"/>
  <c r="AK136" i="1"/>
  <c r="AJ136" i="1"/>
  <c r="AH136" i="1"/>
  <c r="AD136" i="1" s="1"/>
  <c r="AG136" i="1"/>
  <c r="AC136" i="1" s="1"/>
  <c r="AA137" i="1" l="1"/>
  <c r="X137" i="1"/>
  <c r="W137" i="1"/>
  <c r="Z137" i="1"/>
  <c r="AZ137" i="1" l="1"/>
  <c r="AV137" i="1"/>
  <c r="AG137" i="1" s="1"/>
  <c r="AX137" i="1"/>
  <c r="AJ137" i="1" s="1"/>
  <c r="AH137" i="1" l="1"/>
  <c r="AM137" i="1"/>
  <c r="AC137" i="1" s="1"/>
  <c r="AN137" i="1"/>
  <c r="AK137" i="1"/>
  <c r="Z138" i="1" l="1"/>
  <c r="W138" i="1"/>
  <c r="AD137" i="1"/>
  <c r="X138" i="1" l="1"/>
  <c r="AV138" i="1" s="1"/>
  <c r="AA138" i="1"/>
  <c r="AH138" i="1" l="1"/>
  <c r="AG138" i="1"/>
  <c r="AZ138" i="1"/>
  <c r="AX138" i="1"/>
  <c r="AK138" i="1" l="1"/>
  <c r="AJ138" i="1"/>
  <c r="AN138" i="1"/>
  <c r="AM138" i="1"/>
  <c r="AD138" i="1"/>
  <c r="AA139" i="1" l="1"/>
  <c r="X139" i="1"/>
  <c r="AC138" i="1"/>
  <c r="W139" i="1" l="1"/>
  <c r="Z139" i="1"/>
  <c r="AZ139" i="1" l="1"/>
  <c r="AN139" i="1" s="1"/>
  <c r="AV139" i="1"/>
  <c r="AX139" i="1"/>
  <c r="AJ139" i="1" l="1"/>
  <c r="AK139" i="1"/>
  <c r="AG139" i="1"/>
  <c r="AH139" i="1"/>
  <c r="AD139" i="1" s="1"/>
  <c r="AM139" i="1"/>
  <c r="AA140" i="1" l="1"/>
  <c r="X140" i="1"/>
  <c r="AC139" i="1"/>
  <c r="Z140" i="1" l="1"/>
  <c r="W140" i="1"/>
  <c r="AZ140" i="1" l="1"/>
  <c r="AN140" i="1" s="1"/>
  <c r="AV140" i="1"/>
  <c r="AH140" i="1" s="1"/>
  <c r="AX140" i="1"/>
  <c r="AK140" i="1" s="1"/>
  <c r="AM140" i="1"/>
  <c r="AJ140" i="1"/>
  <c r="AD140" i="1" l="1"/>
  <c r="AA141" i="1" s="1"/>
  <c r="AG140" i="1"/>
  <c r="AC140" i="1" s="1"/>
  <c r="X141" i="1" l="1"/>
  <c r="W141" i="1"/>
  <c r="Z141" i="1"/>
  <c r="AX141" i="1" l="1"/>
  <c r="AK141" i="1" s="1"/>
  <c r="AZ141" i="1"/>
  <c r="AN141" i="1" s="1"/>
  <c r="AV141" i="1"/>
  <c r="AH141" i="1" s="1"/>
  <c r="AD141" i="1" s="1"/>
  <c r="AJ141" i="1"/>
  <c r="AM141" i="1" l="1"/>
  <c r="X142" i="1"/>
  <c r="AA142" i="1"/>
  <c r="AG141" i="1"/>
  <c r="AC141" i="1" s="1"/>
  <c r="Z142" i="1" l="1"/>
  <c r="W142" i="1"/>
  <c r="AZ142" i="1" l="1"/>
  <c r="AN142" i="1" s="1"/>
  <c r="AV142" i="1"/>
  <c r="AH142" i="1" s="1"/>
  <c r="AX142" i="1"/>
  <c r="AK142" i="1" s="1"/>
  <c r="AM142" i="1"/>
  <c r="AG142" i="1"/>
  <c r="AJ142" i="1" l="1"/>
  <c r="AC142" i="1" s="1"/>
  <c r="AD142" i="1"/>
  <c r="Z143" i="1" l="1"/>
  <c r="W143" i="1"/>
  <c r="AA143" i="1"/>
  <c r="X143" i="1"/>
  <c r="AZ143" i="1" l="1"/>
  <c r="AM143" i="1" s="1"/>
  <c r="AX143" i="1"/>
  <c r="AK143" i="1" s="1"/>
  <c r="AV143" i="1"/>
  <c r="AG143" i="1" s="1"/>
  <c r="AJ143" i="1" l="1"/>
  <c r="AC143" i="1" s="1"/>
  <c r="AH143" i="1"/>
  <c r="AN143" i="1"/>
  <c r="W144" i="1" l="1"/>
  <c r="Z144" i="1"/>
  <c r="AD143" i="1"/>
  <c r="X144" i="1" l="1"/>
  <c r="AV144" i="1" s="1"/>
  <c r="AG144" i="1" s="1"/>
  <c r="AA144" i="1"/>
  <c r="AZ144" i="1"/>
  <c r="AX144" i="1"/>
  <c r="AJ144" i="1" s="1"/>
  <c r="AM144" i="1"/>
  <c r="AC144" i="1" l="1"/>
  <c r="AN144" i="1"/>
  <c r="AH144" i="1"/>
  <c r="AK144" i="1"/>
  <c r="AD144" i="1" l="1"/>
  <c r="Z145" i="1"/>
  <c r="W145" i="1"/>
  <c r="AA145" i="1" l="1"/>
  <c r="X145" i="1"/>
  <c r="AZ145" i="1" l="1"/>
  <c r="AX145" i="1"/>
  <c r="AJ145" i="1" s="1"/>
  <c r="AV145" i="1"/>
  <c r="AH145" i="1" l="1"/>
  <c r="AG145" i="1"/>
  <c r="AN145" i="1"/>
  <c r="AM145" i="1"/>
  <c r="AC145" i="1" s="1"/>
  <c r="AK145" i="1"/>
  <c r="AD145" i="1" s="1"/>
  <c r="Z146" i="1" l="1"/>
  <c r="W146" i="1"/>
  <c r="AA146" i="1"/>
  <c r="X146" i="1"/>
  <c r="AX146" i="1" l="1"/>
  <c r="AK146" i="1" s="1"/>
  <c r="AZ146" i="1"/>
  <c r="AN146" i="1" s="1"/>
  <c r="AV146" i="1"/>
  <c r="AH146" i="1" s="1"/>
  <c r="AJ146" i="1"/>
  <c r="AM146" i="1"/>
  <c r="AG146" i="1" l="1"/>
  <c r="AC146" i="1" s="1"/>
  <c r="AD146" i="1"/>
  <c r="Z147" i="1" l="1"/>
  <c r="W147" i="1"/>
  <c r="AA147" i="1"/>
  <c r="X147" i="1"/>
  <c r="AX147" i="1" l="1"/>
  <c r="AJ147" i="1" s="1"/>
  <c r="AZ147" i="1"/>
  <c r="AN147" i="1" s="1"/>
  <c r="AV147" i="1"/>
  <c r="AG147" i="1" s="1"/>
  <c r="AM147" i="1"/>
  <c r="AK147" i="1"/>
  <c r="AH147" i="1"/>
  <c r="AD147" i="1" s="1"/>
  <c r="X148" i="1" s="1"/>
  <c r="AA148" i="1" l="1"/>
  <c r="AC147" i="1"/>
  <c r="Z148" i="1" l="1"/>
  <c r="W148" i="1"/>
  <c r="AV148" i="1" l="1"/>
  <c r="AH148" i="1" s="1"/>
  <c r="AG148" i="1"/>
  <c r="AZ148" i="1"/>
  <c r="AX148" i="1"/>
  <c r="AJ148" i="1" l="1"/>
  <c r="AK148" i="1"/>
  <c r="AM148" i="1"/>
  <c r="AN148" i="1"/>
  <c r="AD148" i="1" l="1"/>
  <c r="AA149" i="1"/>
  <c r="X149" i="1"/>
  <c r="AC148" i="1"/>
  <c r="W149" i="1" l="1"/>
  <c r="Z149" i="1"/>
  <c r="AZ149" i="1" l="1"/>
  <c r="AV149" i="1"/>
  <c r="AH149" i="1" s="1"/>
  <c r="AX149" i="1"/>
  <c r="AJ149" i="1" l="1"/>
  <c r="AK149" i="1"/>
  <c r="AM149" i="1"/>
  <c r="AN149" i="1"/>
  <c r="AD149" i="1" s="1"/>
  <c r="AG149" i="1"/>
  <c r="AC149" i="1" s="1"/>
  <c r="Z150" i="1" l="1"/>
  <c r="W150" i="1"/>
  <c r="X150" i="1"/>
  <c r="AA150" i="1"/>
  <c r="AV150" i="1" l="1"/>
  <c r="AZ150" i="1"/>
  <c r="AG150" i="1"/>
  <c r="AM150" i="1"/>
  <c r="AX150" i="1"/>
  <c r="AJ150" i="1" s="1"/>
  <c r="AH150" i="1"/>
  <c r="AN150" i="1"/>
  <c r="AK150" i="1" l="1"/>
  <c r="AD150" i="1"/>
  <c r="AC150" i="1"/>
  <c r="W151" i="1" l="1"/>
  <c r="Z151" i="1"/>
  <c r="AA151" i="1"/>
  <c r="X151" i="1"/>
  <c r="AX151" i="1" l="1"/>
  <c r="AK151" i="1"/>
  <c r="AV151" i="1"/>
  <c r="AH151" i="1" s="1"/>
  <c r="AZ151" i="1"/>
  <c r="AN151" i="1" s="1"/>
  <c r="AJ151" i="1"/>
  <c r="AG151" i="1"/>
  <c r="AM151" i="1" l="1"/>
  <c r="AC151" i="1"/>
  <c r="Z152" i="1" s="1"/>
  <c r="W152" i="1"/>
  <c r="AD151" i="1"/>
  <c r="AA152" i="1" l="1"/>
  <c r="X152" i="1"/>
  <c r="AX152" i="1" l="1"/>
  <c r="AZ152" i="1"/>
  <c r="AV152" i="1"/>
  <c r="AH152" i="1" l="1"/>
  <c r="AG152" i="1"/>
  <c r="AK152" i="1"/>
  <c r="AJ152" i="1"/>
  <c r="AN152" i="1"/>
  <c r="AM152" i="1"/>
  <c r="AC152" i="1" l="1"/>
  <c r="Z153" i="1"/>
  <c r="W153" i="1"/>
  <c r="AD152" i="1"/>
  <c r="X153" i="1" l="1"/>
  <c r="AX153" i="1" s="1"/>
  <c r="AA153" i="1"/>
  <c r="AK153" i="1" l="1"/>
  <c r="AJ153" i="1"/>
  <c r="AV153" i="1"/>
  <c r="AZ153" i="1"/>
  <c r="AN153" i="1" l="1"/>
  <c r="AM153" i="1"/>
  <c r="AH153" i="1"/>
  <c r="AD153" i="1" s="1"/>
  <c r="AG153" i="1"/>
  <c r="AC153" i="1" s="1"/>
  <c r="W154" i="1" l="1"/>
  <c r="Z154" i="1"/>
  <c r="X154" i="1"/>
  <c r="AA154" i="1"/>
  <c r="AX154" i="1" l="1"/>
  <c r="AK154" i="1" s="1"/>
  <c r="AZ154" i="1"/>
  <c r="AN154" i="1" s="1"/>
  <c r="AV154" i="1"/>
  <c r="AH154" i="1" s="1"/>
  <c r="AD154" i="1" s="1"/>
  <c r="AA155" i="1" s="1"/>
  <c r="AM154" i="1"/>
  <c r="AG154" i="1" l="1"/>
  <c r="AJ154" i="1"/>
  <c r="AC154" i="1" s="1"/>
  <c r="X155" i="1"/>
  <c r="W155" i="1" l="1"/>
  <c r="Z155" i="1"/>
  <c r="AX155" i="1" l="1"/>
  <c r="AK155" i="1" s="1"/>
  <c r="AV155" i="1"/>
  <c r="AH155" i="1" s="1"/>
  <c r="AZ155" i="1"/>
  <c r="AN155" i="1" s="1"/>
  <c r="AM155" i="1"/>
  <c r="AG155" i="1" l="1"/>
  <c r="AD155" i="1"/>
  <c r="AJ155" i="1"/>
  <c r="AC155" i="1" s="1"/>
  <c r="Z156" i="1" l="1"/>
  <c r="W156" i="1"/>
  <c r="AA156" i="1"/>
  <c r="X156" i="1"/>
  <c r="AV156" i="1" l="1"/>
  <c r="AH156" i="1" s="1"/>
  <c r="AX156" i="1"/>
  <c r="AJ156" i="1" s="1"/>
  <c r="AZ156" i="1"/>
  <c r="AM156" i="1" s="1"/>
  <c r="AG156" i="1" l="1"/>
  <c r="AC156" i="1" s="1"/>
  <c r="AK156" i="1"/>
  <c r="AN156" i="1"/>
  <c r="AD156" i="1" l="1"/>
  <c r="AA157" i="1"/>
  <c r="X157" i="1"/>
  <c r="Z157" i="1"/>
  <c r="W157" i="1"/>
  <c r="AV157" i="1" l="1"/>
  <c r="AX157" i="1"/>
  <c r="AZ157" i="1"/>
  <c r="AM157" i="1" s="1"/>
  <c r="AG157" i="1"/>
  <c r="AJ157" i="1"/>
  <c r="AN157" i="1"/>
  <c r="AH157" i="1"/>
  <c r="AK157" i="1"/>
  <c r="AD157" i="1" l="1"/>
  <c r="AC157" i="1"/>
  <c r="Z158" i="1" l="1"/>
  <c r="W158" i="1"/>
  <c r="AA158" i="1"/>
  <c r="X158" i="1"/>
  <c r="AX158" i="1" l="1"/>
  <c r="AJ158" i="1" s="1"/>
  <c r="AZ158" i="1"/>
  <c r="AM158" i="1" s="1"/>
  <c r="AV158" i="1"/>
  <c r="AH158" i="1" s="1"/>
  <c r="AN158" i="1"/>
  <c r="AK158" i="1" l="1"/>
  <c r="AD158" i="1" s="1"/>
  <c r="AG158" i="1"/>
  <c r="AC158" i="1" s="1"/>
  <c r="W159" i="1" l="1"/>
  <c r="Z159" i="1"/>
  <c r="X159" i="1"/>
  <c r="AA159" i="1"/>
  <c r="AV159" i="1" l="1"/>
  <c r="AH159" i="1"/>
  <c r="AZ159" i="1"/>
  <c r="AN159" i="1" s="1"/>
  <c r="AX159" i="1"/>
  <c r="AK159" i="1" s="1"/>
  <c r="AM159" i="1"/>
  <c r="AG159" i="1"/>
  <c r="AJ159" i="1" l="1"/>
  <c r="AC159" i="1" s="1"/>
  <c r="AD159" i="1"/>
  <c r="W160" i="1" l="1"/>
  <c r="Z160" i="1"/>
  <c r="AA160" i="1"/>
  <c r="X160" i="1"/>
  <c r="AZ160" i="1" l="1"/>
  <c r="AM160" i="1" s="1"/>
  <c r="AX160" i="1"/>
  <c r="AK160" i="1" s="1"/>
  <c r="AV160" i="1"/>
  <c r="AH160" i="1" s="1"/>
  <c r="AJ160" i="1"/>
  <c r="AG160" i="1" l="1"/>
  <c r="AC160" i="1" s="1"/>
  <c r="AN160" i="1"/>
  <c r="AD160" i="1" s="1"/>
  <c r="AA161" i="1" l="1"/>
  <c r="X161" i="1"/>
  <c r="Z161" i="1"/>
  <c r="W161" i="1"/>
  <c r="AX161" i="1" l="1"/>
  <c r="AK161" i="1" s="1"/>
  <c r="AZ161" i="1"/>
  <c r="AM161" i="1" s="1"/>
  <c r="AJ161" i="1"/>
  <c r="AV161" i="1"/>
  <c r="AH161" i="1" s="1"/>
  <c r="AG161" i="1" l="1"/>
  <c r="AC161" i="1" s="1"/>
  <c r="AN161" i="1"/>
  <c r="AD161" i="1" s="1"/>
  <c r="AA162" i="1" l="1"/>
  <c r="X162" i="1"/>
  <c r="W162" i="1"/>
  <c r="Z162" i="1"/>
  <c r="AZ162" i="1" l="1"/>
  <c r="AM162" i="1" s="1"/>
  <c r="AX162" i="1"/>
  <c r="AJ162" i="1" s="1"/>
  <c r="AV162" i="1"/>
  <c r="AG162" i="1" s="1"/>
  <c r="AC162" i="1" l="1"/>
  <c r="Z163" i="1" s="1"/>
  <c r="W163" i="1"/>
  <c r="AN162" i="1"/>
  <c r="AK162" i="1"/>
  <c r="AH162" i="1"/>
  <c r="AD162" i="1" l="1"/>
  <c r="X163" i="1"/>
  <c r="AA163" i="1"/>
  <c r="AZ163" i="1" l="1"/>
  <c r="AV163" i="1"/>
  <c r="AG163" i="1" s="1"/>
  <c r="AX163" i="1"/>
  <c r="AJ163" i="1" s="1"/>
  <c r="AH163" i="1" l="1"/>
  <c r="AN163" i="1"/>
  <c r="AM163" i="1"/>
  <c r="AC163" i="1" s="1"/>
  <c r="AK163" i="1"/>
  <c r="Z164" i="1" l="1"/>
  <c r="W164" i="1"/>
  <c r="AD163" i="1"/>
  <c r="AA164" i="1" l="1"/>
  <c r="X164" i="1"/>
  <c r="AV164" i="1"/>
  <c r="AH164" i="1" s="1"/>
  <c r="AZ164" i="1"/>
  <c r="AN164" i="1" s="1"/>
  <c r="AM164" i="1" l="1"/>
  <c r="AG164" i="1"/>
  <c r="AX164" i="1"/>
  <c r="AK164" i="1" l="1"/>
  <c r="AD164" i="1" s="1"/>
  <c r="AJ164" i="1"/>
  <c r="AC164" i="1" s="1"/>
  <c r="W165" i="1" l="1"/>
  <c r="Z165" i="1"/>
  <c r="AA165" i="1"/>
  <c r="X165" i="1"/>
  <c r="AX165" i="1" l="1"/>
  <c r="AK165" i="1" s="1"/>
  <c r="AV165" i="1"/>
  <c r="AH165" i="1" s="1"/>
  <c r="AZ165" i="1"/>
  <c r="AN165" i="1" s="1"/>
  <c r="AG165" i="1"/>
  <c r="AJ165" i="1"/>
  <c r="AM165" i="1"/>
  <c r="AD165" i="1" l="1"/>
  <c r="X166" i="1"/>
  <c r="AA166" i="1"/>
  <c r="AC165" i="1"/>
  <c r="Z166" i="1" l="1"/>
  <c r="W166" i="1"/>
  <c r="AZ166" i="1" l="1"/>
  <c r="AN166" i="1" s="1"/>
  <c r="AX166" i="1"/>
  <c r="AK166" i="1" s="1"/>
  <c r="AV166" i="1"/>
  <c r="AH166" i="1" s="1"/>
  <c r="AM166" i="1"/>
  <c r="AD166" i="1" l="1"/>
  <c r="AA167" i="1" s="1"/>
  <c r="AG166" i="1"/>
  <c r="AJ166" i="1"/>
  <c r="AC166" i="1" s="1"/>
  <c r="X167" i="1" l="1"/>
  <c r="W167" i="1"/>
  <c r="Z167" i="1"/>
  <c r="AV167" i="1" l="1"/>
  <c r="AH167" i="1" s="1"/>
  <c r="AX167" i="1"/>
  <c r="AK167" i="1" s="1"/>
  <c r="AZ167" i="1"/>
  <c r="AN167" i="1" s="1"/>
  <c r="AG167" i="1"/>
  <c r="AJ167" i="1"/>
  <c r="AM167" i="1" l="1"/>
  <c r="AC167" i="1"/>
  <c r="AD167" i="1"/>
  <c r="X168" i="1" l="1"/>
  <c r="AA168" i="1"/>
  <c r="Z168" i="1"/>
  <c r="W168" i="1"/>
  <c r="AV168" i="1" l="1"/>
  <c r="AG168" i="1" s="1"/>
  <c r="AZ168" i="1"/>
  <c r="AM168" i="1" s="1"/>
  <c r="AX168" i="1"/>
  <c r="AJ168" i="1" s="1"/>
  <c r="AN168" i="1"/>
  <c r="AK168" i="1"/>
  <c r="AH168" i="1"/>
  <c r="AD168" i="1" l="1"/>
  <c r="AC168" i="1"/>
  <c r="Z169" i="1" l="1"/>
  <c r="W169" i="1"/>
  <c r="AA169" i="1"/>
  <c r="X169" i="1"/>
  <c r="AV169" i="1" l="1"/>
  <c r="AG169" i="1" s="1"/>
  <c r="AX169" i="1"/>
  <c r="AJ169" i="1" s="1"/>
  <c r="AZ169" i="1"/>
  <c r="AM169" i="1" s="1"/>
  <c r="AH169" i="1" l="1"/>
  <c r="AC169" i="1"/>
  <c r="AN169" i="1"/>
  <c r="AK169" i="1"/>
  <c r="W170" i="1" l="1"/>
  <c r="Z170" i="1"/>
  <c r="AD169" i="1"/>
  <c r="X170" i="1" l="1"/>
  <c r="AA170" i="1"/>
  <c r="AX170" i="1"/>
  <c r="AJ170" i="1" s="1"/>
  <c r="AV170" i="1"/>
  <c r="AG170" i="1" s="1"/>
  <c r="AZ170" i="1"/>
  <c r="AM170" i="1" s="1"/>
  <c r="AC170" i="1" l="1"/>
  <c r="Z171" i="1" s="1"/>
  <c r="W171" i="1"/>
  <c r="AK170" i="1"/>
  <c r="AH170" i="1"/>
  <c r="AN170" i="1"/>
  <c r="AD170" i="1" l="1"/>
  <c r="AA171" i="1" l="1"/>
  <c r="X171" i="1"/>
  <c r="AV171" i="1" l="1"/>
  <c r="AG171" i="1" s="1"/>
  <c r="AZ171" i="1"/>
  <c r="AM171" i="1" s="1"/>
  <c r="AX171" i="1"/>
  <c r="AJ171" i="1" s="1"/>
  <c r="AK171" i="1" l="1"/>
  <c r="AN171" i="1"/>
  <c r="AC171" i="1"/>
  <c r="AH171" i="1"/>
  <c r="W172" i="1" l="1"/>
  <c r="Z172" i="1"/>
  <c r="AD171" i="1"/>
  <c r="X172" i="1" l="1"/>
  <c r="AX172" i="1" s="1"/>
  <c r="AJ172" i="1" s="1"/>
  <c r="AA172" i="1"/>
  <c r="AV172" i="1" l="1"/>
  <c r="AG172" i="1" s="1"/>
  <c r="AZ172" i="1"/>
  <c r="AM172" i="1" s="1"/>
  <c r="AC172" i="1" s="1"/>
  <c r="AK172" i="1"/>
  <c r="AH172" i="1"/>
  <c r="AN172" i="1" l="1"/>
  <c r="AD172" i="1" s="1"/>
  <c r="Z173" i="1"/>
  <c r="W173" i="1"/>
  <c r="AA173" i="1" l="1"/>
  <c r="X173" i="1"/>
  <c r="AV173" i="1"/>
  <c r="AX173" i="1"/>
  <c r="AZ173" i="1"/>
  <c r="AJ173" i="1" l="1"/>
  <c r="AK173" i="1"/>
  <c r="AM173" i="1"/>
  <c r="AN173" i="1"/>
  <c r="AG173" i="1"/>
  <c r="AC173" i="1" s="1"/>
  <c r="AH173" i="1"/>
  <c r="AD173" i="1" s="1"/>
  <c r="Z174" i="1" l="1"/>
  <c r="W174" i="1"/>
  <c r="AA174" i="1"/>
  <c r="X174" i="1"/>
  <c r="AX174" i="1" l="1"/>
  <c r="AJ174" i="1" s="1"/>
  <c r="AV174" i="1"/>
  <c r="AG174" i="1" s="1"/>
  <c r="AZ174" i="1"/>
  <c r="AM174" i="1" s="1"/>
  <c r="AC174" i="1" l="1"/>
  <c r="AH174" i="1"/>
  <c r="AK174" i="1"/>
  <c r="AN174" i="1"/>
  <c r="AD174" i="1" l="1"/>
  <c r="Z175" i="1"/>
  <c r="W175" i="1"/>
  <c r="AA175" i="1" l="1"/>
  <c r="X175" i="1"/>
  <c r="AV175" i="1" l="1"/>
  <c r="AG175" i="1" s="1"/>
  <c r="AX175" i="1"/>
  <c r="AJ175" i="1" s="1"/>
  <c r="AZ175" i="1"/>
  <c r="AM175" i="1" s="1"/>
  <c r="AK175" i="1" l="1"/>
  <c r="AC175" i="1"/>
  <c r="AN175" i="1"/>
  <c r="AH175" i="1"/>
  <c r="AD175" i="1" s="1"/>
  <c r="Z176" i="1" l="1"/>
  <c r="W176" i="1"/>
  <c r="X176" i="1"/>
  <c r="AA176" i="1"/>
  <c r="AV176" i="1" l="1"/>
  <c r="AH176" i="1" s="1"/>
  <c r="AG176" i="1"/>
  <c r="AZ176" i="1"/>
  <c r="AN176" i="1" s="1"/>
  <c r="AX176" i="1"/>
  <c r="AK176" i="1" s="1"/>
  <c r="AD176" i="1" l="1"/>
  <c r="AJ176" i="1"/>
  <c r="AA177" i="1"/>
  <c r="X177" i="1"/>
  <c r="AM176" i="1"/>
  <c r="AC176" i="1" s="1"/>
  <c r="W177" i="1" l="1"/>
  <c r="Z177" i="1"/>
  <c r="AV177" i="1" l="1"/>
  <c r="AH177" i="1" s="1"/>
  <c r="AX177" i="1"/>
  <c r="AK177" i="1" s="1"/>
  <c r="AZ177" i="1"/>
  <c r="AN177" i="1" s="1"/>
  <c r="AG177" i="1"/>
  <c r="AM177" i="1"/>
  <c r="AJ177" i="1" l="1"/>
  <c r="AC177" i="1" s="1"/>
  <c r="AD177" i="1"/>
  <c r="W178" i="1" l="1"/>
  <c r="Z178" i="1"/>
  <c r="X178" i="1"/>
  <c r="AA178" i="1"/>
  <c r="AV178" i="1" l="1"/>
  <c r="AH178" i="1" s="1"/>
  <c r="AX178" i="1"/>
  <c r="AK178" i="1" s="1"/>
  <c r="AZ178" i="1"/>
  <c r="AN178" i="1" s="1"/>
  <c r="AG178" i="1"/>
  <c r="AJ178" i="1"/>
  <c r="AM178" i="1" l="1"/>
  <c r="AC178" i="1" s="1"/>
  <c r="AD178" i="1"/>
  <c r="Z179" i="1" l="1"/>
  <c r="W179" i="1"/>
  <c r="AA179" i="1"/>
  <c r="X179" i="1"/>
  <c r="AX179" i="1" s="1"/>
  <c r="AJ179" i="1" s="1"/>
  <c r="AZ179" i="1"/>
  <c r="AM179" i="1" s="1"/>
  <c r="AV179" i="1" l="1"/>
  <c r="AG179" i="1" s="1"/>
  <c r="AC179" i="1"/>
  <c r="W180" i="1"/>
  <c r="Z180" i="1"/>
  <c r="AK179" i="1"/>
  <c r="AN179" i="1"/>
  <c r="AH179" i="1"/>
  <c r="AD179" i="1" l="1"/>
  <c r="X180" i="1"/>
  <c r="AA180" i="1"/>
  <c r="AX180" i="1" l="1"/>
  <c r="AZ180" i="1"/>
  <c r="AV180" i="1"/>
  <c r="AG180" i="1" l="1"/>
  <c r="AH180" i="1"/>
  <c r="AM180" i="1"/>
  <c r="AN180" i="1"/>
  <c r="AJ180" i="1"/>
  <c r="AK180" i="1"/>
  <c r="AD180" i="1" l="1"/>
  <c r="AC180" i="1"/>
  <c r="Z181" i="1" l="1"/>
  <c r="W181" i="1"/>
  <c r="AA181" i="1"/>
  <c r="X181" i="1"/>
  <c r="AZ181" i="1" l="1"/>
  <c r="AV181" i="1"/>
  <c r="AX181" i="1"/>
  <c r="AG181" i="1" l="1"/>
  <c r="AH181" i="1"/>
  <c r="AJ181" i="1"/>
  <c r="AK181" i="1"/>
  <c r="AM181" i="1"/>
  <c r="AN181" i="1"/>
  <c r="AC181" i="1" l="1"/>
  <c r="AD181" i="1"/>
  <c r="W182" i="1"/>
  <c r="Z182" i="1"/>
  <c r="AA182" i="1" l="1"/>
  <c r="X182" i="1"/>
  <c r="AZ182" i="1" s="1"/>
  <c r="AM182" i="1" s="1"/>
  <c r="AV182" i="1" l="1"/>
  <c r="AG182" i="1" s="1"/>
  <c r="AN182" i="1"/>
  <c r="AH182" i="1"/>
  <c r="AX182" i="1"/>
  <c r="AJ182" i="1" s="1"/>
  <c r="AK182" i="1" l="1"/>
  <c r="AD182" i="1" s="1"/>
  <c r="AC182" i="1"/>
  <c r="Z183" i="1" l="1"/>
  <c r="W183" i="1"/>
  <c r="AA183" i="1"/>
  <c r="X183" i="1"/>
  <c r="AZ183" i="1" l="1"/>
  <c r="AM183" i="1" s="1"/>
  <c r="AV183" i="1"/>
  <c r="AG183" i="1" s="1"/>
  <c r="AX183" i="1"/>
  <c r="AJ183" i="1" s="1"/>
  <c r="AN183" i="1"/>
  <c r="AH183" i="1"/>
  <c r="AK183" i="1" l="1"/>
  <c r="AD183" i="1"/>
  <c r="AC183" i="1"/>
  <c r="W184" i="1" l="1"/>
  <c r="Z184" i="1"/>
  <c r="AA184" i="1"/>
  <c r="X184" i="1"/>
  <c r="AZ184" i="1" l="1"/>
  <c r="AM184" i="1" s="1"/>
  <c r="AV184" i="1"/>
  <c r="AG184" i="1" s="1"/>
  <c r="AX184" i="1"/>
  <c r="AJ184" i="1" s="1"/>
  <c r="AC184" i="1" l="1"/>
  <c r="AK184" i="1"/>
  <c r="AN184" i="1"/>
  <c r="AH184" i="1"/>
  <c r="AD184" i="1" l="1"/>
  <c r="W185" i="1"/>
  <c r="Z185" i="1"/>
  <c r="X185" i="1" l="1"/>
  <c r="AA185" i="1"/>
  <c r="AX185" i="1" l="1"/>
  <c r="AJ185" i="1" s="1"/>
  <c r="AV185" i="1"/>
  <c r="AG185" i="1" s="1"/>
  <c r="AZ185" i="1"/>
  <c r="AM185" i="1" s="1"/>
  <c r="AC185" i="1" l="1"/>
  <c r="AK185" i="1"/>
  <c r="AN185" i="1"/>
  <c r="AH185" i="1"/>
  <c r="AD185" i="1" s="1"/>
  <c r="AA186" i="1" l="1"/>
  <c r="X186" i="1"/>
  <c r="Z186" i="1"/>
  <c r="W186" i="1"/>
  <c r="AV186" i="1" l="1"/>
  <c r="AX186" i="1"/>
  <c r="AJ186" i="1" s="1"/>
  <c r="AZ186" i="1"/>
  <c r="AM186" i="1" s="1"/>
  <c r="AG186" i="1"/>
  <c r="AK186" i="1"/>
  <c r="AN186" i="1"/>
  <c r="AH186" i="1"/>
  <c r="AD186" i="1" l="1"/>
  <c r="AC186" i="1"/>
  <c r="AA187" i="1"/>
  <c r="X187" i="1"/>
  <c r="W187" i="1" l="1"/>
  <c r="Z187" i="1"/>
  <c r="AX187" i="1" l="1"/>
  <c r="AZ187" i="1"/>
  <c r="AV187" i="1"/>
  <c r="AH187" i="1" l="1"/>
  <c r="AG187" i="1"/>
  <c r="AN187" i="1"/>
  <c r="AM187" i="1"/>
  <c r="AK187" i="1"/>
  <c r="AJ187" i="1"/>
  <c r="AC187" i="1" l="1"/>
  <c r="AD187" i="1"/>
  <c r="X188" i="1" l="1"/>
  <c r="AA188" i="1"/>
  <c r="W188" i="1"/>
  <c r="Z188" i="1"/>
  <c r="AV188" i="1" l="1"/>
  <c r="AH188" i="1" s="1"/>
  <c r="AZ188" i="1"/>
  <c r="AX188" i="1"/>
  <c r="AG188" i="1"/>
  <c r="AN188" i="1" l="1"/>
  <c r="AM188" i="1"/>
  <c r="AK188" i="1"/>
  <c r="AD188" i="1" s="1"/>
  <c r="AJ188" i="1"/>
  <c r="X189" i="1" l="1"/>
  <c r="AA189" i="1"/>
  <c r="AC188" i="1"/>
  <c r="Z189" i="1" l="1"/>
  <c r="W189" i="1"/>
  <c r="AV189" i="1" l="1"/>
  <c r="AH189" i="1" s="1"/>
  <c r="AZ189" i="1"/>
  <c r="AN189" i="1" s="1"/>
  <c r="AX189" i="1"/>
  <c r="AK189" i="1" s="1"/>
  <c r="AD189" i="1" l="1"/>
  <c r="AJ189" i="1"/>
  <c r="AM189" i="1"/>
  <c r="AG189" i="1"/>
  <c r="AA190" i="1"/>
  <c r="X190" i="1"/>
  <c r="AC189" i="1" l="1"/>
  <c r="Z190" i="1" l="1"/>
  <c r="W190" i="1"/>
  <c r="AX190" i="1" l="1"/>
  <c r="AK190" i="1" s="1"/>
  <c r="AV190" i="1"/>
  <c r="AH190" i="1" s="1"/>
  <c r="AJ190" i="1"/>
  <c r="AZ190" i="1"/>
  <c r="AN190" i="1" s="1"/>
  <c r="AG190" i="1" l="1"/>
  <c r="AM190" i="1"/>
  <c r="AC190" i="1" s="1"/>
  <c r="AD190" i="1"/>
  <c r="Z191" i="1" l="1"/>
  <c r="W191" i="1"/>
  <c r="AA191" i="1"/>
  <c r="X191" i="1"/>
  <c r="AX191" i="1" l="1"/>
  <c r="AK191" i="1" s="1"/>
  <c r="AZ191" i="1"/>
  <c r="AN191" i="1" s="1"/>
  <c r="AV191" i="1"/>
  <c r="AH191" i="1" s="1"/>
  <c r="AJ191" i="1"/>
  <c r="AD191" i="1" l="1"/>
  <c r="X192" i="1" s="1"/>
  <c r="AA192" i="1"/>
  <c r="AG191" i="1"/>
  <c r="AM191" i="1"/>
  <c r="AC191" i="1" l="1"/>
  <c r="W192" i="1" l="1"/>
  <c r="Z192" i="1"/>
  <c r="AV192" i="1" l="1"/>
  <c r="AX192" i="1"/>
  <c r="AZ192" i="1"/>
  <c r="AG192" i="1" l="1"/>
  <c r="AH192" i="1"/>
  <c r="AM192" i="1"/>
  <c r="AN192" i="1"/>
  <c r="AJ192" i="1"/>
  <c r="AK192" i="1"/>
  <c r="AD192" i="1" l="1"/>
  <c r="AC192" i="1"/>
  <c r="Z193" i="1" l="1"/>
  <c r="W193" i="1"/>
  <c r="AA193" i="1"/>
  <c r="X193" i="1"/>
  <c r="AX193" i="1" l="1"/>
  <c r="AJ193" i="1" s="1"/>
  <c r="AZ193" i="1"/>
  <c r="AM193" i="1" s="1"/>
  <c r="AV193" i="1"/>
  <c r="AG193" i="1" s="1"/>
  <c r="AC193" i="1" s="1"/>
  <c r="Z194" i="1" s="1"/>
  <c r="W194" i="1" l="1"/>
  <c r="AH193" i="1"/>
  <c r="AK193" i="1"/>
  <c r="AN193" i="1"/>
  <c r="AD193" i="1" l="1"/>
  <c r="AA194" i="1" l="1"/>
  <c r="X194" i="1"/>
  <c r="AX194" i="1" l="1"/>
  <c r="AJ194" i="1" s="1"/>
  <c r="AZ194" i="1"/>
  <c r="AM194" i="1" s="1"/>
  <c r="AV194" i="1"/>
  <c r="AG194" i="1" s="1"/>
  <c r="AC194" i="1" l="1"/>
  <c r="Z195" i="1"/>
  <c r="W195" i="1"/>
  <c r="AH194" i="1"/>
  <c r="AN194" i="1"/>
  <c r="AK194" i="1"/>
  <c r="AD194" i="1" l="1"/>
  <c r="X195" i="1" l="1"/>
  <c r="AA195" i="1"/>
  <c r="AX195" i="1" l="1"/>
  <c r="AJ195" i="1" s="1"/>
  <c r="AV195" i="1"/>
  <c r="AG195" i="1" s="1"/>
  <c r="AZ195" i="1"/>
  <c r="AM195" i="1" s="1"/>
  <c r="AC195" i="1" l="1"/>
  <c r="W196" i="1"/>
  <c r="Z196" i="1"/>
  <c r="AK195" i="1"/>
  <c r="AN195" i="1"/>
  <c r="AH195" i="1"/>
  <c r="AD195" i="1" l="1"/>
  <c r="AA196" i="1" l="1"/>
  <c r="X196" i="1"/>
  <c r="AZ196" i="1" l="1"/>
  <c r="AX196" i="1"/>
  <c r="AV196" i="1"/>
  <c r="AK196" i="1" l="1"/>
  <c r="AJ196" i="1"/>
  <c r="AH196" i="1"/>
  <c r="AG196" i="1"/>
  <c r="AN196" i="1"/>
  <c r="AM196" i="1"/>
  <c r="AD196" i="1" l="1"/>
  <c r="AC196" i="1"/>
  <c r="Z197" i="1" l="1"/>
  <c r="W197" i="1"/>
  <c r="X197" i="1"/>
  <c r="AA197" i="1"/>
  <c r="AZ197" i="1" l="1"/>
  <c r="AN197" i="1" s="1"/>
  <c r="AX197" i="1"/>
  <c r="AK197" i="1" s="1"/>
  <c r="AV197" i="1"/>
  <c r="AH197" i="1" s="1"/>
  <c r="AM197" i="1"/>
  <c r="AD197" i="1" l="1"/>
  <c r="AA198" i="1" s="1"/>
  <c r="AG197" i="1"/>
  <c r="X198" i="1"/>
  <c r="AJ197" i="1"/>
  <c r="AC197" i="1" l="1"/>
  <c r="W198" i="1"/>
  <c r="Z198" i="1"/>
  <c r="AV198" i="1" l="1"/>
  <c r="AZ198" i="1"/>
  <c r="AX198" i="1"/>
  <c r="AK198" i="1" s="1"/>
  <c r="AJ198" i="1" l="1"/>
  <c r="AM198" i="1"/>
  <c r="AN198" i="1"/>
  <c r="AG198" i="1"/>
  <c r="AC198" i="1" s="1"/>
  <c r="AH198" i="1"/>
  <c r="AD198" i="1" s="1"/>
  <c r="AA199" i="1" l="1"/>
  <c r="X199" i="1"/>
  <c r="W199" i="1"/>
  <c r="Z199" i="1"/>
  <c r="AZ199" i="1" l="1"/>
  <c r="AN199" i="1" s="1"/>
  <c r="AV199" i="1"/>
  <c r="AH199" i="1" s="1"/>
  <c r="AX199" i="1"/>
  <c r="AK199" i="1" s="1"/>
  <c r="AJ199" i="1"/>
  <c r="AG199" i="1"/>
  <c r="AM199" i="1"/>
  <c r="AC199" i="1" l="1"/>
  <c r="W200" i="1" s="1"/>
  <c r="AD199" i="1"/>
  <c r="Z200" i="1"/>
  <c r="AA200" i="1" l="1"/>
  <c r="X200" i="1"/>
  <c r="AV200" i="1" l="1"/>
  <c r="AX200" i="1"/>
  <c r="AZ200" i="1"/>
  <c r="AK200" i="1" l="1"/>
  <c r="AJ200" i="1"/>
  <c r="AN200" i="1"/>
  <c r="AM200" i="1"/>
  <c r="AH200" i="1"/>
  <c r="AD200" i="1" s="1"/>
  <c r="AG200" i="1"/>
  <c r="AC200" i="1" s="1"/>
  <c r="Z201" i="1" l="1"/>
  <c r="W201" i="1"/>
  <c r="AA201" i="1"/>
  <c r="X201" i="1"/>
  <c r="AV201" i="1" l="1"/>
  <c r="AG201" i="1" s="1"/>
  <c r="AZ201" i="1"/>
  <c r="AX201" i="1"/>
  <c r="AJ201" i="1" l="1"/>
  <c r="AK201" i="1"/>
  <c r="AM201" i="1"/>
  <c r="AN201" i="1"/>
  <c r="AH201" i="1"/>
  <c r="AC201" i="1" l="1"/>
  <c r="W202" i="1"/>
  <c r="Z202" i="1"/>
  <c r="AD201" i="1"/>
  <c r="X202" i="1" l="1"/>
  <c r="AA202" i="1"/>
  <c r="AV202" i="1"/>
  <c r="AG202" i="1" s="1"/>
  <c r="AX202" i="1"/>
  <c r="AJ202" i="1" s="1"/>
  <c r="AZ202" i="1"/>
  <c r="AM202" i="1" s="1"/>
  <c r="AC202" i="1" l="1"/>
  <c r="AN202" i="1"/>
  <c r="AH202" i="1"/>
  <c r="AK202" i="1"/>
  <c r="AD202" i="1" l="1"/>
  <c r="AA203" i="1"/>
  <c r="X203" i="1"/>
  <c r="W203" i="1"/>
  <c r="Z203" i="1"/>
  <c r="AZ203" i="1" l="1"/>
  <c r="AM203" i="1" s="1"/>
  <c r="AX203" i="1"/>
  <c r="AJ203" i="1" s="1"/>
  <c r="AV203" i="1"/>
  <c r="AH203" i="1" s="1"/>
  <c r="AG203" i="1" l="1"/>
  <c r="AC203" i="1" s="1"/>
  <c r="AN203" i="1"/>
  <c r="AK203" i="1"/>
  <c r="AD203" i="1" l="1"/>
  <c r="X204" i="1"/>
  <c r="AA204" i="1"/>
  <c r="Z204" i="1"/>
  <c r="W204" i="1"/>
  <c r="AZ204" i="1" l="1"/>
  <c r="AV204" i="1"/>
  <c r="AH204" i="1" s="1"/>
  <c r="AX204" i="1"/>
  <c r="AG204" i="1" l="1"/>
  <c r="AJ204" i="1"/>
  <c r="AK204" i="1"/>
  <c r="AN204" i="1"/>
  <c r="AM204" i="1"/>
  <c r="AD204" i="1" l="1"/>
  <c r="AA205" i="1"/>
  <c r="X205" i="1"/>
  <c r="AC204" i="1"/>
  <c r="W205" i="1" l="1"/>
  <c r="Z205" i="1"/>
  <c r="AX205" i="1" l="1"/>
  <c r="AV205" i="1"/>
  <c r="AZ205" i="1"/>
  <c r="AN205" i="1" s="1"/>
  <c r="AM205" i="1" l="1"/>
  <c r="AH205" i="1"/>
  <c r="AG205" i="1"/>
  <c r="AK205" i="1"/>
  <c r="AJ205" i="1"/>
  <c r="AC205" i="1" l="1"/>
  <c r="AD205" i="1"/>
  <c r="X206" i="1" l="1"/>
  <c r="AA206" i="1"/>
  <c r="Z206" i="1"/>
  <c r="W206" i="1"/>
  <c r="AV206" i="1" l="1"/>
  <c r="AH206" i="1" s="1"/>
  <c r="AZ206" i="1"/>
  <c r="AX206" i="1"/>
  <c r="AK206" i="1" s="1"/>
  <c r="AG206" i="1"/>
  <c r="AN206" i="1" l="1"/>
  <c r="AD206" i="1" s="1"/>
  <c r="AM206" i="1"/>
  <c r="AJ206" i="1"/>
  <c r="AC206" i="1" s="1"/>
  <c r="AA207" i="1" l="1"/>
  <c r="X207" i="1"/>
  <c r="Z207" i="1"/>
  <c r="W207" i="1"/>
  <c r="AZ207" i="1" l="1"/>
  <c r="AN207" i="1" s="1"/>
  <c r="AV207" i="1"/>
  <c r="AH207" i="1" s="1"/>
  <c r="AM207" i="1"/>
  <c r="AX207" i="1"/>
  <c r="AK207" i="1" s="1"/>
  <c r="AJ207" i="1" l="1"/>
  <c r="AD207" i="1"/>
  <c r="AG207" i="1"/>
  <c r="AC207" i="1" s="1"/>
  <c r="W208" i="1" l="1"/>
  <c r="Z208" i="1"/>
  <c r="AA208" i="1"/>
  <c r="X208" i="1"/>
  <c r="AX208" i="1" l="1"/>
  <c r="AZ208" i="1"/>
  <c r="AV208" i="1"/>
  <c r="AM208" i="1" l="1"/>
  <c r="AN208" i="1"/>
  <c r="AG208" i="1"/>
  <c r="AH208" i="1"/>
  <c r="AK208" i="1"/>
  <c r="AJ208" i="1"/>
  <c r="AC208" i="1" s="1"/>
  <c r="W209" i="1" l="1"/>
  <c r="Z209" i="1"/>
  <c r="AD208" i="1"/>
  <c r="AA209" i="1" l="1"/>
  <c r="X209" i="1"/>
  <c r="AV209" i="1"/>
  <c r="AH209" i="1" s="1"/>
  <c r="AX209" i="1"/>
  <c r="AZ209" i="1"/>
  <c r="AN209" i="1" s="1"/>
  <c r="AG209" i="1"/>
  <c r="AM209" i="1" l="1"/>
  <c r="AK209" i="1"/>
  <c r="AD209" i="1" s="1"/>
  <c r="AJ209" i="1"/>
  <c r="AC209" i="1" s="1"/>
  <c r="AA210" i="1" l="1"/>
  <c r="X210" i="1"/>
  <c r="Z210" i="1"/>
  <c r="W210" i="1"/>
  <c r="AX210" i="1" l="1"/>
  <c r="AK210" i="1" s="1"/>
  <c r="AZ210" i="1"/>
  <c r="AN210" i="1" s="1"/>
  <c r="AV210" i="1"/>
  <c r="AH210" i="1" s="1"/>
  <c r="AD210" i="1" s="1"/>
  <c r="AG210" i="1" l="1"/>
  <c r="AM210" i="1"/>
  <c r="AJ210" i="1"/>
  <c r="X211" i="1"/>
  <c r="AA211" i="1"/>
  <c r="AC210" i="1" l="1"/>
  <c r="W211" i="1" l="1"/>
  <c r="Z211" i="1"/>
  <c r="AZ211" i="1" l="1"/>
  <c r="AN211" i="1" s="1"/>
  <c r="AM211" i="1"/>
  <c r="AV211" i="1"/>
  <c r="AH211" i="1" s="1"/>
  <c r="AX211" i="1"/>
  <c r="AK211" i="1" s="1"/>
  <c r="AD211" i="1" l="1"/>
  <c r="AJ211" i="1"/>
  <c r="X212" i="1"/>
  <c r="AA212" i="1"/>
  <c r="AG211" i="1"/>
  <c r="AC211" i="1" s="1"/>
  <c r="Z212" i="1" l="1"/>
  <c r="W212" i="1"/>
  <c r="AX212" i="1" l="1"/>
  <c r="AZ212" i="1"/>
  <c r="AN212" i="1" s="1"/>
  <c r="AV212" i="1"/>
  <c r="AH212" i="1" l="1"/>
  <c r="AG212" i="1"/>
  <c r="AM212" i="1"/>
  <c r="AK212" i="1"/>
  <c r="AJ212" i="1"/>
  <c r="AC212" i="1" l="1"/>
  <c r="AD212" i="1"/>
  <c r="AA213" i="1" l="1"/>
  <c r="X213" i="1"/>
  <c r="W213" i="1"/>
  <c r="Z213" i="1"/>
  <c r="AX213" i="1" l="1"/>
  <c r="AK213" i="1" s="1"/>
  <c r="AZ213" i="1"/>
  <c r="AN213" i="1" s="1"/>
  <c r="AV213" i="1"/>
  <c r="AH213" i="1" s="1"/>
  <c r="AM213" i="1"/>
  <c r="AD213" i="1" l="1"/>
  <c r="AG213" i="1"/>
  <c r="AJ213" i="1"/>
  <c r="AC213" i="1" l="1"/>
  <c r="X214" i="1"/>
  <c r="AA214" i="1"/>
  <c r="Z214" i="1" l="1"/>
  <c r="W214" i="1"/>
  <c r="AV214" i="1" l="1"/>
  <c r="AH214" i="1" s="1"/>
  <c r="AG214" i="1"/>
  <c r="AX214" i="1"/>
  <c r="AK214" i="1" s="1"/>
  <c r="AZ214" i="1"/>
  <c r="AN214" i="1" s="1"/>
  <c r="AJ214" i="1"/>
  <c r="AM214" i="1" l="1"/>
  <c r="AC214" i="1" s="1"/>
  <c r="AD214" i="1"/>
  <c r="W215" i="1" l="1"/>
  <c r="Z215" i="1"/>
  <c r="X215" i="1"/>
  <c r="AA215" i="1"/>
  <c r="AX215" i="1" l="1"/>
  <c r="AK215" i="1"/>
  <c r="AZ215" i="1"/>
  <c r="AN215" i="1" s="1"/>
  <c r="AJ215" i="1"/>
  <c r="AV215" i="1"/>
  <c r="AH215" i="1" s="1"/>
  <c r="AD215" i="1" s="1"/>
  <c r="AM215" i="1"/>
  <c r="AG215" i="1" l="1"/>
  <c r="AC215" i="1" s="1"/>
  <c r="W216" i="1" s="1"/>
  <c r="X216" i="1"/>
  <c r="AV216" i="1" s="1"/>
  <c r="AA216" i="1"/>
  <c r="Z216" i="1"/>
  <c r="AH216" i="1" l="1"/>
  <c r="AG216" i="1"/>
  <c r="AZ216" i="1"/>
  <c r="AX216" i="1"/>
  <c r="AK216" i="1" l="1"/>
  <c r="AJ216" i="1"/>
  <c r="AN216" i="1"/>
  <c r="AM216" i="1"/>
  <c r="AC216" i="1" s="1"/>
  <c r="AD216" i="1"/>
  <c r="Z217" i="1" l="1"/>
  <c r="W217" i="1"/>
  <c r="X217" i="1"/>
  <c r="AA217" i="1"/>
  <c r="AZ217" i="1" l="1"/>
  <c r="AV217" i="1"/>
  <c r="AH217" i="1" s="1"/>
  <c r="AX217" i="1"/>
  <c r="AK217" i="1" s="1"/>
  <c r="AG217" i="1" l="1"/>
  <c r="AJ217" i="1"/>
  <c r="AM217" i="1"/>
  <c r="AN217" i="1"/>
  <c r="AD217" i="1" s="1"/>
  <c r="AC217" i="1" l="1"/>
  <c r="W218" i="1"/>
  <c r="Z218" i="1"/>
  <c r="AA218" i="1"/>
  <c r="X218" i="1"/>
  <c r="AX218" i="1" l="1"/>
  <c r="AK218" i="1" s="1"/>
  <c r="AV218" i="1"/>
  <c r="AZ218" i="1"/>
  <c r="AN218" i="1" s="1"/>
  <c r="AJ218" i="1"/>
  <c r="AM218" i="1" l="1"/>
  <c r="AH218" i="1"/>
  <c r="AD218" i="1" s="1"/>
  <c r="AG218" i="1"/>
  <c r="AC218" i="1" s="1"/>
  <c r="AA219" i="1" l="1"/>
  <c r="X219" i="1"/>
  <c r="W219" i="1"/>
  <c r="Z219" i="1"/>
  <c r="AX219" i="1" l="1"/>
  <c r="AK219" i="1" s="1"/>
  <c r="AZ219" i="1"/>
  <c r="AN219" i="1" s="1"/>
  <c r="AJ219" i="1"/>
  <c r="AV219" i="1"/>
  <c r="AH219" i="1" l="1"/>
  <c r="AD219" i="1" s="1"/>
  <c r="AG219" i="1"/>
  <c r="AM219" i="1"/>
  <c r="AC219" i="1" l="1"/>
  <c r="AA220" i="1"/>
  <c r="X220" i="1"/>
  <c r="Z220" i="1" l="1"/>
  <c r="W220" i="1"/>
  <c r="AX220" i="1" l="1"/>
  <c r="AK220" i="1" s="1"/>
  <c r="AV220" i="1"/>
  <c r="AH220" i="1" s="1"/>
  <c r="AG220" i="1"/>
  <c r="AZ220" i="1"/>
  <c r="AN220" i="1" s="1"/>
  <c r="AJ220" i="1"/>
  <c r="AM220" i="1" l="1"/>
  <c r="AC220" i="1" s="1"/>
  <c r="AD220" i="1"/>
  <c r="AA221" i="1" l="1"/>
  <c r="X221" i="1"/>
  <c r="Z221" i="1"/>
  <c r="W221" i="1"/>
  <c r="AX221" i="1" l="1"/>
  <c r="AK221" i="1" s="1"/>
  <c r="AZ221" i="1"/>
  <c r="AN221" i="1" s="1"/>
  <c r="AV221" i="1"/>
  <c r="AH221" i="1" s="1"/>
  <c r="AJ221" i="1"/>
  <c r="AM221" i="1"/>
  <c r="AG221" i="1"/>
  <c r="AD221" i="1" l="1"/>
  <c r="AA222" i="1"/>
  <c r="X222" i="1"/>
  <c r="AC221" i="1"/>
  <c r="W222" i="1" l="1"/>
  <c r="Z222" i="1"/>
  <c r="AZ222" i="1"/>
  <c r="AN222" i="1" s="1"/>
  <c r="AV222" i="1" l="1"/>
  <c r="AH222" i="1" s="1"/>
  <c r="AX222" i="1"/>
  <c r="AK222" i="1" s="1"/>
  <c r="AM222" i="1"/>
  <c r="AG222" i="1"/>
  <c r="AJ222" i="1"/>
  <c r="AC222" i="1" l="1"/>
  <c r="AD222" i="1"/>
  <c r="AA223" i="1" l="1"/>
  <c r="X223" i="1"/>
  <c r="W223" i="1"/>
  <c r="Z223" i="1"/>
  <c r="AX223" i="1" l="1"/>
  <c r="AK223" i="1" s="1"/>
  <c r="AV223" i="1"/>
  <c r="AH223" i="1" s="1"/>
  <c r="AJ223" i="1"/>
  <c r="AZ223" i="1"/>
  <c r="AN223" i="1" l="1"/>
  <c r="AD223" i="1" s="1"/>
  <c r="AM223" i="1"/>
  <c r="AG223" i="1"/>
  <c r="AC223" i="1" l="1"/>
  <c r="X224" i="1"/>
  <c r="AA224" i="1"/>
  <c r="Z224" i="1"/>
  <c r="W224" i="1"/>
  <c r="AZ224" i="1" l="1"/>
  <c r="AX224" i="1"/>
  <c r="AV224" i="1"/>
  <c r="AG224" i="1" l="1"/>
  <c r="AH224" i="1"/>
  <c r="AJ224" i="1"/>
  <c r="AK224" i="1"/>
  <c r="AN224" i="1"/>
  <c r="AM224" i="1"/>
  <c r="AC224" i="1" s="1"/>
  <c r="W225" i="1" l="1"/>
  <c r="Z225" i="1"/>
  <c r="AD224" i="1"/>
  <c r="AA225" i="1" l="1"/>
  <c r="X225" i="1"/>
  <c r="AZ225" i="1"/>
  <c r="AM225" i="1" s="1"/>
  <c r="AV225" i="1"/>
  <c r="AG225" i="1" s="1"/>
  <c r="AN225" i="1" l="1"/>
  <c r="AH225" i="1"/>
  <c r="AX225" i="1"/>
  <c r="AJ225" i="1" s="1"/>
  <c r="AC225" i="1" s="1"/>
  <c r="Z226" i="1" l="1"/>
  <c r="W226" i="1"/>
  <c r="AK225" i="1"/>
  <c r="AD225" i="1" s="1"/>
  <c r="X226" i="1" l="1"/>
  <c r="AA226" i="1"/>
  <c r="AZ226" i="1"/>
  <c r="AN226" i="1" s="1"/>
  <c r="AX226" i="1"/>
  <c r="AV226" i="1"/>
  <c r="AG226" i="1" s="1"/>
  <c r="AM226" i="1" l="1"/>
  <c r="AK226" i="1"/>
  <c r="AJ226" i="1"/>
  <c r="AC226" i="1" s="1"/>
  <c r="AH226" i="1"/>
  <c r="AD226" i="1" s="1"/>
  <c r="X227" i="1" l="1"/>
  <c r="AA227" i="1"/>
  <c r="Z227" i="1"/>
  <c r="W227" i="1"/>
  <c r="AV227" i="1" l="1"/>
  <c r="AH227" i="1" s="1"/>
  <c r="AG227" i="1"/>
  <c r="AZ227" i="1"/>
  <c r="AN227" i="1" s="1"/>
  <c r="AX227" i="1"/>
  <c r="AJ227" i="1" s="1"/>
  <c r="AM227" i="1" l="1"/>
  <c r="AC227" i="1" s="1"/>
  <c r="AK227" i="1"/>
  <c r="AD227" i="1" s="1"/>
  <c r="AA228" i="1" l="1"/>
  <c r="X228" i="1"/>
  <c r="Z228" i="1"/>
  <c r="W228" i="1"/>
  <c r="AZ228" i="1" l="1"/>
  <c r="AN228" i="1" s="1"/>
  <c r="AX228" i="1"/>
  <c r="AK228" i="1" s="1"/>
  <c r="AV228" i="1"/>
  <c r="AH228" i="1" s="1"/>
  <c r="AD228" i="1" s="1"/>
  <c r="AA229" i="1" s="1"/>
  <c r="AJ228" i="1"/>
  <c r="AG228" i="1"/>
  <c r="AM228" i="1" l="1"/>
  <c r="AC228" i="1" s="1"/>
  <c r="X229" i="1"/>
  <c r="W229" i="1" l="1"/>
  <c r="Z229" i="1"/>
  <c r="AV229" i="1" l="1"/>
  <c r="AH229" i="1" s="1"/>
  <c r="AX229" i="1"/>
  <c r="AK229" i="1" s="1"/>
  <c r="AG229" i="1"/>
  <c r="AJ229" i="1"/>
  <c r="AZ229" i="1"/>
  <c r="AN229" i="1" s="1"/>
  <c r="AM229" i="1" l="1"/>
  <c r="AC229" i="1" s="1"/>
  <c r="AD229" i="1"/>
  <c r="AA230" i="1" l="1"/>
  <c r="X230" i="1"/>
  <c r="Z230" i="1"/>
  <c r="W230" i="1"/>
  <c r="AV230" i="1" l="1"/>
  <c r="AH230" i="1" s="1"/>
  <c r="AZ230" i="1"/>
  <c r="AN230" i="1" s="1"/>
  <c r="AX230" i="1"/>
  <c r="AK230" i="1" s="1"/>
  <c r="AJ230" i="1" l="1"/>
  <c r="AD230" i="1"/>
  <c r="AG230" i="1"/>
  <c r="AM230" i="1"/>
  <c r="AA231" i="1" l="1"/>
  <c r="X231" i="1"/>
  <c r="AC230" i="1"/>
  <c r="Z231" i="1" l="1"/>
  <c r="W231" i="1"/>
  <c r="AZ231" i="1" l="1"/>
  <c r="AN231" i="1" s="1"/>
  <c r="AV231" i="1"/>
  <c r="AH231" i="1" s="1"/>
  <c r="AX231" i="1"/>
  <c r="AK231" i="1" s="1"/>
  <c r="AG231" i="1"/>
  <c r="AM231" i="1" l="1"/>
  <c r="AJ231" i="1"/>
  <c r="AC231" i="1" s="1"/>
  <c r="AD231" i="1"/>
  <c r="W232" i="1" l="1"/>
  <c r="Z232" i="1"/>
  <c r="X232" i="1"/>
  <c r="AA232" i="1"/>
  <c r="AX232" i="1" l="1"/>
  <c r="AK232" i="1" s="1"/>
  <c r="AV232" i="1"/>
  <c r="AH232" i="1" s="1"/>
  <c r="AJ232" i="1"/>
  <c r="AZ232" i="1"/>
  <c r="AN232" i="1" s="1"/>
  <c r="AM232" i="1" l="1"/>
  <c r="AD232" i="1"/>
  <c r="AG232" i="1"/>
  <c r="AC232" i="1" s="1"/>
  <c r="Z233" i="1" l="1"/>
  <c r="W233" i="1"/>
  <c r="X233" i="1"/>
  <c r="AA233" i="1"/>
  <c r="AZ233" i="1" l="1"/>
  <c r="AM233" i="1" s="1"/>
  <c r="AV233" i="1"/>
  <c r="AG233" i="1" s="1"/>
  <c r="AX233" i="1"/>
  <c r="AJ233" i="1" s="1"/>
  <c r="AN233" i="1"/>
  <c r="AH233" i="1"/>
  <c r="AK233" i="1" l="1"/>
  <c r="AD233" i="1" s="1"/>
  <c r="AC233" i="1"/>
  <c r="Z234" i="1" l="1"/>
  <c r="W234" i="1"/>
  <c r="AA234" i="1"/>
  <c r="X234" i="1"/>
  <c r="AV234" i="1" l="1"/>
  <c r="AG234" i="1" s="1"/>
  <c r="AX234" i="1"/>
  <c r="AJ234" i="1" s="1"/>
  <c r="AZ234" i="1"/>
  <c r="AM234" i="1" s="1"/>
  <c r="AC234" i="1" l="1"/>
  <c r="W235" i="1" s="1"/>
  <c r="AH234" i="1"/>
  <c r="Z235" i="1"/>
  <c r="AN234" i="1"/>
  <c r="AK234" i="1"/>
  <c r="AD234" i="1" l="1"/>
  <c r="AA235" i="1" l="1"/>
  <c r="X235" i="1"/>
  <c r="AX235" i="1" l="1"/>
  <c r="AJ235" i="1" s="1"/>
  <c r="AV235" i="1"/>
  <c r="AG235" i="1" s="1"/>
  <c r="AZ235" i="1"/>
  <c r="AM235" i="1" s="1"/>
  <c r="AN235" i="1" l="1"/>
  <c r="AC235" i="1"/>
  <c r="AH235" i="1"/>
  <c r="AK235" i="1"/>
  <c r="AD235" i="1" l="1"/>
  <c r="X236" i="1"/>
  <c r="AA236" i="1"/>
  <c r="Z236" i="1"/>
  <c r="W236" i="1"/>
  <c r="AX236" i="1" l="1"/>
  <c r="AJ236" i="1" s="1"/>
  <c r="AZ236" i="1"/>
  <c r="AM236" i="1" s="1"/>
  <c r="AV236" i="1"/>
  <c r="AG236" i="1" s="1"/>
  <c r="AC236" i="1" s="1"/>
  <c r="Z237" i="1" s="1"/>
  <c r="AK236" i="1"/>
  <c r="AN236" i="1"/>
  <c r="AH236" i="1" l="1"/>
  <c r="W237" i="1"/>
  <c r="AD236" i="1"/>
  <c r="AA237" i="1" l="1"/>
  <c r="X237" i="1"/>
  <c r="AZ237" i="1" l="1"/>
  <c r="AM237" i="1" s="1"/>
  <c r="AV237" i="1"/>
  <c r="AG237" i="1" s="1"/>
  <c r="AX237" i="1"/>
  <c r="AJ237" i="1" s="1"/>
  <c r="AC237" i="1" l="1"/>
  <c r="AH237" i="1"/>
  <c r="AN237" i="1"/>
  <c r="AK237" i="1"/>
  <c r="AD237" i="1" l="1"/>
  <c r="Z238" i="1"/>
  <c r="W238" i="1"/>
  <c r="X238" i="1" l="1"/>
  <c r="AA238" i="1"/>
  <c r="AX238" i="1" l="1"/>
  <c r="AJ238" i="1" s="1"/>
  <c r="AZ238" i="1"/>
  <c r="AM238" i="1" s="1"/>
  <c r="AV238" i="1"/>
  <c r="AG238" i="1" s="1"/>
  <c r="AC238" i="1" s="1"/>
  <c r="W239" i="1" l="1"/>
  <c r="Z239" i="1"/>
  <c r="AH238" i="1"/>
  <c r="AN238" i="1"/>
  <c r="AK238" i="1"/>
  <c r="AD238" i="1" l="1"/>
  <c r="X239" i="1" l="1"/>
  <c r="AA239" i="1"/>
  <c r="AV239" i="1" l="1"/>
  <c r="AG239" i="1" s="1"/>
  <c r="AX239" i="1"/>
  <c r="AJ239" i="1" s="1"/>
  <c r="AZ239" i="1"/>
  <c r="AM239" i="1" s="1"/>
  <c r="AC239" i="1" l="1"/>
  <c r="AK239" i="1"/>
  <c r="AN239" i="1"/>
  <c r="AH239" i="1"/>
  <c r="AD239" i="1" l="1"/>
  <c r="AA240" i="1"/>
  <c r="X240" i="1"/>
  <c r="Z240" i="1"/>
  <c r="W240" i="1"/>
  <c r="AZ240" i="1" l="1"/>
  <c r="AM240" i="1" s="1"/>
  <c r="AX240" i="1"/>
  <c r="AJ240" i="1" s="1"/>
  <c r="AV240" i="1"/>
  <c r="AG240" i="1" s="1"/>
  <c r="AH240" i="1"/>
  <c r="AN240" i="1"/>
  <c r="AK240" i="1"/>
  <c r="AC240" i="1" l="1"/>
  <c r="AD240" i="1"/>
  <c r="W241" i="1" l="1"/>
  <c r="Z241" i="1"/>
  <c r="X241" i="1"/>
  <c r="AA241" i="1"/>
  <c r="AX241" i="1" l="1"/>
  <c r="AJ241" i="1" s="1"/>
  <c r="AK241" i="1"/>
  <c r="AV241" i="1"/>
  <c r="AG241" i="1" s="1"/>
  <c r="AZ241" i="1"/>
  <c r="AH241" i="1" l="1"/>
  <c r="AM241" i="1"/>
  <c r="AN241" i="1"/>
  <c r="AD241" i="1" s="1"/>
  <c r="AC241" i="1"/>
  <c r="AA242" i="1" l="1"/>
  <c r="X242" i="1"/>
  <c r="Z242" i="1"/>
  <c r="W242" i="1"/>
  <c r="AX242" i="1" l="1"/>
  <c r="AK242" i="1" s="1"/>
  <c r="AZ242" i="1"/>
  <c r="AN242" i="1" s="1"/>
  <c r="AV242" i="1"/>
  <c r="AJ242" i="1"/>
  <c r="AH242" i="1" l="1"/>
  <c r="AD242" i="1" s="1"/>
  <c r="AG242" i="1"/>
  <c r="AM242" i="1"/>
  <c r="AC242" i="1" l="1"/>
  <c r="X243" i="1"/>
  <c r="AA243" i="1"/>
  <c r="W243" i="1" l="1"/>
  <c r="Z243" i="1"/>
  <c r="AZ243" i="1" l="1"/>
  <c r="AN243" i="1" s="1"/>
  <c r="AV243" i="1"/>
  <c r="AH243" i="1" s="1"/>
  <c r="AX243" i="1"/>
  <c r="AK243" i="1" s="1"/>
  <c r="AG243" i="1"/>
  <c r="AJ243" i="1" l="1"/>
  <c r="AD243" i="1"/>
  <c r="AM243" i="1"/>
  <c r="AC243" i="1" l="1"/>
  <c r="W244" i="1"/>
  <c r="Z244" i="1"/>
  <c r="AA244" i="1"/>
  <c r="X244" i="1"/>
  <c r="AZ244" i="1" l="1"/>
  <c r="AN244" i="1" s="1"/>
  <c r="AM244" i="1"/>
  <c r="AV244" i="1"/>
  <c r="AH244" i="1" s="1"/>
  <c r="AG244" i="1"/>
  <c r="AX244" i="1"/>
  <c r="AK244" i="1" s="1"/>
  <c r="AJ244" i="1"/>
  <c r="AC244" i="1" l="1"/>
  <c r="Z245" i="1"/>
  <c r="W245" i="1"/>
  <c r="AD244" i="1"/>
  <c r="AA245" i="1" l="1"/>
  <c r="X245" i="1"/>
  <c r="AZ245" i="1" s="1"/>
  <c r="AX245" i="1"/>
  <c r="AK245" i="1" s="1"/>
  <c r="AV245" i="1"/>
  <c r="AN245" i="1" l="1"/>
  <c r="AM245" i="1"/>
  <c r="AJ245" i="1"/>
  <c r="AH245" i="1"/>
  <c r="AD245" i="1" s="1"/>
  <c r="AG245" i="1"/>
  <c r="AC245" i="1" s="1"/>
  <c r="W246" i="1" s="1"/>
  <c r="Z246" i="1" l="1"/>
  <c r="AA246" i="1"/>
  <c r="X246" i="1"/>
  <c r="AV246" i="1"/>
  <c r="AH246" i="1" s="1"/>
  <c r="AX246" i="1"/>
  <c r="AK246" i="1" s="1"/>
  <c r="AD246" i="1" s="1"/>
  <c r="AZ246" i="1"/>
  <c r="AN246" i="1" s="1"/>
  <c r="AG246" i="1"/>
  <c r="AM246" i="1"/>
  <c r="AJ246" i="1"/>
  <c r="AC246" i="1" l="1"/>
  <c r="W247" i="1" s="1"/>
  <c r="Z247" i="1"/>
  <c r="X247" i="1"/>
  <c r="AZ247" i="1" s="1"/>
  <c r="AM247" i="1" s="1"/>
  <c r="AA247" i="1"/>
  <c r="AN247" i="1" l="1"/>
  <c r="AX247" i="1"/>
  <c r="AV247" i="1"/>
  <c r="AG247" i="1" s="1"/>
  <c r="AK247" i="1" l="1"/>
  <c r="AJ247" i="1"/>
  <c r="AC247" i="1" s="1"/>
  <c r="AH247" i="1"/>
  <c r="AD247" i="1" s="1"/>
  <c r="Z248" i="1" l="1"/>
  <c r="W248" i="1"/>
  <c r="AA248" i="1"/>
  <c r="X248" i="1"/>
  <c r="AV248" i="1" l="1"/>
  <c r="AH248" i="1" s="1"/>
  <c r="AZ248" i="1"/>
  <c r="AN248" i="1" s="1"/>
  <c r="AX248" i="1"/>
  <c r="AK248" i="1" s="1"/>
  <c r="AG248" i="1"/>
  <c r="AM248" i="1" l="1"/>
  <c r="AJ248" i="1"/>
  <c r="AC248" i="1" s="1"/>
  <c r="AD248" i="1"/>
  <c r="W249" i="1" l="1"/>
  <c r="Z249" i="1"/>
  <c r="X249" i="1"/>
  <c r="AA249" i="1"/>
  <c r="AX249" i="1" l="1"/>
  <c r="AK249" i="1" s="1"/>
  <c r="AV249" i="1"/>
  <c r="AH249" i="1" s="1"/>
  <c r="AJ249" i="1"/>
  <c r="AZ249" i="1"/>
  <c r="AN249" i="1" s="1"/>
  <c r="AG249" i="1"/>
  <c r="AM249" i="1" l="1"/>
  <c r="AC249" i="1" s="1"/>
  <c r="AD249" i="1"/>
  <c r="Z250" i="1" l="1"/>
  <c r="W250" i="1"/>
  <c r="AA250" i="1"/>
  <c r="X250" i="1"/>
  <c r="AX250" i="1" l="1"/>
  <c r="AK250" i="1" s="1"/>
  <c r="AV250" i="1"/>
  <c r="AH250" i="1" s="1"/>
  <c r="AZ250" i="1"/>
  <c r="AN250" i="1" s="1"/>
  <c r="AJ250" i="1"/>
  <c r="AG250" i="1"/>
  <c r="AM250" i="1"/>
  <c r="AC250" i="1" l="1"/>
  <c r="W251" i="1" s="1"/>
  <c r="Z251" i="1"/>
  <c r="AD250" i="1"/>
  <c r="AA251" i="1" l="1"/>
  <c r="X251" i="1"/>
  <c r="AX251" i="1" l="1"/>
  <c r="AJ251" i="1" s="1"/>
  <c r="AZ251" i="1"/>
  <c r="AM251" i="1" s="1"/>
  <c r="AV251" i="1"/>
  <c r="AG251" i="1" s="1"/>
  <c r="AC251" i="1" s="1"/>
  <c r="AH251" i="1" l="1"/>
  <c r="Z252" i="1"/>
  <c r="W252" i="1"/>
  <c r="AN251" i="1"/>
  <c r="AK251" i="1"/>
  <c r="AD251" i="1" l="1"/>
  <c r="AA252" i="1" l="1"/>
  <c r="X252" i="1"/>
  <c r="AV252" i="1" l="1"/>
  <c r="AG252" i="1" s="1"/>
  <c r="AZ252" i="1"/>
  <c r="AM252" i="1" s="1"/>
  <c r="AX252" i="1"/>
  <c r="AJ252" i="1" s="1"/>
  <c r="AK252" i="1" l="1"/>
  <c r="AC252" i="1"/>
  <c r="AH252" i="1"/>
  <c r="AN252" i="1"/>
  <c r="Z253" i="1" l="1"/>
  <c r="W253" i="1"/>
  <c r="AD252" i="1"/>
  <c r="X253" i="1" l="1"/>
  <c r="AA253" i="1"/>
  <c r="AV253" i="1"/>
  <c r="AG253" i="1" s="1"/>
  <c r="AX253" i="1"/>
  <c r="AJ253" i="1" s="1"/>
  <c r="AZ253" i="1"/>
  <c r="AM253" i="1" s="1"/>
  <c r="AC253" i="1" l="1"/>
  <c r="AN253" i="1"/>
  <c r="AK253" i="1"/>
  <c r="AH253" i="1"/>
  <c r="AD253" i="1" s="1"/>
  <c r="AA254" i="1" s="1"/>
  <c r="X254" i="1" l="1"/>
  <c r="W254" i="1"/>
  <c r="Z254" i="1"/>
  <c r="AX254" i="1" l="1"/>
  <c r="AK254" i="1" s="1"/>
  <c r="AV254" i="1"/>
  <c r="AH254" i="1" s="1"/>
  <c r="AZ254" i="1"/>
  <c r="AN254" i="1" s="1"/>
  <c r="AM254" i="1"/>
  <c r="AG254" i="1"/>
  <c r="AJ254" i="1"/>
  <c r="AD254" i="1" l="1"/>
  <c r="AC254" i="1"/>
  <c r="W255" i="1" l="1"/>
  <c r="Z255" i="1"/>
  <c r="AA255" i="1"/>
  <c r="X255" i="1"/>
  <c r="AV255" i="1" l="1"/>
  <c r="AH255" i="1" s="1"/>
  <c r="AZ255" i="1"/>
  <c r="AN255" i="1" s="1"/>
  <c r="AX255" i="1"/>
  <c r="AK255" i="1" s="1"/>
  <c r="AM255" i="1"/>
  <c r="AJ255" i="1"/>
  <c r="AG255" i="1"/>
  <c r="AC255" i="1" s="1"/>
  <c r="W256" i="1" s="1"/>
  <c r="Z256" i="1" l="1"/>
  <c r="AD255" i="1"/>
  <c r="AA256" i="1" l="1"/>
  <c r="X256" i="1"/>
  <c r="AX256" i="1" l="1"/>
  <c r="AZ256" i="1"/>
  <c r="AV256" i="1"/>
  <c r="AH256" i="1" l="1"/>
  <c r="AG256" i="1"/>
  <c r="AK256" i="1"/>
  <c r="AJ256" i="1"/>
  <c r="AN256" i="1"/>
  <c r="AM256" i="1"/>
  <c r="AC256" i="1" s="1"/>
  <c r="AD256" i="1" l="1"/>
  <c r="AA257" i="1"/>
  <c r="X257" i="1"/>
  <c r="Z257" i="1"/>
  <c r="W257" i="1"/>
  <c r="AV257" i="1" l="1"/>
  <c r="AH257" i="1" s="1"/>
  <c r="AZ257" i="1"/>
  <c r="AN257" i="1" s="1"/>
  <c r="AX257" i="1"/>
  <c r="AK257" i="1" s="1"/>
  <c r="AG257" i="1"/>
  <c r="AM257" i="1" l="1"/>
  <c r="AD257" i="1"/>
  <c r="AJ257" i="1"/>
  <c r="AC257" i="1" s="1"/>
  <c r="W258" i="1" l="1"/>
  <c r="Z258" i="1"/>
  <c r="X258" i="1"/>
  <c r="AA258" i="1"/>
  <c r="AZ258" i="1" l="1"/>
  <c r="AN258" i="1" s="1"/>
  <c r="AX258" i="1"/>
  <c r="AK258" i="1" s="1"/>
  <c r="AV258" i="1"/>
  <c r="AH258" i="1" s="1"/>
  <c r="AD258" i="1" s="1"/>
  <c r="AA259" i="1" s="1"/>
  <c r="AM258" i="1"/>
  <c r="AJ258" i="1"/>
  <c r="AG258" i="1" l="1"/>
  <c r="AC258" i="1" s="1"/>
  <c r="X259" i="1"/>
  <c r="Z259" i="1" l="1"/>
  <c r="W259" i="1"/>
  <c r="AZ259" i="1" l="1"/>
  <c r="AN259" i="1" s="1"/>
  <c r="AX259" i="1"/>
  <c r="AK259" i="1" s="1"/>
  <c r="AV259" i="1"/>
  <c r="AH259" i="1" s="1"/>
  <c r="AJ259" i="1"/>
  <c r="AD259" i="1" l="1"/>
  <c r="AA260" i="1"/>
  <c r="X260" i="1"/>
  <c r="AG259" i="1"/>
  <c r="AM259" i="1"/>
  <c r="AC259" i="1" l="1"/>
  <c r="Z260" i="1"/>
  <c r="W260" i="1"/>
  <c r="AV260" i="1" l="1"/>
  <c r="AH260" i="1" s="1"/>
  <c r="AX260" i="1"/>
  <c r="AK260" i="1" s="1"/>
  <c r="AZ260" i="1"/>
  <c r="AN260" i="1" s="1"/>
  <c r="AG260" i="1"/>
  <c r="AJ260" i="1"/>
  <c r="AM260" i="1"/>
  <c r="AC260" i="1" l="1"/>
  <c r="AD260" i="1"/>
  <c r="AA261" i="1" l="1"/>
  <c r="X261" i="1"/>
  <c r="W261" i="1"/>
  <c r="Z261" i="1"/>
  <c r="AX261" i="1" l="1"/>
  <c r="AJ261" i="1" s="1"/>
  <c r="AV261" i="1"/>
  <c r="AG261" i="1" s="1"/>
  <c r="AZ261" i="1"/>
  <c r="AM261" i="1" s="1"/>
  <c r="AK261" i="1"/>
  <c r="AH261" i="1"/>
  <c r="AN261" i="1"/>
  <c r="AD261" i="1" l="1"/>
  <c r="AC261" i="1"/>
  <c r="W262" i="1" l="1"/>
  <c r="Z262" i="1"/>
  <c r="AA262" i="1"/>
  <c r="X262" i="1"/>
  <c r="AV262" i="1" l="1"/>
  <c r="AG262" i="1" s="1"/>
  <c r="AH262" i="1"/>
  <c r="AX262" i="1"/>
  <c r="AJ262" i="1" s="1"/>
  <c r="AZ262" i="1"/>
  <c r="AM262" i="1" s="1"/>
  <c r="AC262" i="1" l="1"/>
  <c r="AN262" i="1"/>
  <c r="AK262" i="1"/>
  <c r="AD262" i="1" s="1"/>
  <c r="X263" i="1" l="1"/>
  <c r="AA263" i="1"/>
  <c r="W263" i="1"/>
  <c r="Z263" i="1"/>
  <c r="AZ263" i="1" l="1"/>
  <c r="AM263" i="1" s="1"/>
  <c r="AV263" i="1"/>
  <c r="AG263" i="1"/>
  <c r="AX263" i="1"/>
  <c r="AJ263" i="1" s="1"/>
  <c r="AH263" i="1"/>
  <c r="AN263" i="1" l="1"/>
  <c r="AK263" i="1"/>
  <c r="AC263" i="1"/>
  <c r="AD263" i="1" l="1"/>
  <c r="X264" i="1"/>
  <c r="AA264" i="1"/>
  <c r="W264" i="1"/>
  <c r="Z264" i="1"/>
  <c r="AV264" i="1" l="1"/>
  <c r="AH264" i="1" s="1"/>
  <c r="AZ264" i="1"/>
  <c r="AN264" i="1" s="1"/>
  <c r="AX264" i="1"/>
  <c r="AK264" i="1" s="1"/>
  <c r="AM264" i="1"/>
  <c r="AJ264" i="1" l="1"/>
  <c r="AG264" i="1"/>
  <c r="AC264" i="1" s="1"/>
  <c r="AD264" i="1"/>
  <c r="Z265" i="1" l="1"/>
  <c r="W265" i="1"/>
  <c r="AA265" i="1"/>
  <c r="X265" i="1"/>
  <c r="AV265" i="1" l="1"/>
  <c r="AX265" i="1"/>
  <c r="AJ265" i="1" s="1"/>
  <c r="AZ265" i="1"/>
  <c r="AM265" i="1" s="1"/>
  <c r="AG265" i="1"/>
  <c r="AC265" i="1" s="1"/>
  <c r="W266" i="1" s="1"/>
  <c r="AH265" i="1"/>
  <c r="AN265" i="1"/>
  <c r="AK265" i="1"/>
  <c r="Z266" i="1" l="1"/>
  <c r="AD265" i="1"/>
  <c r="AA266" i="1" s="1"/>
  <c r="X266" i="1"/>
  <c r="AZ266" i="1" l="1"/>
  <c r="AX266" i="1"/>
  <c r="AV266" i="1"/>
  <c r="AK266" i="1" l="1"/>
  <c r="AJ266" i="1"/>
  <c r="AH266" i="1"/>
  <c r="AG266" i="1"/>
  <c r="AN266" i="1"/>
  <c r="AM266" i="1"/>
  <c r="AC266" i="1" l="1"/>
  <c r="AD266" i="1"/>
  <c r="AA267" i="1" l="1"/>
  <c r="X267" i="1"/>
  <c r="Z267" i="1"/>
  <c r="W267" i="1"/>
  <c r="AV267" i="1" l="1"/>
  <c r="AH267" i="1" s="1"/>
  <c r="AZ267" i="1"/>
  <c r="AN267" i="1" s="1"/>
  <c r="AX267" i="1"/>
  <c r="AK267" i="1" s="1"/>
  <c r="AG267" i="1"/>
  <c r="AM267" i="1"/>
  <c r="AJ267" i="1"/>
  <c r="AC267" i="1" l="1"/>
  <c r="W268" i="1" s="1"/>
  <c r="AD267" i="1"/>
  <c r="Z268" i="1"/>
  <c r="X268" i="1" l="1"/>
  <c r="AA268" i="1"/>
  <c r="AV268" i="1" l="1"/>
  <c r="AG268" i="1" s="1"/>
  <c r="AH268" i="1"/>
  <c r="AZ268" i="1"/>
  <c r="AM268" i="1" s="1"/>
  <c r="AX268" i="1"/>
  <c r="AJ268" i="1" s="1"/>
  <c r="AK268" i="1" l="1"/>
  <c r="AN268" i="1"/>
  <c r="AD268" i="1" s="1"/>
  <c r="AC268" i="1"/>
  <c r="AA269" i="1" l="1"/>
  <c r="X269" i="1"/>
  <c r="Z269" i="1"/>
  <c r="W269" i="1"/>
  <c r="AV269" i="1" l="1"/>
  <c r="AH269" i="1" s="1"/>
  <c r="AZ269" i="1"/>
  <c r="AN269" i="1" s="1"/>
  <c r="AX269" i="1"/>
  <c r="AK269" i="1" s="1"/>
  <c r="AG269" i="1"/>
  <c r="AM269" i="1" l="1"/>
  <c r="AJ269" i="1"/>
  <c r="AC269" i="1" s="1"/>
  <c r="AD269" i="1"/>
  <c r="Z270" i="1" l="1"/>
  <c r="W270" i="1"/>
  <c r="X270" i="1"/>
  <c r="AA270" i="1"/>
  <c r="AZ270" i="1" l="1"/>
  <c r="AN270" i="1" s="1"/>
  <c r="AM270" i="1"/>
  <c r="AX270" i="1"/>
  <c r="AK270" i="1" s="1"/>
  <c r="AV270" i="1"/>
  <c r="AH270" i="1" s="1"/>
  <c r="AJ270" i="1"/>
  <c r="AD270" i="1" l="1"/>
  <c r="X271" i="1" s="1"/>
  <c r="AG270" i="1"/>
  <c r="AC270" i="1" s="1"/>
  <c r="AA271" i="1"/>
  <c r="W271" i="1" l="1"/>
  <c r="Z271" i="1"/>
  <c r="AZ271" i="1" l="1"/>
  <c r="AN271" i="1" s="1"/>
  <c r="AX271" i="1"/>
  <c r="AV271" i="1"/>
  <c r="AH271" i="1" s="1"/>
  <c r="AM271" i="1"/>
  <c r="AG271" i="1" l="1"/>
  <c r="AJ271" i="1"/>
  <c r="AK271" i="1"/>
  <c r="AD271" i="1" s="1"/>
  <c r="AA272" i="1" l="1"/>
  <c r="X272" i="1"/>
  <c r="AC271" i="1"/>
  <c r="Z272" i="1" l="1"/>
  <c r="W272" i="1"/>
  <c r="AX272" i="1" l="1"/>
  <c r="AK272" i="1" s="1"/>
  <c r="AJ272" i="1"/>
  <c r="AZ272" i="1"/>
  <c r="AN272" i="1" s="1"/>
  <c r="AV272" i="1"/>
  <c r="AH272" i="1" s="1"/>
  <c r="AD272" i="1" l="1"/>
  <c r="AM272" i="1"/>
  <c r="X273" i="1"/>
  <c r="AA273" i="1"/>
  <c r="AG272" i="1"/>
  <c r="AC272" i="1" s="1"/>
  <c r="W273" i="1" l="1"/>
  <c r="Z273" i="1"/>
  <c r="AV273" i="1" l="1"/>
  <c r="AH273" i="1" s="1"/>
  <c r="AX273" i="1"/>
  <c r="AK273" i="1" s="1"/>
  <c r="AZ273" i="1"/>
  <c r="AN273" i="1" s="1"/>
  <c r="AM273" i="1"/>
  <c r="AJ273" i="1" l="1"/>
  <c r="AG273" i="1"/>
  <c r="AC273" i="1" s="1"/>
  <c r="AD273" i="1"/>
  <c r="X274" i="1" l="1"/>
  <c r="AA274" i="1"/>
  <c r="Z274" i="1"/>
  <c r="W274" i="1"/>
  <c r="AV274" i="1" l="1"/>
  <c r="AH274" i="1" s="1"/>
  <c r="AX274" i="1"/>
  <c r="AK274" i="1" s="1"/>
  <c r="AZ274" i="1"/>
  <c r="AN274" i="1" s="1"/>
  <c r="AG274" i="1"/>
  <c r="AM274" i="1" l="1"/>
  <c r="AJ274" i="1"/>
  <c r="AC274" i="1" s="1"/>
  <c r="AD274" i="1"/>
  <c r="Z275" i="1" l="1"/>
  <c r="W275" i="1"/>
  <c r="AA275" i="1"/>
  <c r="X275" i="1"/>
  <c r="AZ275" i="1" l="1"/>
  <c r="AN275" i="1" s="1"/>
  <c r="AX275" i="1"/>
  <c r="AK275" i="1" s="1"/>
  <c r="AV275" i="1"/>
  <c r="AH275" i="1" s="1"/>
  <c r="AD275" i="1" s="1"/>
  <c r="X276" i="1" s="1"/>
  <c r="AJ275" i="1"/>
  <c r="AA276" i="1" l="1"/>
  <c r="AG275" i="1"/>
  <c r="AM275" i="1"/>
  <c r="AC275" i="1" s="1"/>
  <c r="W276" i="1" l="1"/>
  <c r="Z276" i="1"/>
  <c r="AV276" i="1" l="1"/>
  <c r="AH276" i="1" s="1"/>
  <c r="AZ276" i="1"/>
  <c r="AX276" i="1"/>
  <c r="AG276" i="1"/>
  <c r="AJ276" i="1" l="1"/>
  <c r="AK276" i="1"/>
  <c r="AM276" i="1"/>
  <c r="AC276" i="1" s="1"/>
  <c r="AN276" i="1"/>
  <c r="AD276" i="1" s="1"/>
  <c r="X277" i="1" l="1"/>
  <c r="AA277" i="1"/>
  <c r="Z277" i="1"/>
  <c r="W277" i="1"/>
  <c r="AZ277" i="1" l="1"/>
  <c r="AV277" i="1"/>
  <c r="AX277" i="1"/>
  <c r="AJ277" i="1" s="1"/>
  <c r="AG277" i="1"/>
  <c r="AM277" i="1"/>
  <c r="AH277" i="1"/>
  <c r="AN277" i="1"/>
  <c r="AK277" i="1"/>
  <c r="AD277" i="1" l="1"/>
  <c r="AC277" i="1"/>
  <c r="Z278" i="1" l="1"/>
  <c r="W278" i="1"/>
  <c r="AA278" i="1"/>
  <c r="X278" i="1"/>
  <c r="AZ278" i="1" l="1"/>
  <c r="AN278" i="1" s="1"/>
  <c r="AX278" i="1"/>
  <c r="AK278" i="1" s="1"/>
  <c r="AV278" i="1"/>
  <c r="AH278" i="1" s="1"/>
  <c r="AM278" i="1"/>
  <c r="AJ278" i="1"/>
  <c r="AG278" i="1" l="1"/>
  <c r="AC278" i="1" s="1"/>
  <c r="AD278" i="1"/>
  <c r="W279" i="1" l="1"/>
  <c r="Z279" i="1"/>
  <c r="X279" i="1"/>
  <c r="AA279" i="1"/>
  <c r="AV279" i="1" l="1"/>
  <c r="AH279" i="1" s="1"/>
  <c r="AX279" i="1"/>
  <c r="AJ279" i="1" s="1"/>
  <c r="AZ279" i="1"/>
  <c r="AM279" i="1" s="1"/>
  <c r="AG279" i="1"/>
  <c r="AC279" i="1" l="1"/>
  <c r="AN279" i="1"/>
  <c r="AK279" i="1"/>
  <c r="AD279" i="1" s="1"/>
  <c r="AA280" i="1" l="1"/>
  <c r="X280" i="1"/>
  <c r="Z280" i="1"/>
  <c r="W280" i="1"/>
  <c r="AV280" i="1" l="1"/>
  <c r="AH280" i="1" s="1"/>
  <c r="AG280" i="1"/>
  <c r="AZ280" i="1"/>
  <c r="AN280" i="1" s="1"/>
  <c r="AX280" i="1"/>
  <c r="AK280" i="1" s="1"/>
  <c r="AJ280" i="1" l="1"/>
  <c r="AM280" i="1"/>
  <c r="AC280" i="1" s="1"/>
  <c r="AD280" i="1"/>
  <c r="Z281" i="1" l="1"/>
  <c r="W281" i="1"/>
  <c r="X281" i="1"/>
  <c r="AA281" i="1"/>
  <c r="AV281" i="1" l="1"/>
  <c r="AH281" i="1" s="1"/>
  <c r="AX281" i="1"/>
  <c r="AK281" i="1" s="1"/>
  <c r="AZ281" i="1"/>
  <c r="AN281" i="1" s="1"/>
  <c r="AG281" i="1"/>
  <c r="AJ281" i="1" l="1"/>
  <c r="AD281" i="1"/>
  <c r="AM281" i="1"/>
  <c r="AC281" i="1" s="1"/>
  <c r="Z282" i="1" l="1"/>
  <c r="W282" i="1"/>
  <c r="X282" i="1"/>
  <c r="AA282" i="1"/>
  <c r="AX282" i="1" l="1"/>
  <c r="AK282" i="1" s="1"/>
  <c r="AV282" i="1"/>
  <c r="AH282" i="1" s="1"/>
  <c r="AJ282" i="1"/>
  <c r="AZ282" i="1"/>
  <c r="AN282" i="1" s="1"/>
  <c r="AG282" i="1"/>
  <c r="AD282" i="1" l="1"/>
  <c r="AM282" i="1"/>
  <c r="AC282" i="1" s="1"/>
  <c r="W283" i="1" l="1"/>
  <c r="Z283" i="1"/>
  <c r="AA283" i="1"/>
  <c r="X283" i="1"/>
  <c r="AX283" i="1" l="1"/>
  <c r="AK283" i="1" s="1"/>
  <c r="AV283" i="1"/>
  <c r="AH283" i="1" s="1"/>
  <c r="AZ283" i="1"/>
  <c r="AN283" i="1" s="1"/>
  <c r="AD283" i="1" s="1"/>
  <c r="X284" i="1" l="1"/>
  <c r="AA284" i="1"/>
  <c r="AM283" i="1"/>
  <c r="AG283" i="1"/>
  <c r="AJ283" i="1"/>
  <c r="AC283" i="1" l="1"/>
  <c r="Z284" i="1"/>
  <c r="W284" i="1"/>
  <c r="AV284" i="1" l="1"/>
  <c r="AZ284" i="1"/>
  <c r="AN284" i="1" s="1"/>
  <c r="AX284" i="1"/>
  <c r="AJ284" i="1" l="1"/>
  <c r="AK284" i="1"/>
  <c r="AM284" i="1"/>
  <c r="AG284" i="1"/>
  <c r="AC284" i="1" s="1"/>
  <c r="AH284" i="1"/>
  <c r="AD284" i="1" s="1"/>
  <c r="W285" i="1" l="1"/>
  <c r="Z285" i="1"/>
  <c r="AA285" i="1"/>
  <c r="X285" i="1"/>
  <c r="AX285" i="1" l="1"/>
  <c r="AJ285" i="1" s="1"/>
  <c r="AV285" i="1"/>
  <c r="AG285" i="1" s="1"/>
  <c r="AZ285" i="1"/>
  <c r="AM285" i="1" s="1"/>
  <c r="AC285" i="1" l="1"/>
  <c r="AN285" i="1"/>
  <c r="AH285" i="1"/>
  <c r="AK285" i="1"/>
  <c r="AD285" i="1" l="1"/>
  <c r="Z286" i="1"/>
  <c r="W286" i="1"/>
  <c r="X286" i="1"/>
  <c r="AA286" i="1"/>
  <c r="AZ286" i="1" l="1"/>
  <c r="AX286" i="1"/>
  <c r="AJ286" i="1" s="1"/>
  <c r="AV286" i="1"/>
  <c r="AH286" i="1" l="1"/>
  <c r="AG286" i="1"/>
  <c r="AK286" i="1"/>
  <c r="AN286" i="1"/>
  <c r="AM286" i="1"/>
  <c r="AD286" i="1" l="1"/>
  <c r="AC286" i="1"/>
  <c r="W287" i="1" l="1"/>
  <c r="Z287" i="1"/>
  <c r="AA287" i="1"/>
  <c r="X287" i="1"/>
  <c r="AV287" i="1" l="1"/>
  <c r="AG287" i="1" s="1"/>
  <c r="AZ287" i="1"/>
  <c r="AM287" i="1" s="1"/>
  <c r="AX287" i="1"/>
  <c r="AJ287" i="1" s="1"/>
  <c r="AC287" i="1" l="1"/>
  <c r="Z288" i="1" s="1"/>
  <c r="W288" i="1"/>
  <c r="AH287" i="1"/>
  <c r="AK287" i="1"/>
  <c r="AN287" i="1"/>
  <c r="AD287" i="1" l="1"/>
  <c r="AA288" i="1" l="1"/>
  <c r="X288" i="1"/>
  <c r="AZ288" i="1" l="1"/>
  <c r="AV288" i="1"/>
  <c r="AG288" i="1" s="1"/>
  <c r="AX288" i="1"/>
  <c r="AJ288" i="1" s="1"/>
  <c r="AN288" i="1" l="1"/>
  <c r="AM288" i="1"/>
  <c r="AC288" i="1" s="1"/>
  <c r="AH288" i="1"/>
  <c r="AK288" i="1"/>
  <c r="Z289" i="1" l="1"/>
  <c r="W289" i="1"/>
  <c r="AD288" i="1"/>
  <c r="AA289" i="1" l="1"/>
  <c r="X289" i="1"/>
  <c r="AV289" i="1" l="1"/>
  <c r="AG289" i="1" s="1"/>
  <c r="AX289" i="1"/>
  <c r="AJ289" i="1" s="1"/>
  <c r="AZ289" i="1"/>
  <c r="AM289" i="1" s="1"/>
  <c r="AN289" i="1" l="1"/>
  <c r="AC289" i="1"/>
  <c r="AH289" i="1"/>
  <c r="AK289" i="1"/>
  <c r="W290" i="1" l="1"/>
  <c r="Z290" i="1"/>
  <c r="AD289" i="1"/>
  <c r="AA290" i="1" l="1"/>
  <c r="X290" i="1"/>
  <c r="AV290" i="1" s="1"/>
  <c r="AG290" i="1" s="1"/>
  <c r="AZ290" i="1"/>
  <c r="AM290" i="1" s="1"/>
  <c r="AX290" i="1"/>
  <c r="AK290" i="1" s="1"/>
  <c r="AH290" i="1" l="1"/>
  <c r="AN290" i="1"/>
  <c r="AJ290" i="1"/>
  <c r="AC290" i="1" s="1"/>
  <c r="AD290" i="1" l="1"/>
  <c r="Z291" i="1"/>
  <c r="W291" i="1"/>
  <c r="AA291" i="1" l="1"/>
  <c r="X291" i="1"/>
  <c r="AZ291" i="1"/>
  <c r="AX291" i="1"/>
  <c r="AV291" i="1"/>
  <c r="AJ291" i="1" l="1"/>
  <c r="AK291" i="1"/>
  <c r="AG291" i="1"/>
  <c r="AH291" i="1"/>
  <c r="AM291" i="1"/>
  <c r="AN291" i="1"/>
  <c r="AD291" i="1" l="1"/>
  <c r="AC291" i="1"/>
  <c r="W292" i="1" l="1"/>
  <c r="Z292" i="1"/>
  <c r="AA292" i="1"/>
  <c r="X292" i="1"/>
  <c r="AV292" i="1" l="1"/>
  <c r="AG292" i="1" s="1"/>
  <c r="AZ292" i="1"/>
  <c r="AM292" i="1" s="1"/>
  <c r="AX292" i="1"/>
  <c r="AJ292" i="1" s="1"/>
  <c r="AC292" i="1" l="1"/>
  <c r="Z293" i="1" s="1"/>
  <c r="W293" i="1"/>
  <c r="AH292" i="1"/>
  <c r="AK292" i="1"/>
  <c r="AN292" i="1"/>
  <c r="AD292" i="1" l="1"/>
  <c r="AA293" i="1" l="1"/>
  <c r="X293" i="1"/>
  <c r="AV293" i="1" l="1"/>
  <c r="AG293" i="1" s="1"/>
  <c r="AZ293" i="1"/>
  <c r="AM293" i="1" s="1"/>
  <c r="AX293" i="1"/>
  <c r="AJ293" i="1" s="1"/>
  <c r="AH293" i="1" l="1"/>
  <c r="AC293" i="1"/>
  <c r="AN293" i="1"/>
  <c r="AK293" i="1"/>
  <c r="Z294" i="1" l="1"/>
  <c r="W294" i="1"/>
  <c r="AD293" i="1"/>
  <c r="X294" i="1" l="1"/>
  <c r="AA294" i="1"/>
  <c r="AV294" i="1"/>
  <c r="AG294" i="1" s="1"/>
  <c r="AX294" i="1"/>
  <c r="AJ294" i="1" s="1"/>
  <c r="AZ294" i="1"/>
  <c r="AM294" i="1" s="1"/>
  <c r="AC294" i="1" l="1"/>
  <c r="AN294" i="1"/>
  <c r="AH294" i="1"/>
  <c r="AK294" i="1"/>
  <c r="AD294" i="1" l="1"/>
  <c r="Z295" i="1"/>
  <c r="W295" i="1"/>
  <c r="AA295" i="1" l="1"/>
  <c r="X295" i="1"/>
  <c r="AZ295" i="1" l="1"/>
  <c r="AM295" i="1" s="1"/>
  <c r="AV295" i="1"/>
  <c r="AG295" i="1" s="1"/>
  <c r="AX295" i="1"/>
  <c r="AJ295" i="1" s="1"/>
  <c r="AC295" i="1" l="1"/>
  <c r="AH295" i="1"/>
  <c r="AN295" i="1"/>
  <c r="AK295" i="1"/>
  <c r="AD295" i="1" l="1"/>
  <c r="Z296" i="1"/>
  <c r="W296" i="1"/>
  <c r="AA296" i="1" l="1"/>
  <c r="X296" i="1"/>
  <c r="AV296" i="1" l="1"/>
  <c r="AG296" i="1" s="1"/>
  <c r="AX296" i="1"/>
  <c r="AJ296" i="1" s="1"/>
  <c r="AZ296" i="1"/>
  <c r="AM296" i="1" s="1"/>
  <c r="AK296" i="1" l="1"/>
  <c r="AC296" i="1"/>
  <c r="AH296" i="1"/>
  <c r="AN296" i="1"/>
  <c r="W297" i="1" l="1"/>
  <c r="Z297" i="1"/>
  <c r="AD296" i="1"/>
  <c r="X297" i="1" l="1"/>
  <c r="AA297" i="1"/>
  <c r="AX297" i="1"/>
  <c r="AJ297" i="1" s="1"/>
  <c r="AZ297" i="1"/>
  <c r="AM297" i="1" s="1"/>
  <c r="AV297" i="1"/>
  <c r="AG297" i="1" s="1"/>
  <c r="AC297" i="1" s="1"/>
  <c r="Z298" i="1" s="1"/>
  <c r="W298" i="1" l="1"/>
  <c r="AK297" i="1"/>
  <c r="AH297" i="1"/>
  <c r="AN297" i="1"/>
  <c r="AD297" i="1" l="1"/>
  <c r="AA298" i="1" s="1"/>
  <c r="X298" i="1"/>
  <c r="AX298" i="1" s="1"/>
  <c r="AK298" i="1" s="1"/>
  <c r="AZ298" i="1"/>
  <c r="AM298" i="1" s="1"/>
  <c r="AV298" i="1"/>
  <c r="AG298" i="1" s="1"/>
  <c r="AJ298" i="1" l="1"/>
  <c r="AC298" i="1" s="1"/>
  <c r="AH298" i="1"/>
  <c r="AN298" i="1"/>
  <c r="AD298" i="1" l="1"/>
  <c r="Z299" i="1"/>
  <c r="W299" i="1"/>
  <c r="X299" i="1"/>
  <c r="AA299" i="1"/>
  <c r="AX299" i="1" l="1"/>
  <c r="AJ299" i="1" s="1"/>
  <c r="AV299" i="1"/>
  <c r="AH299" i="1" s="1"/>
  <c r="AZ299" i="1"/>
  <c r="AM299" i="1" s="1"/>
  <c r="AG299" i="1" l="1"/>
  <c r="AC299" i="1" s="1"/>
  <c r="AN299" i="1"/>
  <c r="AK299" i="1"/>
  <c r="AD299" i="1" s="1"/>
  <c r="X300" i="1" l="1"/>
  <c r="AA300" i="1"/>
  <c r="W300" i="1"/>
  <c r="Z300" i="1"/>
  <c r="AV300" i="1" l="1"/>
  <c r="AZ300" i="1"/>
  <c r="AX300" i="1"/>
  <c r="AM300" i="1"/>
  <c r="AG300" i="1"/>
  <c r="AJ300" i="1"/>
  <c r="AK300" i="1"/>
  <c r="AN300" i="1"/>
  <c r="AH300" i="1"/>
  <c r="AD300" i="1" l="1"/>
  <c r="AA301" i="1" s="1"/>
  <c r="X301" i="1"/>
  <c r="AC300" i="1"/>
  <c r="Z301" i="1" l="1"/>
  <c r="W301" i="1"/>
  <c r="AZ301" i="1" l="1"/>
  <c r="AN301" i="1" s="1"/>
  <c r="AX301" i="1"/>
  <c r="AK301" i="1" s="1"/>
  <c r="AV301" i="1"/>
  <c r="AH301" i="1" s="1"/>
  <c r="AM301" i="1"/>
  <c r="AJ301" i="1"/>
  <c r="AG301" i="1"/>
  <c r="AC301" i="1" l="1"/>
  <c r="W302" i="1" s="1"/>
  <c r="Z302" i="1"/>
  <c r="AD301" i="1"/>
  <c r="X302" i="1"/>
  <c r="AV302" i="1" s="1"/>
  <c r="AG302" i="1" s="1"/>
  <c r="AA302" i="1"/>
  <c r="AH302" i="1" l="1"/>
  <c r="AX302" i="1"/>
  <c r="AJ302" i="1" s="1"/>
  <c r="AZ302" i="1"/>
  <c r="AM302" i="1" s="1"/>
  <c r="AC302" i="1" l="1"/>
  <c r="W303" i="1"/>
  <c r="Z303" i="1"/>
  <c r="AN302" i="1"/>
  <c r="AK302" i="1"/>
  <c r="AD302" i="1" l="1"/>
  <c r="AA303" i="1"/>
  <c r="X303" i="1"/>
  <c r="AV303" i="1"/>
  <c r="AG303" i="1" s="1"/>
  <c r="AZ303" i="1"/>
  <c r="AM303" i="1" s="1"/>
  <c r="AX303" i="1"/>
  <c r="AJ303" i="1" s="1"/>
  <c r="AH303" i="1" l="1"/>
  <c r="AK303" i="1"/>
  <c r="AN303" i="1"/>
  <c r="AC303" i="1"/>
  <c r="Z304" i="1" l="1"/>
  <c r="W304" i="1"/>
  <c r="AD303" i="1"/>
  <c r="AA304" i="1" l="1"/>
  <c r="X304" i="1"/>
  <c r="AZ304" i="1" s="1"/>
  <c r="AM304" i="1" s="1"/>
  <c r="AN304" i="1" l="1"/>
  <c r="AV304" i="1"/>
  <c r="AG304" i="1" s="1"/>
  <c r="AX304" i="1"/>
  <c r="AJ304" i="1" s="1"/>
  <c r="AC304" i="1" l="1"/>
  <c r="AK304" i="1"/>
  <c r="AH304" i="1"/>
  <c r="AD304" i="1" s="1"/>
  <c r="AA305" i="1" l="1"/>
  <c r="X305" i="1"/>
  <c r="W305" i="1"/>
  <c r="Z305" i="1"/>
  <c r="AX305" i="1" l="1"/>
  <c r="AJ305" i="1" s="1"/>
  <c r="AV305" i="1"/>
  <c r="AG305" i="1" s="1"/>
  <c r="AZ305" i="1"/>
  <c r="AM305" i="1" s="1"/>
  <c r="AK305" i="1" l="1"/>
  <c r="AH305" i="1"/>
  <c r="AC305" i="1"/>
  <c r="AN305" i="1"/>
  <c r="Z306" i="1" l="1"/>
  <c r="W306" i="1"/>
  <c r="AD305" i="1"/>
  <c r="X306" i="1" l="1"/>
  <c r="AA306" i="1"/>
  <c r="AV306" i="1"/>
  <c r="AZ306" i="1"/>
  <c r="AN306" i="1" s="1"/>
  <c r="AX306" i="1"/>
  <c r="AJ306" i="1" s="1"/>
  <c r="AG306" i="1"/>
  <c r="AM306" i="1" l="1"/>
  <c r="AC306" i="1"/>
  <c r="AH306" i="1"/>
  <c r="AK306" i="1"/>
  <c r="AD306" i="1" l="1"/>
  <c r="Z307" i="1"/>
  <c r="W307" i="1"/>
  <c r="AA307" i="1" l="1"/>
  <c r="X307" i="1"/>
  <c r="AX307" i="1" s="1"/>
  <c r="AJ307" i="1" s="1"/>
  <c r="AK307" i="1" l="1"/>
  <c r="AZ307" i="1"/>
  <c r="AM307" i="1" s="1"/>
  <c r="AV307" i="1"/>
  <c r="AG307" i="1" s="1"/>
  <c r="AN307" i="1" l="1"/>
  <c r="AC307" i="1"/>
  <c r="AH307" i="1"/>
  <c r="AD307" i="1" s="1"/>
  <c r="W308" i="1" l="1"/>
  <c r="Z308" i="1"/>
  <c r="AA308" i="1"/>
  <c r="X308" i="1"/>
  <c r="AZ308" i="1" l="1"/>
  <c r="AN308" i="1" s="1"/>
  <c r="AX308" i="1"/>
  <c r="AK308" i="1" s="1"/>
  <c r="AV308" i="1"/>
  <c r="AH308" i="1" s="1"/>
  <c r="AJ308" i="1"/>
  <c r="AM308" i="1"/>
  <c r="AD308" i="1" l="1"/>
  <c r="AG308" i="1"/>
  <c r="AC308" i="1" s="1"/>
  <c r="Z309" i="1" l="1"/>
  <c r="W309" i="1"/>
  <c r="X309" i="1"/>
  <c r="AA309" i="1"/>
  <c r="AZ309" i="1" l="1"/>
  <c r="AN309" i="1" s="1"/>
  <c r="AV309" i="1"/>
  <c r="AH309" i="1" s="1"/>
  <c r="AX309" i="1"/>
  <c r="AK309" i="1" s="1"/>
  <c r="AM309" i="1"/>
  <c r="AG309" i="1"/>
  <c r="AD309" i="1" l="1"/>
  <c r="AJ309" i="1"/>
  <c r="AC309" i="1" s="1"/>
  <c r="W310" i="1" l="1"/>
  <c r="Z310" i="1"/>
  <c r="AA310" i="1"/>
  <c r="X310" i="1"/>
  <c r="AX310" i="1" l="1"/>
  <c r="AK310" i="1" s="1"/>
  <c r="AV310" i="1"/>
  <c r="AH310" i="1" s="1"/>
  <c r="AZ310" i="1"/>
  <c r="AN310" i="1" s="1"/>
  <c r="AG310" i="1"/>
  <c r="AJ310" i="1"/>
  <c r="AM310" i="1"/>
  <c r="AD310" i="1" l="1"/>
  <c r="AC310" i="1"/>
  <c r="Z311" i="1" s="1"/>
  <c r="X311" i="1"/>
  <c r="AA311" i="1"/>
  <c r="W311" i="1"/>
  <c r="AX311" i="1" l="1"/>
  <c r="AJ311" i="1" s="1"/>
  <c r="AV311" i="1"/>
  <c r="AG311" i="1" s="1"/>
  <c r="AZ311" i="1"/>
  <c r="AM311" i="1" s="1"/>
  <c r="AH311" i="1"/>
  <c r="AK311" i="1"/>
  <c r="AN311" i="1"/>
  <c r="AD311" i="1" l="1"/>
  <c r="AC311" i="1"/>
  <c r="Z312" i="1" l="1"/>
  <c r="W312" i="1"/>
  <c r="AA312" i="1"/>
  <c r="X312" i="1"/>
  <c r="AZ312" i="1" l="1"/>
  <c r="AM312" i="1" s="1"/>
  <c r="AX312" i="1"/>
  <c r="AJ312" i="1" s="1"/>
  <c r="AV312" i="1"/>
  <c r="AG312" i="1" s="1"/>
  <c r="AN312" i="1"/>
  <c r="AH312" i="1"/>
  <c r="AK312" i="1" l="1"/>
  <c r="AD312" i="1"/>
  <c r="AC312" i="1"/>
  <c r="Z313" i="1" l="1"/>
  <c r="W313" i="1"/>
  <c r="AA313" i="1"/>
  <c r="X313" i="1"/>
  <c r="AV313" i="1" l="1"/>
  <c r="AH313" i="1" s="1"/>
  <c r="AX313" i="1"/>
  <c r="AK313" i="1" s="1"/>
  <c r="AZ313" i="1"/>
  <c r="AN313" i="1" s="1"/>
  <c r="AG313" i="1"/>
  <c r="AJ313" i="1"/>
  <c r="AD313" i="1" l="1"/>
  <c r="AM313" i="1"/>
  <c r="AC313" i="1" s="1"/>
  <c r="X314" i="1"/>
  <c r="AA314" i="1"/>
  <c r="W314" i="1" l="1"/>
  <c r="Z314" i="1"/>
  <c r="AV314" i="1"/>
  <c r="AX314" i="1"/>
  <c r="AZ314" i="1"/>
  <c r="AK314" i="1" l="1"/>
  <c r="AJ314" i="1"/>
  <c r="AH314" i="1"/>
  <c r="AG314" i="1"/>
  <c r="AN314" i="1"/>
  <c r="AM314" i="1"/>
  <c r="AC314" i="1" l="1"/>
  <c r="AD314" i="1"/>
  <c r="X315" i="1" l="1"/>
  <c r="AA315" i="1"/>
  <c r="W315" i="1"/>
  <c r="Z315" i="1"/>
  <c r="AZ315" i="1" l="1"/>
  <c r="AN315" i="1" s="1"/>
  <c r="AV315" i="1"/>
  <c r="AG315" i="1" s="1"/>
  <c r="AX315" i="1"/>
  <c r="AJ315" i="1" s="1"/>
  <c r="AM315" i="1"/>
  <c r="AH315" i="1"/>
  <c r="AK315" i="1"/>
  <c r="AC315" i="1" l="1"/>
  <c r="Z316" i="1"/>
  <c r="W316" i="1"/>
  <c r="AD315" i="1"/>
  <c r="AA316" i="1" l="1"/>
  <c r="X316" i="1"/>
  <c r="AV316" i="1"/>
  <c r="AZ316" i="1"/>
  <c r="AN316" i="1" s="1"/>
  <c r="AX316" i="1"/>
  <c r="AM316" i="1"/>
  <c r="AJ316" i="1"/>
  <c r="AG316" i="1"/>
  <c r="AC316" i="1" l="1"/>
  <c r="Z317" i="1"/>
  <c r="W317" i="1"/>
  <c r="AH316" i="1"/>
  <c r="AK316" i="1"/>
  <c r="AD316" i="1" s="1"/>
  <c r="X317" i="1" s="1"/>
  <c r="AA317" i="1" l="1"/>
  <c r="AX317" i="1"/>
  <c r="AV317" i="1"/>
  <c r="AZ317" i="1"/>
  <c r="AM317" i="1" s="1"/>
  <c r="AK317" i="1" l="1"/>
  <c r="AJ317" i="1"/>
  <c r="AH317" i="1"/>
  <c r="AG317" i="1"/>
  <c r="AC317" i="1" s="1"/>
  <c r="AN317" i="1"/>
  <c r="AD317" i="1" s="1"/>
  <c r="Z318" i="1" l="1"/>
  <c r="W318" i="1"/>
  <c r="AA318" i="1"/>
  <c r="X318" i="1"/>
  <c r="AV318" i="1" l="1"/>
  <c r="AX318" i="1"/>
  <c r="AZ318" i="1"/>
  <c r="AK318" i="1" l="1"/>
  <c r="AJ318" i="1"/>
  <c r="AN318" i="1"/>
  <c r="AM318" i="1"/>
  <c r="AH318" i="1"/>
  <c r="AD318" i="1" s="1"/>
  <c r="AG318" i="1"/>
  <c r="X319" i="1" l="1"/>
  <c r="AA319" i="1"/>
  <c r="AC318" i="1"/>
  <c r="Z319" i="1" l="1"/>
  <c r="W319" i="1"/>
  <c r="AZ319" i="1" l="1"/>
  <c r="AN319" i="1" s="1"/>
  <c r="AX319" i="1"/>
  <c r="AK319" i="1" s="1"/>
  <c r="AV319" i="1"/>
  <c r="AH319" i="1" s="1"/>
  <c r="AD319" i="1" s="1"/>
  <c r="AJ319" i="1"/>
  <c r="AG319" i="1" l="1"/>
  <c r="AA320" i="1"/>
  <c r="X320" i="1"/>
  <c r="AM319" i="1"/>
  <c r="AC319" i="1" s="1"/>
  <c r="W320" i="1" l="1"/>
  <c r="Z320" i="1"/>
  <c r="AX320" i="1" l="1"/>
  <c r="AK320" i="1" s="1"/>
  <c r="AV320" i="1"/>
  <c r="AH320" i="1" s="1"/>
  <c r="AZ320" i="1"/>
  <c r="AN320" i="1" s="1"/>
  <c r="AJ320" i="1"/>
  <c r="AM320" i="1"/>
  <c r="AG320" i="1"/>
  <c r="AD320" i="1" l="1"/>
  <c r="AC320" i="1"/>
  <c r="Z321" i="1" l="1"/>
  <c r="W321" i="1"/>
  <c r="AA321" i="1"/>
  <c r="X321" i="1"/>
  <c r="AX321" i="1" l="1"/>
  <c r="AK321" i="1" s="1"/>
  <c r="AZ321" i="1"/>
  <c r="AN321" i="1" s="1"/>
  <c r="AV321" i="1"/>
  <c r="AH321" i="1" s="1"/>
  <c r="AD321" i="1" s="1"/>
  <c r="AJ321" i="1"/>
  <c r="AM321" i="1"/>
  <c r="X322" i="1" l="1"/>
  <c r="AA322" i="1"/>
  <c r="AG321" i="1"/>
  <c r="AC321" i="1" s="1"/>
  <c r="Z322" i="1" l="1"/>
  <c r="W322" i="1"/>
  <c r="AX322" i="1" l="1"/>
  <c r="AK322" i="1" s="1"/>
  <c r="AV322" i="1"/>
  <c r="AH322" i="1" s="1"/>
  <c r="AZ322" i="1"/>
  <c r="AN322" i="1" s="1"/>
  <c r="AM322" i="1" l="1"/>
  <c r="AG322" i="1"/>
  <c r="AD322" i="1"/>
  <c r="AJ322" i="1"/>
  <c r="AC322" i="1" l="1"/>
  <c r="Z323" i="1"/>
  <c r="W323" i="1"/>
  <c r="X323" i="1"/>
  <c r="AA323" i="1"/>
  <c r="AV323" i="1" l="1"/>
  <c r="AH323" i="1" s="1"/>
  <c r="AX323" i="1"/>
  <c r="AG323" i="1"/>
  <c r="AZ323" i="1"/>
  <c r="AN323" i="1" s="1"/>
  <c r="AK323" i="1" l="1"/>
  <c r="AD323" i="1" s="1"/>
  <c r="AJ323" i="1"/>
  <c r="AM323" i="1"/>
  <c r="AC323" i="1" l="1"/>
  <c r="W324" i="1"/>
  <c r="Z324" i="1"/>
  <c r="AA324" i="1"/>
  <c r="X324" i="1"/>
  <c r="AZ324" i="1" l="1"/>
  <c r="AN324" i="1" s="1"/>
  <c r="AX324" i="1"/>
  <c r="AV324" i="1"/>
  <c r="AM324" i="1" l="1"/>
  <c r="AK324" i="1"/>
  <c r="AJ324" i="1"/>
  <c r="AH324" i="1"/>
  <c r="AD324" i="1" s="1"/>
  <c r="AG324" i="1"/>
  <c r="AC324" i="1" s="1"/>
  <c r="Z325" i="1" l="1"/>
  <c r="W325" i="1"/>
  <c r="AA325" i="1"/>
  <c r="X325" i="1"/>
  <c r="AV325" i="1" l="1"/>
  <c r="AH325" i="1" s="1"/>
  <c r="AX325" i="1"/>
  <c r="AK325" i="1" s="1"/>
  <c r="AG325" i="1"/>
  <c r="AZ325" i="1"/>
  <c r="AJ325" i="1" l="1"/>
  <c r="AN325" i="1"/>
  <c r="AM325" i="1"/>
  <c r="AC325" i="1" s="1"/>
  <c r="AD325" i="1"/>
  <c r="AA326" i="1" l="1"/>
  <c r="X326" i="1"/>
  <c r="W326" i="1"/>
  <c r="Z326" i="1"/>
  <c r="AX326" i="1" l="1"/>
  <c r="AZ326" i="1"/>
  <c r="AV326" i="1"/>
  <c r="AN326" i="1" l="1"/>
  <c r="AM326" i="1"/>
  <c r="AH326" i="1"/>
  <c r="AG326" i="1"/>
  <c r="AK326" i="1"/>
  <c r="AD326" i="1" s="1"/>
  <c r="AJ326" i="1"/>
  <c r="X327" i="1" l="1"/>
  <c r="AA327" i="1"/>
  <c r="AC326" i="1"/>
  <c r="W327" i="1" l="1"/>
  <c r="Z327" i="1"/>
  <c r="AZ327" i="1" l="1"/>
  <c r="AV327" i="1"/>
  <c r="AX327" i="1"/>
  <c r="AK327" i="1" s="1"/>
  <c r="AG327" i="1" l="1"/>
  <c r="AH327" i="1"/>
  <c r="AJ327" i="1"/>
  <c r="AM327" i="1"/>
  <c r="AN327" i="1"/>
  <c r="AD327" i="1" l="1"/>
  <c r="AC327" i="1"/>
  <c r="Z328" i="1" l="1"/>
  <c r="W328" i="1"/>
  <c r="X328" i="1"/>
  <c r="AA328" i="1"/>
  <c r="AX328" i="1" l="1"/>
  <c r="AV328" i="1"/>
  <c r="AH328" i="1" s="1"/>
  <c r="AZ328" i="1"/>
  <c r="AG328" i="1"/>
  <c r="AM328" i="1"/>
  <c r="AJ328" i="1"/>
  <c r="AC328" i="1" s="1"/>
  <c r="W329" i="1" s="1"/>
  <c r="AK328" i="1"/>
  <c r="AN328" i="1"/>
  <c r="Z329" i="1"/>
  <c r="AD328" i="1" l="1"/>
  <c r="X329" i="1" l="1"/>
  <c r="AA329" i="1"/>
  <c r="AX329" i="1" l="1"/>
  <c r="AJ329" i="1" s="1"/>
  <c r="AV329" i="1"/>
  <c r="AG329" i="1" s="1"/>
  <c r="AZ329" i="1"/>
  <c r="AM329" i="1" s="1"/>
  <c r="AC329" i="1" l="1"/>
  <c r="W330" i="1"/>
  <c r="Z330" i="1"/>
  <c r="AH329" i="1"/>
  <c r="AN329" i="1"/>
  <c r="AK329" i="1"/>
  <c r="AD329" i="1" l="1"/>
  <c r="AA330" i="1" l="1"/>
  <c r="X330" i="1"/>
  <c r="AV330" i="1" l="1"/>
  <c r="AG330" i="1" s="1"/>
  <c r="AZ330" i="1"/>
  <c r="AM330" i="1" s="1"/>
  <c r="AX330" i="1"/>
  <c r="AJ330" i="1" s="1"/>
  <c r="AC330" i="1" l="1"/>
  <c r="AN330" i="1"/>
  <c r="AK330" i="1"/>
  <c r="AH330" i="1"/>
  <c r="AD330" i="1" s="1"/>
  <c r="X331" i="1" l="1"/>
  <c r="AA331" i="1"/>
  <c r="W331" i="1"/>
  <c r="Z331" i="1"/>
  <c r="AX331" i="1" l="1"/>
  <c r="AJ331" i="1" s="1"/>
  <c r="AZ331" i="1"/>
  <c r="AM331" i="1" s="1"/>
  <c r="AV331" i="1"/>
  <c r="AG331" i="1" s="1"/>
  <c r="AC331" i="1" s="1"/>
  <c r="Z332" i="1" s="1"/>
  <c r="AH331" i="1"/>
  <c r="AK331" i="1"/>
  <c r="AN331" i="1"/>
  <c r="W332" i="1" l="1"/>
  <c r="AD331" i="1"/>
  <c r="X332" i="1" l="1"/>
  <c r="AA332" i="1"/>
  <c r="AV332" i="1"/>
  <c r="AG332" i="1" s="1"/>
  <c r="AX332" i="1"/>
  <c r="AJ332" i="1" s="1"/>
  <c r="AZ332" i="1"/>
  <c r="AM332" i="1" s="1"/>
  <c r="AC332" i="1" l="1"/>
  <c r="AH332" i="1"/>
  <c r="AK332" i="1"/>
  <c r="AN332" i="1"/>
  <c r="AD332" i="1" l="1"/>
  <c r="Z333" i="1"/>
  <c r="W333" i="1"/>
  <c r="AA333" i="1" l="1"/>
  <c r="X333" i="1"/>
  <c r="AZ333" i="1" s="1"/>
  <c r="AM333" i="1" s="1"/>
  <c r="AN333" i="1" l="1"/>
  <c r="AX333" i="1"/>
  <c r="AV333" i="1"/>
  <c r="AJ333" i="1" l="1"/>
  <c r="AK333" i="1"/>
  <c r="AG333" i="1"/>
  <c r="AC333" i="1" s="1"/>
  <c r="AH333" i="1"/>
  <c r="AD333" i="1" s="1"/>
  <c r="AA334" i="1" s="1"/>
  <c r="X334" i="1" l="1"/>
  <c r="Z334" i="1"/>
  <c r="W334" i="1"/>
  <c r="AV334" i="1" l="1"/>
  <c r="AZ334" i="1"/>
  <c r="AN334" i="1" s="1"/>
  <c r="AX334" i="1"/>
  <c r="AK334" i="1" s="1"/>
  <c r="AM334" i="1"/>
  <c r="AJ334" i="1" l="1"/>
  <c r="AH334" i="1"/>
  <c r="AD334" i="1" s="1"/>
  <c r="AG334" i="1"/>
  <c r="AC334" i="1" s="1"/>
  <c r="AA335" i="1" l="1"/>
  <c r="X335" i="1"/>
  <c r="Z335" i="1"/>
  <c r="W335" i="1"/>
  <c r="AV335" i="1" l="1"/>
  <c r="AX335" i="1"/>
  <c r="AZ335" i="1"/>
  <c r="AJ335" i="1" l="1"/>
  <c r="AK335" i="1"/>
  <c r="AN335" i="1"/>
  <c r="AM335" i="1"/>
  <c r="AG335" i="1"/>
  <c r="AH335" i="1"/>
  <c r="AD335" i="1" s="1"/>
  <c r="X336" i="1" s="1"/>
  <c r="AA336" i="1" l="1"/>
  <c r="AC335" i="1"/>
  <c r="Z336" i="1" l="1"/>
  <c r="W336" i="1"/>
  <c r="AZ336" i="1" l="1"/>
  <c r="AN336" i="1" s="1"/>
  <c r="AM336" i="1"/>
  <c r="AV336" i="1"/>
  <c r="AX336" i="1"/>
  <c r="AK336" i="1" s="1"/>
  <c r="AJ336" i="1" l="1"/>
  <c r="AH336" i="1"/>
  <c r="AD336" i="1" s="1"/>
  <c r="AG336" i="1"/>
  <c r="AC336" i="1" s="1"/>
  <c r="X337" i="1" l="1"/>
  <c r="AA337" i="1"/>
  <c r="W337" i="1"/>
  <c r="Z337" i="1"/>
  <c r="AZ337" i="1" l="1"/>
  <c r="AN337" i="1" s="1"/>
  <c r="AV337" i="1"/>
  <c r="AX337" i="1"/>
  <c r="AM337" i="1"/>
  <c r="AK337" i="1" l="1"/>
  <c r="AJ337" i="1"/>
  <c r="AH337" i="1"/>
  <c r="AD337" i="1" s="1"/>
  <c r="AG337" i="1"/>
  <c r="AC337" i="1" s="1"/>
  <c r="AA338" i="1" l="1"/>
  <c r="X338" i="1"/>
  <c r="Z338" i="1"/>
  <c r="W338" i="1"/>
  <c r="AX338" i="1" l="1"/>
  <c r="AV338" i="1"/>
  <c r="AZ338" i="1"/>
  <c r="AK338" i="1" l="1"/>
  <c r="AJ338" i="1"/>
  <c r="AM338" i="1"/>
  <c r="AN338" i="1"/>
  <c r="AG338" i="1"/>
  <c r="AH338" i="1"/>
  <c r="AD338" i="1" s="1"/>
  <c r="AA339" i="1" l="1"/>
  <c r="X339" i="1"/>
  <c r="AC338" i="1"/>
  <c r="Z339" i="1" l="1"/>
  <c r="W339" i="1"/>
  <c r="AX339" i="1" l="1"/>
  <c r="AK339" i="1" s="1"/>
  <c r="AZ339" i="1"/>
  <c r="AV339" i="1"/>
  <c r="AH339" i="1" s="1"/>
  <c r="AJ339" i="1"/>
  <c r="AG339" i="1" l="1"/>
  <c r="AM339" i="1"/>
  <c r="AN339" i="1"/>
  <c r="AD339" i="1" s="1"/>
  <c r="AC339" i="1"/>
  <c r="AA340" i="1" l="1"/>
  <c r="X340" i="1"/>
  <c r="W340" i="1"/>
  <c r="Z340" i="1"/>
  <c r="AV340" i="1" l="1"/>
  <c r="AH340" i="1" s="1"/>
  <c r="AZ340" i="1"/>
  <c r="AM340" i="1" s="1"/>
  <c r="AX340" i="1"/>
  <c r="AK340" i="1" s="1"/>
  <c r="AG340" i="1"/>
  <c r="AJ340" i="1"/>
  <c r="AN340" i="1"/>
  <c r="AD340" i="1" l="1"/>
  <c r="AC340" i="1"/>
  <c r="W341" i="1" l="1"/>
  <c r="Z341" i="1"/>
  <c r="AA341" i="1"/>
  <c r="X341" i="1"/>
  <c r="AX341" i="1" l="1"/>
  <c r="AZ341" i="1"/>
  <c r="AV341" i="1"/>
  <c r="AN341" i="1" l="1"/>
  <c r="AM341" i="1"/>
  <c r="AG341" i="1"/>
  <c r="AH341" i="1"/>
  <c r="AJ341" i="1"/>
  <c r="AK341" i="1"/>
  <c r="AD341" i="1" l="1"/>
  <c r="AC341" i="1"/>
  <c r="AA342" i="1" l="1"/>
  <c r="X342" i="1"/>
  <c r="W342" i="1"/>
  <c r="Z342" i="1"/>
  <c r="AZ342" i="1" l="1"/>
  <c r="AV342" i="1"/>
  <c r="AX342" i="1"/>
  <c r="AG342" i="1" l="1"/>
  <c r="AH342" i="1"/>
  <c r="AJ342" i="1"/>
  <c r="AK342" i="1"/>
  <c r="AM342" i="1"/>
  <c r="AN342" i="1"/>
  <c r="AD342" i="1" l="1"/>
  <c r="AC342" i="1"/>
  <c r="Z343" i="1" l="1"/>
  <c r="W343" i="1"/>
  <c r="AA343" i="1"/>
  <c r="X343" i="1"/>
  <c r="AZ343" i="1" l="1"/>
  <c r="AM343" i="1" s="1"/>
  <c r="AX343" i="1"/>
  <c r="AJ343" i="1" s="1"/>
  <c r="AV343" i="1"/>
  <c r="AG343" i="1" s="1"/>
  <c r="AC343" i="1" s="1"/>
  <c r="W344" i="1" s="1"/>
  <c r="AK343" i="1"/>
  <c r="AN343" i="1"/>
  <c r="AH343" i="1"/>
  <c r="AD343" i="1" l="1"/>
  <c r="Z344" i="1"/>
  <c r="AA344" i="1" l="1"/>
  <c r="X344" i="1"/>
  <c r="AV344" i="1" l="1"/>
  <c r="AG344" i="1" s="1"/>
  <c r="AX344" i="1"/>
  <c r="AJ344" i="1" s="1"/>
  <c r="AZ344" i="1"/>
  <c r="AM344" i="1" s="1"/>
  <c r="AC344" i="1" l="1"/>
  <c r="Z345" i="1"/>
  <c r="W345" i="1"/>
  <c r="AN344" i="1"/>
  <c r="AH344" i="1"/>
  <c r="AK344" i="1"/>
  <c r="AD344" i="1" l="1"/>
  <c r="AA345" i="1" l="1"/>
  <c r="X345" i="1"/>
  <c r="AZ345" i="1" l="1"/>
  <c r="AM345" i="1" s="1"/>
  <c r="AV345" i="1"/>
  <c r="AG345" i="1" s="1"/>
  <c r="AX345" i="1"/>
  <c r="AJ345" i="1" s="1"/>
  <c r="AC345" i="1" l="1"/>
  <c r="AN345" i="1"/>
  <c r="AK345" i="1"/>
  <c r="AH345" i="1"/>
  <c r="AD345" i="1" l="1"/>
  <c r="X346" i="1"/>
  <c r="AA346" i="1"/>
  <c r="Z346" i="1"/>
  <c r="W346" i="1"/>
  <c r="AX346" i="1" l="1"/>
  <c r="AJ346" i="1" s="1"/>
  <c r="AZ346" i="1"/>
  <c r="AM346" i="1" s="1"/>
  <c r="AV346" i="1"/>
  <c r="AG346" i="1" s="1"/>
  <c r="AC346" i="1" s="1"/>
  <c r="W347" i="1" s="1"/>
  <c r="AN346" i="1"/>
  <c r="AH346" i="1"/>
  <c r="AK346" i="1"/>
  <c r="Z347" i="1" l="1"/>
  <c r="AD346" i="1"/>
  <c r="AA347" i="1" l="1"/>
  <c r="X347" i="1"/>
  <c r="AZ347" i="1" l="1"/>
  <c r="AM347" i="1" s="1"/>
  <c r="AX347" i="1"/>
  <c r="AJ347" i="1" s="1"/>
  <c r="AV347" i="1"/>
  <c r="AG347" i="1" s="1"/>
  <c r="AC347" i="1" s="1"/>
  <c r="AK347" i="1"/>
  <c r="AN347" i="1"/>
  <c r="W348" i="1" l="1"/>
  <c r="Z348" i="1"/>
  <c r="AH347" i="1"/>
  <c r="AD347" i="1" s="1"/>
  <c r="AA348" i="1" l="1"/>
  <c r="X348" i="1"/>
  <c r="AX348" i="1" s="1"/>
  <c r="AJ348" i="1" s="1"/>
  <c r="AZ348" i="1"/>
  <c r="AM348" i="1" s="1"/>
  <c r="AV348" i="1"/>
  <c r="AG348" i="1" s="1"/>
  <c r="AC348" i="1" l="1"/>
  <c r="W349" i="1"/>
  <c r="Z349" i="1"/>
  <c r="AH348" i="1"/>
  <c r="AK348" i="1"/>
  <c r="AN348" i="1"/>
  <c r="AD348" i="1" l="1"/>
  <c r="AA349" i="1" l="1"/>
  <c r="X349" i="1"/>
  <c r="AX349" i="1" l="1"/>
  <c r="AJ349" i="1" s="1"/>
  <c r="AV349" i="1"/>
  <c r="AG349" i="1" s="1"/>
  <c r="AK349" i="1"/>
  <c r="AZ349" i="1"/>
  <c r="AM349" i="1" s="1"/>
  <c r="AN349" i="1"/>
  <c r="AH349" i="1"/>
  <c r="AD349" i="1" l="1"/>
  <c r="AA350" i="1"/>
  <c r="X350" i="1"/>
  <c r="AC349" i="1"/>
  <c r="Z350" i="1" l="1"/>
  <c r="W350" i="1"/>
  <c r="AX350" i="1" l="1"/>
  <c r="AK350" i="1" s="1"/>
  <c r="AV350" i="1"/>
  <c r="AH350" i="1" s="1"/>
  <c r="AZ350" i="1"/>
  <c r="AG350" i="1"/>
  <c r="AJ350" i="1" l="1"/>
  <c r="AM350" i="1"/>
  <c r="AC350" i="1" s="1"/>
  <c r="AN350" i="1"/>
  <c r="AD350" i="1" s="1"/>
  <c r="X351" i="1" l="1"/>
  <c r="AA351" i="1"/>
  <c r="Z351" i="1"/>
  <c r="W351" i="1"/>
  <c r="AV351" i="1" l="1"/>
  <c r="AZ351" i="1"/>
  <c r="AX351" i="1"/>
  <c r="AJ351" i="1" s="1"/>
  <c r="AM351" i="1"/>
  <c r="AG351" i="1"/>
  <c r="AK351" i="1"/>
  <c r="AN351" i="1"/>
  <c r="AH351" i="1"/>
  <c r="AD351" i="1" l="1"/>
  <c r="X352" i="1"/>
  <c r="AA352" i="1"/>
  <c r="AC351" i="1"/>
  <c r="Z352" i="1" l="1"/>
  <c r="W352" i="1"/>
  <c r="AZ352" i="1" l="1"/>
  <c r="AN352" i="1" s="1"/>
  <c r="AV352" i="1"/>
  <c r="AX352" i="1"/>
  <c r="AM352" i="1"/>
  <c r="AJ352" i="1" l="1"/>
  <c r="AK352" i="1"/>
  <c r="AG352" i="1"/>
  <c r="AC352" i="1" s="1"/>
  <c r="AH352" i="1"/>
  <c r="AD352" i="1" s="1"/>
  <c r="AA353" i="1" l="1"/>
  <c r="X353" i="1"/>
  <c r="W353" i="1"/>
  <c r="Z353" i="1"/>
  <c r="AV353" i="1" l="1"/>
  <c r="AG353" i="1" s="1"/>
  <c r="AH353" i="1"/>
  <c r="AX353" i="1"/>
  <c r="AJ353" i="1" s="1"/>
  <c r="AZ353" i="1"/>
  <c r="AM353" i="1" s="1"/>
  <c r="AK353" i="1" l="1"/>
  <c r="AN353" i="1"/>
  <c r="AD353" i="1" s="1"/>
  <c r="AC353" i="1"/>
  <c r="AA354" i="1" l="1"/>
  <c r="X354" i="1"/>
  <c r="Z354" i="1"/>
  <c r="W354" i="1"/>
  <c r="AV354" i="1" l="1"/>
  <c r="AG354" i="1" s="1"/>
  <c r="AX354" i="1"/>
  <c r="AJ354" i="1" s="1"/>
  <c r="AZ354" i="1"/>
  <c r="AM354" i="1" s="1"/>
  <c r="AH354" i="1"/>
  <c r="AK354" i="1" l="1"/>
  <c r="AN354" i="1"/>
  <c r="AD354" i="1" s="1"/>
  <c r="AC354" i="1"/>
  <c r="AA355" i="1" l="1"/>
  <c r="X355" i="1"/>
  <c r="Z355" i="1"/>
  <c r="W355" i="1"/>
  <c r="AV355" i="1" l="1"/>
  <c r="AG355" i="1" s="1"/>
  <c r="AX355" i="1"/>
  <c r="AJ355" i="1" s="1"/>
  <c r="AZ355" i="1"/>
  <c r="AM355" i="1" s="1"/>
  <c r="AH355" i="1"/>
  <c r="AK355" i="1"/>
  <c r="AN355" i="1" l="1"/>
  <c r="AD355" i="1"/>
  <c r="AA356" i="1" s="1"/>
  <c r="AC355" i="1"/>
  <c r="X356" i="1" l="1"/>
  <c r="Z356" i="1"/>
  <c r="W356" i="1"/>
  <c r="AZ356" i="1" l="1"/>
  <c r="AX356" i="1"/>
  <c r="AV356" i="1"/>
  <c r="AJ356" i="1" l="1"/>
  <c r="AK356" i="1"/>
  <c r="AG356" i="1"/>
  <c r="AH356" i="1"/>
  <c r="AM356" i="1"/>
  <c r="AN356" i="1"/>
  <c r="AC356" i="1" l="1"/>
  <c r="Z357" i="1"/>
  <c r="W357" i="1"/>
  <c r="AD356" i="1"/>
  <c r="AA357" i="1" l="1"/>
  <c r="X357" i="1"/>
  <c r="AZ357" i="1" l="1"/>
  <c r="AM357" i="1" s="1"/>
  <c r="AX357" i="1"/>
  <c r="AJ357" i="1" s="1"/>
  <c r="AV357" i="1"/>
  <c r="AG357" i="1" s="1"/>
  <c r="AN357" i="1" l="1"/>
  <c r="AC357" i="1"/>
  <c r="AK357" i="1"/>
  <c r="AH357" i="1"/>
  <c r="W358" i="1" l="1"/>
  <c r="Z358" i="1"/>
  <c r="AD357" i="1"/>
  <c r="AA358" i="1" l="1"/>
  <c r="X358" i="1"/>
  <c r="AV358" i="1"/>
  <c r="AG358" i="1" s="1"/>
  <c r="AZ358" i="1" l="1"/>
  <c r="AM358" i="1" s="1"/>
  <c r="AH358" i="1"/>
  <c r="AX358" i="1"/>
  <c r="AJ358" i="1" s="1"/>
  <c r="AC358" i="1" s="1"/>
  <c r="Z359" i="1" l="1"/>
  <c r="W359" i="1"/>
  <c r="AK358" i="1"/>
  <c r="AN358" i="1"/>
  <c r="AD358" i="1" l="1"/>
  <c r="X359" i="1"/>
  <c r="AA359" i="1"/>
  <c r="AV359" i="1"/>
  <c r="AG359" i="1" s="1"/>
  <c r="AZ359" i="1"/>
  <c r="AM359" i="1" s="1"/>
  <c r="AX359" i="1"/>
  <c r="AJ359" i="1" s="1"/>
  <c r="AC359" i="1" l="1"/>
  <c r="AK359" i="1"/>
  <c r="AN359" i="1"/>
  <c r="AH359" i="1"/>
  <c r="AD359" i="1" s="1"/>
  <c r="AA360" i="1" s="1"/>
  <c r="X360" i="1" l="1"/>
  <c r="Z360" i="1"/>
  <c r="W360" i="1"/>
  <c r="AV360" i="1" l="1"/>
  <c r="AG360" i="1" s="1"/>
  <c r="AX360" i="1"/>
  <c r="AJ360" i="1" s="1"/>
  <c r="AZ360" i="1"/>
  <c r="AM360" i="1" s="1"/>
  <c r="AK360" i="1"/>
  <c r="AH360" i="1"/>
  <c r="AN360" i="1" l="1"/>
  <c r="AD360" i="1" s="1"/>
  <c r="AC360" i="1"/>
  <c r="AA361" i="1" l="1"/>
  <c r="X361" i="1"/>
  <c r="Z361" i="1"/>
  <c r="W361" i="1"/>
  <c r="AZ361" i="1" l="1"/>
  <c r="AN361" i="1" s="1"/>
  <c r="AV361" i="1"/>
  <c r="AH361" i="1" s="1"/>
  <c r="AX361" i="1"/>
  <c r="AK361" i="1" s="1"/>
  <c r="AJ361" i="1" l="1"/>
  <c r="AM361" i="1"/>
  <c r="AD361" i="1"/>
  <c r="AG361" i="1"/>
  <c r="AA362" i="1" l="1"/>
  <c r="X362" i="1"/>
  <c r="AC361" i="1"/>
  <c r="Z362" i="1" l="1"/>
  <c r="W362" i="1"/>
  <c r="AV362" i="1" l="1"/>
  <c r="AH362" i="1" s="1"/>
  <c r="AG362" i="1"/>
  <c r="AX362" i="1"/>
  <c r="AK362" i="1" s="1"/>
  <c r="AZ362" i="1"/>
  <c r="AN362" i="1" s="1"/>
  <c r="AJ362" i="1" l="1"/>
  <c r="AM362" i="1"/>
  <c r="AC362" i="1"/>
  <c r="AD362" i="1"/>
  <c r="W363" i="1" l="1"/>
  <c r="Z363" i="1"/>
  <c r="X363" i="1"/>
  <c r="AA363" i="1"/>
  <c r="AX363" i="1" l="1"/>
  <c r="AK363" i="1" s="1"/>
  <c r="AV363" i="1"/>
  <c r="AH363" i="1" s="1"/>
  <c r="AZ363" i="1"/>
  <c r="AN363" i="1" s="1"/>
  <c r="AJ363" i="1"/>
  <c r="AD363" i="1" l="1"/>
  <c r="AG363" i="1"/>
  <c r="AM363" i="1"/>
  <c r="X364" i="1" l="1"/>
  <c r="AA364" i="1"/>
  <c r="AC363" i="1"/>
  <c r="Z364" i="1" l="1"/>
  <c r="W364" i="1"/>
  <c r="AX364" i="1" l="1"/>
  <c r="AK364" i="1" s="1"/>
  <c r="AV364" i="1"/>
  <c r="AH364" i="1" s="1"/>
  <c r="AZ364" i="1"/>
  <c r="AN364" i="1" s="1"/>
  <c r="AJ364" i="1"/>
  <c r="AG364" i="1"/>
  <c r="AM364" i="1"/>
  <c r="AD364" i="1" l="1"/>
  <c r="AC364" i="1"/>
  <c r="Z365" i="1" l="1"/>
  <c r="W365" i="1"/>
  <c r="AA365" i="1"/>
  <c r="X365" i="1"/>
  <c r="AX365" i="1" l="1"/>
  <c r="AK365" i="1" s="1"/>
  <c r="AZ365" i="1"/>
  <c r="AN365" i="1" s="1"/>
  <c r="AV365" i="1"/>
  <c r="AH365" i="1" s="1"/>
  <c r="AD365" i="1" s="1"/>
  <c r="AA366" i="1" s="1"/>
  <c r="AJ365" i="1"/>
  <c r="AM365" i="1" l="1"/>
  <c r="AG365" i="1"/>
  <c r="AC365" i="1" s="1"/>
  <c r="X366" i="1"/>
  <c r="W366" i="1" l="1"/>
  <c r="Z366" i="1"/>
  <c r="AX366" i="1" l="1"/>
  <c r="AK366" i="1" s="1"/>
  <c r="AZ366" i="1"/>
  <c r="AN366" i="1" s="1"/>
  <c r="AV366" i="1"/>
  <c r="AH366" i="1" s="1"/>
  <c r="AD366" i="1" s="1"/>
  <c r="AJ366" i="1"/>
  <c r="AM366" i="1"/>
  <c r="AG366" i="1"/>
  <c r="AA367" i="1" l="1"/>
  <c r="X367" i="1"/>
  <c r="AC366" i="1"/>
  <c r="Z367" i="1" l="1"/>
  <c r="W367" i="1"/>
  <c r="AV367" i="1" l="1"/>
  <c r="AX367" i="1"/>
  <c r="AZ367" i="1"/>
  <c r="AJ367" i="1" l="1"/>
  <c r="AK367" i="1"/>
  <c r="AM367" i="1"/>
  <c r="AN367" i="1"/>
  <c r="AG367" i="1"/>
  <c r="AC367" i="1" s="1"/>
  <c r="AH367" i="1"/>
  <c r="AD367" i="1" s="1"/>
  <c r="Z368" i="1" l="1"/>
  <c r="W368" i="1"/>
  <c r="X368" i="1"/>
  <c r="AA368" i="1"/>
  <c r="AV368" i="1" l="1"/>
  <c r="AX368" i="1"/>
  <c r="AZ368" i="1"/>
  <c r="AM368" i="1"/>
  <c r="AJ368" i="1"/>
  <c r="AG368" i="1"/>
  <c r="AC368" i="1" s="1"/>
  <c r="W369" i="1" s="1"/>
  <c r="AK368" i="1"/>
  <c r="AN368" i="1"/>
  <c r="AH368" i="1"/>
  <c r="Z369" i="1"/>
  <c r="AD368" i="1" l="1"/>
  <c r="AA369" i="1" s="1"/>
  <c r="X369" i="1"/>
  <c r="AV369" i="1" s="1"/>
  <c r="AG369" i="1" s="1"/>
  <c r="AH369" i="1" l="1"/>
  <c r="AX369" i="1"/>
  <c r="AJ369" i="1" s="1"/>
  <c r="AZ369" i="1"/>
  <c r="AM369" i="1" s="1"/>
  <c r="AC369" i="1" s="1"/>
  <c r="AK369" i="1"/>
  <c r="AN369" i="1" l="1"/>
  <c r="AD369" i="1" s="1"/>
  <c r="Z370" i="1"/>
  <c r="W370" i="1"/>
  <c r="X370" i="1" l="1"/>
  <c r="AA370" i="1"/>
  <c r="AZ370" i="1"/>
  <c r="AN370" i="1" s="1"/>
  <c r="AX370" i="1"/>
  <c r="AK370" i="1" s="1"/>
  <c r="AV370" i="1"/>
  <c r="AH370" i="1" s="1"/>
  <c r="AD370" i="1" s="1"/>
  <c r="AM370" i="1"/>
  <c r="AG370" i="1" l="1"/>
  <c r="AJ370" i="1"/>
  <c r="AA371" i="1"/>
  <c r="X371" i="1"/>
  <c r="AC370" i="1"/>
  <c r="Z371" i="1" l="1"/>
  <c r="W371" i="1"/>
  <c r="AV371" i="1" l="1"/>
  <c r="AH371" i="1" s="1"/>
  <c r="AX371" i="1"/>
  <c r="AK371" i="1" s="1"/>
  <c r="AZ371" i="1"/>
  <c r="AN371" i="1" s="1"/>
  <c r="AG371" i="1"/>
  <c r="AM371" i="1"/>
  <c r="AJ371" i="1"/>
  <c r="AC371" i="1" l="1"/>
  <c r="AD371" i="1"/>
  <c r="AA372" i="1" l="1"/>
  <c r="X372" i="1"/>
  <c r="W372" i="1"/>
  <c r="Z372" i="1"/>
  <c r="AZ372" i="1" l="1"/>
  <c r="AM372" i="1" s="1"/>
  <c r="AV372" i="1"/>
  <c r="AG372" i="1" s="1"/>
  <c r="AX372" i="1"/>
  <c r="AJ372" i="1" s="1"/>
  <c r="AC372" i="1" l="1"/>
  <c r="W373" i="1"/>
  <c r="Z373" i="1"/>
  <c r="AN372" i="1"/>
  <c r="AH372" i="1"/>
  <c r="AK372" i="1"/>
  <c r="AD372" i="1" l="1"/>
  <c r="AA373" i="1"/>
  <c r="X373" i="1"/>
  <c r="AZ373" i="1" s="1"/>
  <c r="AM373" i="1" s="1"/>
  <c r="AX373" i="1"/>
  <c r="AJ373" i="1" s="1"/>
  <c r="AV373" i="1"/>
  <c r="AG373" i="1" s="1"/>
  <c r="AC373" i="1" l="1"/>
  <c r="Z374" i="1"/>
  <c r="W374" i="1"/>
  <c r="AH373" i="1"/>
  <c r="AN373" i="1"/>
  <c r="AK373" i="1"/>
  <c r="AD373" i="1" l="1"/>
  <c r="X374" i="1" l="1"/>
  <c r="AA374" i="1"/>
  <c r="AV374" i="1" l="1"/>
  <c r="AX374" i="1"/>
  <c r="AZ374" i="1"/>
  <c r="AJ374" i="1" l="1"/>
  <c r="AK374" i="1"/>
  <c r="AN374" i="1"/>
  <c r="AM374" i="1"/>
  <c r="AH374" i="1"/>
  <c r="AD374" i="1" s="1"/>
  <c r="AG374" i="1"/>
  <c r="AC374" i="1" l="1"/>
  <c r="Z375" i="1" s="1"/>
  <c r="W375" i="1"/>
  <c r="X375" i="1"/>
  <c r="AA375" i="1"/>
  <c r="AV375" i="1"/>
  <c r="AH375" i="1" s="1"/>
  <c r="AZ375" i="1"/>
  <c r="AN375" i="1" s="1"/>
  <c r="AX375" i="1"/>
  <c r="AK375" i="1" s="1"/>
  <c r="AG375" i="1"/>
  <c r="AM375" i="1"/>
  <c r="AJ375" i="1" l="1"/>
  <c r="AC375" i="1" s="1"/>
  <c r="AD375" i="1"/>
  <c r="Z376" i="1" l="1"/>
  <c r="W376" i="1"/>
  <c r="AA376" i="1"/>
  <c r="X376" i="1"/>
  <c r="AX376" i="1" l="1"/>
  <c r="AK376" i="1" s="1"/>
  <c r="AV376" i="1"/>
  <c r="AH376" i="1" s="1"/>
  <c r="AZ376" i="1"/>
  <c r="AN376" i="1" s="1"/>
  <c r="AJ376" i="1"/>
  <c r="AG376" i="1"/>
  <c r="AM376" i="1" l="1"/>
  <c r="AD376" i="1"/>
  <c r="AC376" i="1"/>
  <c r="Z377" i="1" l="1"/>
  <c r="W377" i="1"/>
  <c r="X377" i="1"/>
  <c r="AA377" i="1"/>
  <c r="AX377" i="1" l="1"/>
  <c r="AK377" i="1" s="1"/>
  <c r="AV377" i="1"/>
  <c r="AH377" i="1" s="1"/>
  <c r="AZ377" i="1"/>
  <c r="AN377" i="1" s="1"/>
  <c r="AG377" i="1"/>
  <c r="AJ377" i="1"/>
  <c r="AM377" i="1" l="1"/>
  <c r="AC377" i="1" s="1"/>
  <c r="AD377" i="1"/>
  <c r="W378" i="1" l="1"/>
  <c r="Z378" i="1"/>
  <c r="X378" i="1"/>
  <c r="AA378" i="1"/>
  <c r="AZ378" i="1" l="1"/>
  <c r="AN378" i="1" s="1"/>
  <c r="AV378" i="1"/>
  <c r="AH378" i="1" s="1"/>
  <c r="AX378" i="1"/>
  <c r="AK378" i="1" s="1"/>
  <c r="AM378" i="1" l="1"/>
  <c r="AG378" i="1"/>
  <c r="AJ378" i="1"/>
  <c r="AD378" i="1"/>
  <c r="AC378" i="1" l="1"/>
  <c r="Z379" i="1" s="1"/>
  <c r="W379" i="1"/>
  <c r="AA379" i="1"/>
  <c r="X379" i="1"/>
  <c r="AX379" i="1" l="1"/>
  <c r="AK379" i="1" s="1"/>
  <c r="AV379" i="1"/>
  <c r="AH379" i="1" s="1"/>
  <c r="AZ379" i="1"/>
  <c r="AN379" i="1" s="1"/>
  <c r="AD379" i="1" l="1"/>
  <c r="AA380" i="1"/>
  <c r="X380" i="1"/>
  <c r="AM379" i="1"/>
  <c r="AG379" i="1"/>
  <c r="AJ379" i="1"/>
  <c r="AC379" i="1" l="1"/>
  <c r="W380" i="1"/>
  <c r="Z380" i="1"/>
  <c r="AX380" i="1" l="1"/>
  <c r="AK380" i="1" s="1"/>
  <c r="AV380" i="1"/>
  <c r="AH380" i="1" s="1"/>
  <c r="AZ380" i="1"/>
  <c r="AN380" i="1" s="1"/>
  <c r="AJ380" i="1"/>
  <c r="AG380" i="1"/>
  <c r="AM380" i="1" l="1"/>
  <c r="AD380" i="1"/>
  <c r="AC380" i="1"/>
  <c r="AA381" i="1" l="1"/>
  <c r="X381" i="1"/>
  <c r="Z381" i="1"/>
  <c r="W381" i="1"/>
  <c r="AX381" i="1" l="1"/>
  <c r="AK381" i="1" s="1"/>
  <c r="AV381" i="1"/>
  <c r="AH381" i="1" s="1"/>
  <c r="AG381" i="1"/>
  <c r="AJ381" i="1"/>
  <c r="AZ381" i="1"/>
  <c r="AN381" i="1" s="1"/>
  <c r="AM381" i="1" l="1"/>
  <c r="AC381" i="1" s="1"/>
  <c r="AD381" i="1"/>
  <c r="Z382" i="1" l="1"/>
  <c r="W382" i="1"/>
  <c r="AA382" i="1"/>
  <c r="X382" i="1"/>
  <c r="AV382" i="1" s="1"/>
  <c r="AZ382" i="1"/>
  <c r="AN382" i="1" s="1"/>
  <c r="AX382" i="1"/>
  <c r="AK382" i="1" s="1"/>
  <c r="AH382" i="1" l="1"/>
  <c r="AG382" i="1"/>
  <c r="AJ382" i="1"/>
  <c r="AD382" i="1"/>
  <c r="AM382" i="1"/>
  <c r="AA383" i="1" l="1"/>
  <c r="X383" i="1"/>
  <c r="AC382" i="1"/>
  <c r="Z383" i="1" l="1"/>
  <c r="W383" i="1"/>
  <c r="AV383" i="1" l="1"/>
  <c r="AH383" i="1" s="1"/>
  <c r="AX383" i="1"/>
  <c r="AK383" i="1" s="1"/>
  <c r="AZ383" i="1"/>
  <c r="AN383" i="1" s="1"/>
  <c r="AG383" i="1"/>
  <c r="AM383" i="1"/>
  <c r="AJ383" i="1"/>
  <c r="AC383" i="1" l="1"/>
  <c r="AD383" i="1"/>
  <c r="X384" i="1" l="1"/>
  <c r="AA384" i="1"/>
  <c r="W384" i="1"/>
  <c r="Z384" i="1"/>
  <c r="AX384" i="1" l="1"/>
  <c r="AK384" i="1" s="1"/>
  <c r="AV384" i="1"/>
  <c r="AH384" i="1" s="1"/>
  <c r="AZ384" i="1"/>
  <c r="AN384" i="1" s="1"/>
  <c r="AJ384" i="1" l="1"/>
  <c r="AM384" i="1"/>
  <c r="AD384" i="1"/>
  <c r="AG384" i="1"/>
  <c r="AC384" i="1" l="1"/>
  <c r="AA385" i="1"/>
  <c r="X385" i="1"/>
  <c r="Z385" i="1"/>
  <c r="W385" i="1"/>
  <c r="AX385" i="1" l="1"/>
  <c r="AJ385" i="1" s="1"/>
  <c r="AV385" i="1"/>
  <c r="AZ385" i="1"/>
  <c r="AM385" i="1" s="1"/>
  <c r="AG385" i="1"/>
  <c r="AH385" i="1"/>
  <c r="AK385" i="1"/>
  <c r="AN385" i="1" l="1"/>
  <c r="AD385" i="1" s="1"/>
  <c r="AC385" i="1"/>
  <c r="Z386" i="1" l="1"/>
  <c r="W386" i="1"/>
  <c r="AA386" i="1"/>
  <c r="X386" i="1"/>
  <c r="AX386" i="1" l="1"/>
  <c r="AK386" i="1" s="1"/>
  <c r="AV386" i="1"/>
  <c r="AH386" i="1" s="1"/>
  <c r="AZ386" i="1"/>
  <c r="AN386" i="1" s="1"/>
  <c r="AG386" i="1"/>
  <c r="AM386" i="1" l="1"/>
  <c r="AJ386" i="1"/>
  <c r="AD386" i="1"/>
  <c r="AC386" i="1" l="1"/>
  <c r="Z387" i="1"/>
  <c r="W387" i="1"/>
  <c r="AA387" i="1"/>
  <c r="X387" i="1"/>
  <c r="AX387" i="1" l="1"/>
  <c r="AK387" i="1" s="1"/>
  <c r="AZ387" i="1"/>
  <c r="AN387" i="1" s="1"/>
  <c r="AV387" i="1"/>
  <c r="AH387" i="1" s="1"/>
  <c r="AJ387" i="1"/>
  <c r="AG387" i="1" l="1"/>
  <c r="AD387" i="1"/>
  <c r="AA388" i="1"/>
  <c r="X388" i="1"/>
  <c r="AM387" i="1"/>
  <c r="AC387" i="1" s="1"/>
  <c r="W388" i="1" l="1"/>
  <c r="Z388" i="1"/>
  <c r="AZ388" i="1" l="1"/>
  <c r="AN388" i="1" s="1"/>
  <c r="AV388" i="1"/>
  <c r="AH388" i="1" s="1"/>
  <c r="AX388" i="1"/>
  <c r="AK388" i="1" s="1"/>
  <c r="AM388" i="1"/>
  <c r="AG388" i="1"/>
  <c r="AJ388" i="1" l="1"/>
  <c r="AC388" i="1" s="1"/>
  <c r="AD388" i="1"/>
  <c r="Z389" i="1" l="1"/>
  <c r="W389" i="1"/>
  <c r="X389" i="1"/>
  <c r="AA389" i="1"/>
  <c r="AX389" i="1" l="1"/>
  <c r="AK389" i="1" s="1"/>
  <c r="AV389" i="1"/>
  <c r="AH389" i="1" s="1"/>
  <c r="AZ389" i="1"/>
  <c r="AN389" i="1" s="1"/>
  <c r="AG389" i="1"/>
  <c r="AD389" i="1" l="1"/>
  <c r="AA390" i="1" s="1"/>
  <c r="AM389" i="1"/>
  <c r="AJ389" i="1"/>
  <c r="AC389" i="1" s="1"/>
  <c r="X390" i="1"/>
  <c r="W390" i="1" l="1"/>
  <c r="Z390" i="1"/>
  <c r="AZ390" i="1" l="1"/>
  <c r="AN390" i="1" s="1"/>
  <c r="AV390" i="1"/>
  <c r="AH390" i="1" s="1"/>
  <c r="AX390" i="1"/>
  <c r="AK390" i="1" s="1"/>
  <c r="AM390" i="1" l="1"/>
  <c r="AD390" i="1"/>
  <c r="AJ390" i="1"/>
  <c r="AG390" i="1"/>
  <c r="AC390" i="1" l="1"/>
  <c r="Z391" i="1"/>
  <c r="W391" i="1"/>
  <c r="AA391" i="1"/>
  <c r="X391" i="1"/>
  <c r="AV391" i="1" l="1"/>
  <c r="AH391" i="1" s="1"/>
  <c r="AX391" i="1"/>
  <c r="AK391" i="1" s="1"/>
  <c r="AZ391" i="1"/>
  <c r="AN391" i="1" s="1"/>
  <c r="AG391" i="1"/>
  <c r="AM391" i="1" l="1"/>
  <c r="AJ391" i="1"/>
  <c r="AD391" i="1"/>
  <c r="AC391" i="1" l="1"/>
  <c r="Z392" i="1" s="1"/>
  <c r="W392" i="1"/>
  <c r="AA392" i="1"/>
  <c r="X392" i="1"/>
  <c r="AX392" i="1" l="1"/>
  <c r="AK392" i="1" s="1"/>
  <c r="AV392" i="1"/>
  <c r="AH392" i="1" s="1"/>
  <c r="AJ392" i="1"/>
  <c r="AZ392" i="1"/>
  <c r="AN392" i="1" s="1"/>
  <c r="AD392" i="1" l="1"/>
  <c r="AM392" i="1"/>
  <c r="AG392" i="1"/>
  <c r="AC392" i="1" s="1"/>
  <c r="Z393" i="1" l="1"/>
  <c r="W393" i="1"/>
  <c r="AA393" i="1"/>
  <c r="X393" i="1"/>
  <c r="AV393" i="1" l="1"/>
  <c r="AH393" i="1" s="1"/>
  <c r="AX393" i="1"/>
  <c r="AK393" i="1" s="1"/>
  <c r="AZ393" i="1"/>
  <c r="AN393" i="1" s="1"/>
  <c r="AG393" i="1"/>
  <c r="AJ393" i="1" l="1"/>
  <c r="AD393" i="1"/>
  <c r="AM393" i="1"/>
  <c r="AC393" i="1" s="1"/>
  <c r="Z394" i="1" l="1"/>
  <c r="W394" i="1"/>
  <c r="X394" i="1"/>
  <c r="AA394" i="1"/>
  <c r="AV394" i="1" l="1"/>
  <c r="AH394" i="1" s="1"/>
  <c r="AG394" i="1"/>
  <c r="AX394" i="1"/>
  <c r="AK394" i="1" s="1"/>
  <c r="AZ394" i="1"/>
  <c r="AN394" i="1" s="1"/>
  <c r="AM394" i="1" l="1"/>
  <c r="AJ394" i="1"/>
  <c r="AD394" i="1"/>
  <c r="AC394" i="1" l="1"/>
  <c r="Z395" i="1"/>
  <c r="W395" i="1"/>
  <c r="AA395" i="1"/>
  <c r="X395" i="1"/>
  <c r="AV395" i="1" l="1"/>
  <c r="AH395" i="1" s="1"/>
  <c r="AZ395" i="1"/>
  <c r="AN395" i="1" s="1"/>
  <c r="AX395" i="1"/>
  <c r="AK395" i="1" s="1"/>
  <c r="AG395" i="1"/>
  <c r="AM395" i="1"/>
  <c r="AJ395" i="1"/>
  <c r="AC395" i="1" l="1"/>
  <c r="AD395" i="1"/>
  <c r="X396" i="1" l="1"/>
  <c r="AA396" i="1"/>
  <c r="W396" i="1"/>
  <c r="Z396" i="1"/>
  <c r="AX396" i="1" l="1"/>
  <c r="AZ396" i="1"/>
  <c r="AM396" i="1" s="1"/>
  <c r="AV396" i="1"/>
  <c r="AG396" i="1" s="1"/>
  <c r="AJ396" i="1"/>
  <c r="AK396" i="1"/>
  <c r="AH396" i="1"/>
  <c r="AN396" i="1"/>
  <c r="AD396" i="1" l="1"/>
  <c r="AA397" i="1" s="1"/>
  <c r="AC396" i="1"/>
  <c r="X397" i="1"/>
  <c r="Z397" i="1" l="1"/>
  <c r="W397" i="1"/>
  <c r="AV397" i="1" l="1"/>
  <c r="AH397" i="1" s="1"/>
  <c r="AZ397" i="1"/>
  <c r="AN397" i="1" s="1"/>
  <c r="AX397" i="1"/>
  <c r="AK397" i="1" s="1"/>
  <c r="AG397" i="1"/>
  <c r="AM397" i="1" l="1"/>
  <c r="AJ397" i="1"/>
  <c r="AD397" i="1"/>
  <c r="AC397" i="1" l="1"/>
  <c r="Z398" i="1"/>
  <c r="W398" i="1"/>
  <c r="AA398" i="1"/>
  <c r="X398" i="1"/>
  <c r="AX398" i="1" l="1"/>
  <c r="AK398" i="1" s="1"/>
  <c r="AV398" i="1"/>
  <c r="AG398" i="1" s="1"/>
  <c r="AZ398" i="1"/>
  <c r="AN398" i="1" s="1"/>
  <c r="AJ398" i="1"/>
  <c r="AM398" i="1"/>
  <c r="AC398" i="1" l="1"/>
  <c r="AH398" i="1"/>
  <c r="AD398" i="1" s="1"/>
  <c r="AA399" i="1" l="1"/>
  <c r="X399" i="1"/>
  <c r="W399" i="1"/>
  <c r="Z399" i="1"/>
  <c r="AV399" i="1" l="1"/>
  <c r="AH399" i="1" s="1"/>
  <c r="AZ399" i="1"/>
  <c r="AN399" i="1" s="1"/>
  <c r="AX399" i="1"/>
  <c r="AK399" i="1" s="1"/>
  <c r="AG399" i="1"/>
  <c r="AM399" i="1" l="1"/>
  <c r="AJ399" i="1"/>
  <c r="AC399" i="1" s="1"/>
  <c r="AD399" i="1"/>
  <c r="AA400" i="1" l="1"/>
  <c r="X400" i="1"/>
  <c r="Z400" i="1"/>
  <c r="W400" i="1"/>
  <c r="AZ400" i="1" l="1"/>
  <c r="AN400" i="1" s="1"/>
  <c r="AV400" i="1"/>
  <c r="AH400" i="1" s="1"/>
  <c r="AX400" i="1"/>
  <c r="AK400" i="1" s="1"/>
  <c r="AM400" i="1"/>
  <c r="AG400" i="1" l="1"/>
  <c r="AD400" i="1"/>
  <c r="AJ400" i="1"/>
  <c r="AC400" i="1" s="1"/>
  <c r="Z401" i="1" l="1"/>
  <c r="W401" i="1"/>
  <c r="X401" i="1"/>
  <c r="AA401" i="1"/>
  <c r="AV401" i="1" l="1"/>
  <c r="AH401" i="1" s="1"/>
  <c r="AX401" i="1"/>
  <c r="AK401" i="1" s="1"/>
  <c r="AZ401" i="1"/>
  <c r="AM401" i="1" s="1"/>
  <c r="AG401" i="1" l="1"/>
  <c r="AJ401" i="1"/>
  <c r="AC401" i="1" s="1"/>
  <c r="AN401" i="1"/>
  <c r="AD401" i="1" s="1"/>
  <c r="AA402" i="1" l="1"/>
  <c r="X402" i="1"/>
  <c r="Z402" i="1"/>
  <c r="W402" i="1"/>
  <c r="AV402" i="1" l="1"/>
  <c r="AH402" i="1" s="1"/>
  <c r="AG402" i="1"/>
  <c r="AZ402" i="1"/>
  <c r="AN402" i="1" s="1"/>
  <c r="AX402" i="1"/>
  <c r="AK402" i="1" s="1"/>
  <c r="AJ402" i="1" l="1"/>
  <c r="AM402" i="1"/>
  <c r="AD402" i="1"/>
  <c r="AC402" i="1" l="1"/>
  <c r="X403" i="1"/>
  <c r="AA403" i="1"/>
  <c r="W403" i="1"/>
  <c r="Z403" i="1"/>
  <c r="AZ403" i="1" l="1"/>
  <c r="AN403" i="1" s="1"/>
  <c r="AV403" i="1"/>
  <c r="AH403" i="1" s="1"/>
  <c r="AX403" i="1"/>
  <c r="AK403" i="1" s="1"/>
  <c r="AM403" i="1" l="1"/>
  <c r="AG403" i="1"/>
  <c r="AD403" i="1"/>
  <c r="AJ403" i="1"/>
  <c r="AC403" i="1" s="1"/>
  <c r="X404" i="1" l="1"/>
  <c r="AA404" i="1"/>
  <c r="Z404" i="1"/>
  <c r="W404" i="1"/>
  <c r="AV404" i="1" l="1"/>
  <c r="AH404" i="1" s="1"/>
  <c r="AG404" i="1"/>
  <c r="AX404" i="1"/>
  <c r="AK404" i="1" s="1"/>
  <c r="AZ404" i="1"/>
  <c r="AN404" i="1" s="1"/>
  <c r="AM404" i="1" l="1"/>
  <c r="AJ404" i="1"/>
  <c r="AD404" i="1"/>
  <c r="X405" i="1" l="1"/>
  <c r="AA405" i="1"/>
  <c r="AC404" i="1"/>
  <c r="Z405" i="1" l="1"/>
  <c r="W405" i="1"/>
  <c r="AX405" i="1" l="1"/>
  <c r="AK405" i="1" s="1"/>
  <c r="AV405" i="1"/>
  <c r="AH405" i="1" s="1"/>
  <c r="AZ405" i="1"/>
  <c r="AN405" i="1" s="1"/>
  <c r="AM405" i="1" l="1"/>
  <c r="AG405" i="1"/>
  <c r="AD405" i="1"/>
  <c r="AJ405" i="1"/>
  <c r="AA406" i="1" l="1"/>
  <c r="X406" i="1"/>
  <c r="AC405" i="1"/>
  <c r="W406" i="1" l="1"/>
  <c r="Z406" i="1"/>
  <c r="AZ406" i="1" l="1"/>
  <c r="AV406" i="1"/>
  <c r="AH406" i="1" s="1"/>
  <c r="AX406" i="1"/>
  <c r="AK406" i="1" s="1"/>
  <c r="AJ406" i="1"/>
  <c r="AG406" i="1"/>
  <c r="AM406" i="1" l="1"/>
  <c r="AC406" i="1" s="1"/>
  <c r="AN406" i="1"/>
  <c r="AD406" i="1" s="1"/>
  <c r="AA407" i="1" l="1"/>
  <c r="X407" i="1"/>
  <c r="Z407" i="1"/>
  <c r="W407" i="1"/>
  <c r="AV407" i="1" l="1"/>
  <c r="AH407" i="1" s="1"/>
  <c r="AX407" i="1"/>
  <c r="AK407" i="1" s="1"/>
  <c r="AZ407" i="1"/>
  <c r="AN407" i="1" s="1"/>
  <c r="AG407" i="1"/>
  <c r="AM407" i="1" l="1"/>
  <c r="AJ407" i="1"/>
  <c r="AC407" i="1" s="1"/>
  <c r="AD407" i="1"/>
  <c r="AA408" i="1" l="1"/>
  <c r="X408" i="1"/>
  <c r="Z408" i="1"/>
  <c r="W408" i="1"/>
  <c r="AX408" i="1" l="1"/>
  <c r="AK408" i="1" s="1"/>
  <c r="AV408" i="1"/>
  <c r="AG408" i="1"/>
  <c r="AZ408" i="1"/>
  <c r="AM408" i="1" s="1"/>
  <c r="AJ408" i="1"/>
  <c r="AH408" i="1"/>
  <c r="AN408" i="1"/>
  <c r="AD408" i="1" l="1"/>
  <c r="AA409" i="1" s="1"/>
  <c r="AC408" i="1"/>
  <c r="X409" i="1"/>
  <c r="W409" i="1" l="1"/>
  <c r="Z409" i="1"/>
  <c r="AV409" i="1" l="1"/>
  <c r="AH409" i="1" s="1"/>
  <c r="AZ409" i="1"/>
  <c r="AN409" i="1" s="1"/>
  <c r="AX409" i="1"/>
  <c r="AK409" i="1" s="1"/>
  <c r="AG409" i="1"/>
  <c r="AM409" i="1"/>
  <c r="AJ409" i="1" l="1"/>
  <c r="AC409" i="1" s="1"/>
  <c r="AD409" i="1"/>
  <c r="AA410" i="1" l="1"/>
  <c r="X410" i="1"/>
  <c r="W410" i="1"/>
  <c r="Z410" i="1"/>
  <c r="AX410" i="1" l="1"/>
  <c r="AK410" i="1" s="1"/>
  <c r="AV410" i="1"/>
  <c r="AH410" i="1" s="1"/>
  <c r="AZ410" i="1"/>
  <c r="AN410" i="1" s="1"/>
  <c r="AJ410" i="1"/>
  <c r="AD410" i="1" l="1"/>
  <c r="AG410" i="1"/>
  <c r="AM410" i="1"/>
  <c r="AC410" i="1" l="1"/>
  <c r="X411" i="1"/>
  <c r="AA411" i="1"/>
  <c r="Z411" i="1" l="1"/>
  <c r="W411" i="1"/>
  <c r="AZ411" i="1" l="1"/>
  <c r="AN411" i="1" s="1"/>
  <c r="AV411" i="1"/>
  <c r="AH411" i="1" s="1"/>
  <c r="AX411" i="1"/>
  <c r="AK411" i="1" s="1"/>
  <c r="AM411" i="1" l="1"/>
  <c r="AG411" i="1"/>
  <c r="AJ411" i="1"/>
  <c r="AC411" i="1" s="1"/>
  <c r="AD411" i="1"/>
  <c r="AA412" i="1" l="1"/>
  <c r="X412" i="1"/>
  <c r="Z412" i="1"/>
  <c r="W412" i="1"/>
  <c r="AZ412" i="1" l="1"/>
  <c r="AN412" i="1" s="1"/>
  <c r="AX412" i="1"/>
  <c r="AK412" i="1" s="1"/>
  <c r="AV412" i="1"/>
  <c r="AH412" i="1" s="1"/>
  <c r="AM412" i="1"/>
  <c r="AD412" i="1" l="1"/>
  <c r="AA413" i="1" s="1"/>
  <c r="AJ412" i="1"/>
  <c r="X413" i="1"/>
  <c r="AG412" i="1"/>
  <c r="AC412" i="1" s="1"/>
  <c r="Z413" i="1" l="1"/>
  <c r="W413" i="1"/>
  <c r="AX413" i="1" l="1"/>
  <c r="AK413" i="1" s="1"/>
  <c r="AZ413" i="1"/>
  <c r="AN413" i="1" s="1"/>
  <c r="AV413" i="1"/>
  <c r="AH413" i="1" s="1"/>
  <c r="AJ413" i="1"/>
  <c r="AM413" i="1"/>
  <c r="AG413" i="1" l="1"/>
  <c r="AC413" i="1" s="1"/>
  <c r="AD413" i="1"/>
  <c r="Z414" i="1" l="1"/>
  <c r="W414" i="1"/>
  <c r="AA414" i="1"/>
  <c r="X414" i="1"/>
  <c r="AX414" i="1" l="1"/>
  <c r="AV414" i="1"/>
  <c r="AZ414" i="1"/>
  <c r="AM414" i="1" s="1"/>
  <c r="AH414" i="1" l="1"/>
  <c r="AG414" i="1"/>
  <c r="AK414" i="1"/>
  <c r="AJ414" i="1"/>
  <c r="AN414" i="1"/>
  <c r="AD414" i="1" s="1"/>
  <c r="X415" i="1" l="1"/>
  <c r="AA415" i="1"/>
  <c r="AC414" i="1"/>
  <c r="Z415" i="1" l="1"/>
  <c r="W415" i="1"/>
  <c r="AX415" i="1" l="1"/>
  <c r="AK415" i="1" s="1"/>
  <c r="AV415" i="1"/>
  <c r="AH415" i="1" s="1"/>
  <c r="AZ415" i="1"/>
  <c r="AN415" i="1" s="1"/>
  <c r="AJ415" i="1"/>
  <c r="AG415" i="1" l="1"/>
  <c r="AD415" i="1"/>
  <c r="AM415" i="1"/>
  <c r="AC415" i="1" s="1"/>
  <c r="AA416" i="1"/>
  <c r="X416" i="1"/>
  <c r="W416" i="1" l="1"/>
  <c r="Z416" i="1"/>
  <c r="AV416" i="1"/>
  <c r="AZ416" i="1"/>
  <c r="AX416" i="1"/>
  <c r="AN416" i="1" l="1"/>
  <c r="AM416" i="1"/>
  <c r="AK416" i="1"/>
  <c r="AJ416" i="1"/>
  <c r="AH416" i="1"/>
  <c r="AD416" i="1" s="1"/>
  <c r="AG416" i="1"/>
  <c r="AC416" i="1" l="1"/>
  <c r="Z417" i="1"/>
  <c r="W417" i="1"/>
  <c r="X417" i="1"/>
  <c r="AA417" i="1"/>
  <c r="AX417" i="1" l="1"/>
  <c r="AK417" i="1" s="1"/>
  <c r="AV417" i="1"/>
  <c r="AH417" i="1" s="1"/>
  <c r="AJ417" i="1"/>
  <c r="AZ417" i="1"/>
  <c r="AN417" i="1" s="1"/>
  <c r="AG417" i="1"/>
  <c r="AM417" i="1" l="1"/>
  <c r="AD417" i="1"/>
  <c r="AA418" i="1" s="1"/>
  <c r="AC417" i="1"/>
  <c r="Z418" i="1" s="1"/>
  <c r="X418" i="1"/>
  <c r="W418" i="1" l="1"/>
  <c r="AZ418" i="1"/>
  <c r="AN418" i="1" s="1"/>
  <c r="AV418" i="1"/>
  <c r="AH418" i="1" s="1"/>
  <c r="AX418" i="1"/>
  <c r="AK418" i="1" s="1"/>
  <c r="AM418" i="1"/>
  <c r="AG418" i="1"/>
  <c r="AD418" i="1" l="1"/>
  <c r="AJ418" i="1"/>
  <c r="AC418" i="1" s="1"/>
  <c r="Z419" i="1" l="1"/>
  <c r="W419" i="1"/>
  <c r="AA419" i="1"/>
  <c r="X419" i="1"/>
  <c r="AV419" i="1" l="1"/>
  <c r="AH419" i="1" s="1"/>
  <c r="AX419" i="1"/>
  <c r="AK419" i="1" s="1"/>
  <c r="AZ419" i="1"/>
  <c r="AN419" i="1" s="1"/>
  <c r="AG419" i="1"/>
  <c r="AJ419" i="1" l="1"/>
  <c r="AM419" i="1"/>
  <c r="AC419" i="1" s="1"/>
  <c r="AD419" i="1"/>
  <c r="X420" i="1" l="1"/>
  <c r="AA420" i="1"/>
  <c r="Z420" i="1"/>
  <c r="W420" i="1"/>
  <c r="AV420" i="1" l="1"/>
  <c r="AZ420" i="1"/>
  <c r="AM420" i="1" s="1"/>
  <c r="AG420" i="1"/>
  <c r="AX420" i="1"/>
  <c r="AJ420" i="1" s="1"/>
  <c r="AH420" i="1"/>
  <c r="AN420" i="1"/>
  <c r="AK420" i="1" l="1"/>
  <c r="AC420" i="1"/>
  <c r="AD420" i="1"/>
  <c r="AA421" i="1" l="1"/>
  <c r="X421" i="1"/>
  <c r="W421" i="1"/>
  <c r="Z421" i="1"/>
  <c r="AZ421" i="1" l="1"/>
  <c r="AN421" i="1" s="1"/>
  <c r="AV421" i="1"/>
  <c r="AH421" i="1" s="1"/>
  <c r="AX421" i="1"/>
  <c r="AK421" i="1" s="1"/>
  <c r="AM421" i="1"/>
  <c r="AG421" i="1"/>
  <c r="AD421" i="1" l="1"/>
  <c r="AJ421" i="1"/>
  <c r="AC421" i="1" s="1"/>
  <c r="Z422" i="1" l="1"/>
  <c r="W422" i="1"/>
  <c r="AA422" i="1"/>
  <c r="X422" i="1"/>
  <c r="AV422" i="1" s="1"/>
  <c r="AH422" i="1" s="1"/>
  <c r="AZ422" i="1"/>
  <c r="AN422" i="1" s="1"/>
  <c r="AX422" i="1"/>
  <c r="AK422" i="1" s="1"/>
  <c r="AM422" i="1" l="1"/>
  <c r="AG422" i="1"/>
  <c r="AJ422" i="1"/>
  <c r="AD422" i="1"/>
  <c r="AC422" i="1" l="1"/>
  <c r="AA423" i="1"/>
  <c r="X423" i="1"/>
  <c r="Z423" i="1" l="1"/>
  <c r="W423" i="1"/>
  <c r="AV423" i="1" l="1"/>
  <c r="AX423" i="1"/>
  <c r="AZ423" i="1"/>
  <c r="AM423" i="1" l="1"/>
  <c r="AN423" i="1"/>
  <c r="AJ423" i="1"/>
  <c r="AK423" i="1"/>
  <c r="AG423" i="1"/>
  <c r="AC423" i="1" s="1"/>
  <c r="AH423" i="1"/>
  <c r="AD423" i="1" l="1"/>
  <c r="AA424" i="1" s="1"/>
  <c r="X424" i="1"/>
  <c r="Z424" i="1"/>
  <c r="W424" i="1"/>
  <c r="AV424" i="1"/>
  <c r="AG424" i="1" s="1"/>
  <c r="AZ424" i="1"/>
  <c r="AM424" i="1" s="1"/>
  <c r="AX424" i="1"/>
  <c r="AJ424" i="1" s="1"/>
  <c r="AN424" i="1" l="1"/>
  <c r="AC424" i="1"/>
  <c r="AH424" i="1"/>
  <c r="AK424" i="1"/>
  <c r="Z425" i="1" l="1"/>
  <c r="W425" i="1"/>
  <c r="AD424" i="1"/>
  <c r="X425" i="1" l="1"/>
  <c r="AA425" i="1"/>
  <c r="AZ425" i="1"/>
  <c r="AN425" i="1" s="1"/>
  <c r="AV425" i="1"/>
  <c r="AH425" i="1" s="1"/>
  <c r="AX425" i="1"/>
  <c r="AK425" i="1" s="1"/>
  <c r="AM425" i="1"/>
  <c r="AG425" i="1"/>
  <c r="AJ425" i="1" l="1"/>
  <c r="AC425" i="1" s="1"/>
  <c r="AD425" i="1"/>
  <c r="AA426" i="1" s="1"/>
  <c r="X426" i="1" l="1"/>
  <c r="W426" i="1"/>
  <c r="Z426" i="1"/>
  <c r="AZ426" i="1" l="1"/>
  <c r="AN426" i="1" s="1"/>
  <c r="AV426" i="1"/>
  <c r="AH426" i="1" s="1"/>
  <c r="AX426" i="1"/>
  <c r="AK426" i="1" s="1"/>
  <c r="AM426" i="1"/>
  <c r="AG426" i="1"/>
  <c r="AJ426" i="1"/>
  <c r="AD426" i="1" l="1"/>
  <c r="AC426" i="1"/>
  <c r="W427" i="1" l="1"/>
  <c r="Z427" i="1"/>
  <c r="AA427" i="1"/>
  <c r="X427" i="1"/>
  <c r="AZ427" i="1" l="1"/>
  <c r="AN427" i="1" s="1"/>
  <c r="AX427" i="1"/>
  <c r="AK427" i="1" s="1"/>
  <c r="AM427" i="1"/>
  <c r="AV427" i="1"/>
  <c r="AG427" i="1" s="1"/>
  <c r="AJ427" i="1"/>
  <c r="AC427" i="1" l="1"/>
  <c r="AH427" i="1"/>
  <c r="AD427" i="1" s="1"/>
  <c r="X428" i="1" l="1"/>
  <c r="AA428" i="1"/>
  <c r="Z428" i="1"/>
  <c r="W428" i="1"/>
  <c r="AX428" i="1" l="1"/>
  <c r="AV428" i="1"/>
  <c r="AG428" i="1" s="1"/>
  <c r="AZ428" i="1"/>
  <c r="AM428" i="1" s="1"/>
  <c r="AJ428" i="1"/>
  <c r="AK428" i="1"/>
  <c r="AN428" i="1"/>
  <c r="AC428" i="1" l="1"/>
  <c r="Z429" i="1"/>
  <c r="W429" i="1"/>
  <c r="AH428" i="1"/>
  <c r="AD428" i="1" s="1"/>
  <c r="AA429" i="1" l="1"/>
  <c r="X429" i="1"/>
  <c r="AZ429" i="1"/>
  <c r="AM429" i="1" s="1"/>
  <c r="AV429" i="1"/>
  <c r="AG429" i="1" s="1"/>
  <c r="AX429" i="1"/>
  <c r="AJ429" i="1" s="1"/>
  <c r="AC429" i="1" l="1"/>
  <c r="Z430" i="1" s="1"/>
  <c r="W430" i="1"/>
  <c r="AH429" i="1"/>
  <c r="AK429" i="1"/>
  <c r="AN429" i="1"/>
  <c r="AD429" i="1" l="1"/>
  <c r="X430" i="1" l="1"/>
  <c r="AA430" i="1"/>
  <c r="AZ430" i="1" l="1"/>
  <c r="AM430" i="1" s="1"/>
  <c r="AX430" i="1"/>
  <c r="AJ430" i="1" s="1"/>
  <c r="AV430" i="1"/>
  <c r="AG430" i="1" s="1"/>
  <c r="AC430" i="1" l="1"/>
  <c r="AK430" i="1"/>
  <c r="AH430" i="1"/>
  <c r="AN430" i="1"/>
  <c r="AD430" i="1" l="1"/>
  <c r="Z431" i="1"/>
  <c r="W431" i="1"/>
  <c r="AA431" i="1" l="1"/>
  <c r="X431" i="1"/>
  <c r="AV431" i="1" s="1"/>
  <c r="AG431" i="1" s="1"/>
  <c r="AH431" i="1" l="1"/>
  <c r="AZ431" i="1"/>
  <c r="AM431" i="1" s="1"/>
  <c r="AX431" i="1"/>
  <c r="AJ431" i="1" s="1"/>
  <c r="AC431" i="1" s="1"/>
  <c r="W432" i="1" l="1"/>
  <c r="Z432" i="1"/>
  <c r="AN431" i="1"/>
  <c r="AK431" i="1"/>
  <c r="AD431" i="1" l="1"/>
  <c r="AA432" i="1"/>
  <c r="X432" i="1"/>
  <c r="AV432" i="1" s="1"/>
  <c r="AZ432" i="1" l="1"/>
  <c r="AX432" i="1"/>
  <c r="AH432" i="1"/>
  <c r="AG432" i="1"/>
  <c r="AN432" i="1" l="1"/>
  <c r="AM432" i="1"/>
  <c r="AK432" i="1"/>
  <c r="AD432" i="1" s="1"/>
  <c r="AJ432" i="1"/>
  <c r="AC432" i="1" s="1"/>
  <c r="W433" i="1" l="1"/>
  <c r="Z433" i="1"/>
  <c r="AA433" i="1"/>
  <c r="X433" i="1"/>
  <c r="AZ433" i="1"/>
  <c r="AN433" i="1" s="1"/>
  <c r="AX433" i="1"/>
  <c r="AV433" i="1"/>
  <c r="AH433" i="1" s="1"/>
  <c r="AM433" i="1"/>
  <c r="AG433" i="1" l="1"/>
  <c r="AJ433" i="1"/>
  <c r="AK433" i="1"/>
  <c r="AD433" i="1" s="1"/>
  <c r="AA434" i="1" l="1"/>
  <c r="X434" i="1"/>
  <c r="AC433" i="1"/>
  <c r="Z434" i="1" l="1"/>
  <c r="W434" i="1"/>
  <c r="AV434" i="1" l="1"/>
  <c r="AH434" i="1" s="1"/>
  <c r="AZ434" i="1"/>
  <c r="AN434" i="1" s="1"/>
  <c r="AX434" i="1"/>
  <c r="AK434" i="1" s="1"/>
  <c r="AG434" i="1" l="1"/>
  <c r="AJ434" i="1"/>
  <c r="AM434" i="1"/>
  <c r="AD434" i="1"/>
  <c r="AC434" i="1" l="1"/>
  <c r="X435" i="1"/>
  <c r="AA435" i="1"/>
  <c r="Z435" i="1"/>
  <c r="W435" i="1"/>
  <c r="AV435" i="1" l="1"/>
  <c r="AH435" i="1" s="1"/>
  <c r="AZ435" i="1"/>
  <c r="AN435" i="1" s="1"/>
  <c r="AX435" i="1"/>
  <c r="AJ435" i="1" s="1"/>
  <c r="AG435" i="1" l="1"/>
  <c r="AK435" i="1"/>
  <c r="AD435" i="1" s="1"/>
  <c r="AA436" i="1" s="1"/>
  <c r="AM435" i="1"/>
  <c r="AC435" i="1" s="1"/>
  <c r="X436" i="1" l="1"/>
  <c r="W436" i="1"/>
  <c r="Z436" i="1"/>
  <c r="AZ436" i="1" l="1"/>
  <c r="AN436" i="1" s="1"/>
  <c r="AX436" i="1"/>
  <c r="AK436" i="1" s="1"/>
  <c r="AV436" i="1"/>
  <c r="AH436" i="1" s="1"/>
  <c r="AM436" i="1" l="1"/>
  <c r="AD436" i="1"/>
  <c r="AJ436" i="1"/>
  <c r="AA437" i="1"/>
  <c r="X437" i="1"/>
  <c r="AG436" i="1"/>
  <c r="AC436" i="1" s="1"/>
  <c r="Z437" i="1" l="1"/>
  <c r="W437" i="1"/>
  <c r="AZ437" i="1" l="1"/>
  <c r="AN437" i="1" s="1"/>
  <c r="AX437" i="1"/>
  <c r="AK437" i="1" s="1"/>
  <c r="AV437" i="1"/>
  <c r="AH437" i="1" s="1"/>
  <c r="AM437" i="1"/>
  <c r="AD437" i="1" l="1"/>
  <c r="X438" i="1"/>
  <c r="AA438" i="1"/>
  <c r="AJ437" i="1"/>
  <c r="AG437" i="1"/>
  <c r="AC437" i="1" l="1"/>
  <c r="Z438" i="1"/>
  <c r="W438" i="1"/>
  <c r="AV438" i="1" l="1"/>
  <c r="AH438" i="1" s="1"/>
  <c r="AX438" i="1"/>
  <c r="AK438" i="1" s="1"/>
  <c r="AZ438" i="1"/>
  <c r="AN438" i="1" s="1"/>
  <c r="AG438" i="1"/>
  <c r="AM438" i="1"/>
  <c r="AJ438" i="1" l="1"/>
  <c r="AC438" i="1" s="1"/>
  <c r="AD438" i="1"/>
  <c r="Z439" i="1" l="1"/>
  <c r="W439" i="1"/>
  <c r="X439" i="1"/>
  <c r="AA439" i="1"/>
  <c r="AZ439" i="1" l="1"/>
  <c r="AN439" i="1" s="1"/>
  <c r="AX439" i="1"/>
  <c r="AK439" i="1" s="1"/>
  <c r="AV439" i="1"/>
  <c r="AH439" i="1" s="1"/>
  <c r="AM439" i="1"/>
  <c r="AJ439" i="1"/>
  <c r="AD439" i="1" l="1"/>
  <c r="AA440" i="1" s="1"/>
  <c r="AG439" i="1"/>
  <c r="AC439" i="1" s="1"/>
  <c r="X440" i="1"/>
  <c r="W440" i="1" l="1"/>
  <c r="Z440" i="1"/>
  <c r="AX440" i="1" l="1"/>
  <c r="AV440" i="1"/>
  <c r="AH440" i="1" s="1"/>
  <c r="AZ440" i="1"/>
  <c r="AG440" i="1" l="1"/>
  <c r="AM440" i="1"/>
  <c r="AN440" i="1"/>
  <c r="AJ440" i="1"/>
  <c r="AC440" i="1" s="1"/>
  <c r="AK440" i="1"/>
  <c r="AD440" i="1" s="1"/>
  <c r="Z441" i="1" l="1"/>
  <c r="W441" i="1"/>
  <c r="AA441" i="1"/>
  <c r="X441" i="1"/>
  <c r="AZ441" i="1" l="1"/>
  <c r="AN441" i="1" s="1"/>
  <c r="AX441" i="1"/>
  <c r="AK441" i="1" s="1"/>
  <c r="AV441" i="1"/>
  <c r="AH441" i="1" s="1"/>
  <c r="AJ441" i="1"/>
  <c r="AM441" i="1"/>
  <c r="AG441" i="1" l="1"/>
  <c r="AD441" i="1"/>
  <c r="AC441" i="1"/>
  <c r="AA442" i="1" l="1"/>
  <c r="X442" i="1"/>
  <c r="W442" i="1"/>
  <c r="Z442" i="1"/>
  <c r="AV442" i="1" l="1"/>
  <c r="AH442" i="1" s="1"/>
  <c r="AZ442" i="1"/>
  <c r="AN442" i="1" s="1"/>
  <c r="AG442" i="1"/>
  <c r="AX442" i="1"/>
  <c r="AK442" i="1" s="1"/>
  <c r="AJ442" i="1" l="1"/>
  <c r="AM442" i="1"/>
  <c r="AD442" i="1"/>
  <c r="AA443" i="1" l="1"/>
  <c r="X443" i="1"/>
  <c r="AC442" i="1"/>
  <c r="Z443" i="1" l="1"/>
  <c r="W443" i="1"/>
  <c r="AX443" i="1" s="1"/>
  <c r="AK443" i="1" s="1"/>
  <c r="AJ443" i="1" l="1"/>
  <c r="AZ443" i="1"/>
  <c r="AN443" i="1" s="1"/>
  <c r="AV443" i="1"/>
  <c r="AM443" i="1"/>
  <c r="AG443" i="1" l="1"/>
  <c r="AC443" i="1" s="1"/>
  <c r="AH443" i="1"/>
  <c r="AD443" i="1" s="1"/>
  <c r="W444" i="1" l="1"/>
  <c r="Z444" i="1"/>
  <c r="AA444" i="1"/>
  <c r="X444" i="1"/>
  <c r="AX444" i="1" l="1"/>
  <c r="AK444" i="1"/>
  <c r="AJ444" i="1"/>
  <c r="AV444" i="1"/>
  <c r="AH444" i="1" s="1"/>
  <c r="AZ444" i="1"/>
  <c r="AN444" i="1" s="1"/>
  <c r="AG444" i="1" l="1"/>
  <c r="AM444" i="1"/>
  <c r="AD444" i="1"/>
  <c r="AC444" i="1" l="1"/>
  <c r="Z445" i="1"/>
  <c r="W445" i="1"/>
  <c r="X445" i="1"/>
  <c r="AA445" i="1"/>
  <c r="AV445" i="1" l="1"/>
  <c r="AZ445" i="1"/>
  <c r="AM445" i="1" s="1"/>
  <c r="AX445" i="1"/>
  <c r="AJ445" i="1" s="1"/>
  <c r="AH445" i="1" l="1"/>
  <c r="AG445" i="1"/>
  <c r="AC445" i="1" s="1"/>
  <c r="AK445" i="1"/>
  <c r="AN445" i="1"/>
  <c r="Z446" i="1" l="1"/>
  <c r="W446" i="1"/>
  <c r="AD445" i="1"/>
  <c r="AA446" i="1" l="1"/>
  <c r="X446" i="1"/>
  <c r="AZ446" i="1" s="1"/>
  <c r="AM446" i="1" s="1"/>
  <c r="AX446" i="1"/>
  <c r="AJ446" i="1" s="1"/>
  <c r="AV446" i="1"/>
  <c r="AG446" i="1" s="1"/>
  <c r="AC446" i="1" l="1"/>
  <c r="W447" i="1" s="1"/>
  <c r="Z447" i="1"/>
  <c r="AN446" i="1"/>
  <c r="AH446" i="1"/>
  <c r="AK446" i="1"/>
  <c r="AD446" i="1" l="1"/>
  <c r="AA447" i="1" l="1"/>
  <c r="X447" i="1"/>
  <c r="AX447" i="1" l="1"/>
  <c r="AJ447" i="1" s="1"/>
  <c r="AV447" i="1"/>
  <c r="AG447" i="1" s="1"/>
  <c r="AZ447" i="1"/>
  <c r="AM447" i="1" s="1"/>
  <c r="AC447" i="1" l="1"/>
  <c r="Z448" i="1"/>
  <c r="W448" i="1"/>
  <c r="AK447" i="1"/>
  <c r="AH447" i="1"/>
  <c r="AN447" i="1"/>
  <c r="AD447" i="1" l="1"/>
  <c r="X448" i="1"/>
  <c r="AA448" i="1"/>
  <c r="AV448" i="1"/>
  <c r="AH448" i="1" s="1"/>
  <c r="AZ448" i="1"/>
  <c r="AN448" i="1" s="1"/>
  <c r="AX448" i="1"/>
  <c r="AK448" i="1" s="1"/>
  <c r="AG448" i="1" l="1"/>
  <c r="AM448" i="1"/>
  <c r="AJ448" i="1"/>
  <c r="AC448" i="1" s="1"/>
  <c r="AD448" i="1"/>
  <c r="AA449" i="1" s="1"/>
  <c r="X449" i="1"/>
  <c r="W449" i="1" l="1"/>
  <c r="Z449" i="1"/>
  <c r="AV449" i="1" l="1"/>
  <c r="AH449" i="1" s="1"/>
  <c r="AX449" i="1"/>
  <c r="AK449" i="1" s="1"/>
  <c r="AZ449" i="1"/>
  <c r="AN449" i="1" s="1"/>
  <c r="AJ449" i="1"/>
  <c r="AM449" i="1" l="1"/>
  <c r="AD449" i="1"/>
  <c r="AG449" i="1"/>
  <c r="AC449" i="1" s="1"/>
  <c r="Z450" i="1" l="1"/>
  <c r="W450" i="1"/>
  <c r="AA450" i="1"/>
  <c r="X450" i="1"/>
  <c r="AX450" i="1" l="1"/>
  <c r="AK450" i="1" s="1"/>
  <c r="AJ450" i="1"/>
  <c r="AV450" i="1"/>
  <c r="AH450" i="1" s="1"/>
  <c r="AZ450" i="1"/>
  <c r="AN450" i="1" s="1"/>
  <c r="AG450" i="1" l="1"/>
  <c r="AM450" i="1"/>
  <c r="AD450" i="1"/>
  <c r="X451" i="1" l="1"/>
  <c r="AA451" i="1"/>
  <c r="AC450" i="1"/>
  <c r="W451" i="1" l="1"/>
  <c r="Z451" i="1"/>
  <c r="AX451" i="1" l="1"/>
  <c r="AK451" i="1" s="1"/>
  <c r="AZ451" i="1"/>
  <c r="AN451" i="1" s="1"/>
  <c r="AV451" i="1"/>
  <c r="AH451" i="1" s="1"/>
  <c r="AJ451" i="1"/>
  <c r="AM451" i="1" l="1"/>
  <c r="AG451" i="1"/>
  <c r="AC451" i="1" s="1"/>
  <c r="AD451" i="1"/>
  <c r="AA452" i="1" l="1"/>
  <c r="X452" i="1"/>
  <c r="Z452" i="1"/>
  <c r="W452" i="1"/>
  <c r="AZ452" i="1" l="1"/>
  <c r="AN452" i="1" s="1"/>
  <c r="AV452" i="1"/>
  <c r="AH452" i="1" s="1"/>
  <c r="AM452" i="1"/>
  <c r="AX452" i="1"/>
  <c r="AK452" i="1" s="1"/>
  <c r="AG452" i="1"/>
  <c r="AJ452" i="1" l="1"/>
  <c r="AD452" i="1"/>
  <c r="AC452" i="1"/>
  <c r="W453" i="1" l="1"/>
  <c r="Z453" i="1"/>
  <c r="AA453" i="1"/>
  <c r="X453" i="1"/>
  <c r="AX453" i="1" l="1"/>
  <c r="AK453" i="1" s="1"/>
  <c r="AV453" i="1"/>
  <c r="AH453" i="1" s="1"/>
  <c r="AJ453" i="1"/>
  <c r="AZ453" i="1"/>
  <c r="AN453" i="1" s="1"/>
  <c r="AG453" i="1"/>
  <c r="AD453" i="1" l="1"/>
  <c r="AM453" i="1"/>
  <c r="AC453" i="1" s="1"/>
  <c r="Z454" i="1" l="1"/>
  <c r="W454" i="1"/>
  <c r="X454" i="1"/>
  <c r="AA454" i="1"/>
  <c r="AX454" i="1" l="1"/>
  <c r="AK454" i="1" s="1"/>
  <c r="AZ454" i="1"/>
  <c r="AN454" i="1" s="1"/>
  <c r="AV454" i="1"/>
  <c r="AH454" i="1" s="1"/>
  <c r="AJ454" i="1"/>
  <c r="AM454" i="1"/>
  <c r="AD454" i="1" l="1"/>
  <c r="AA455" i="1"/>
  <c r="X455" i="1"/>
  <c r="AG454" i="1"/>
  <c r="AC454" i="1" s="1"/>
  <c r="W455" i="1" l="1"/>
  <c r="Z455" i="1"/>
  <c r="AV455" i="1" l="1"/>
  <c r="AH455" i="1" s="1"/>
  <c r="AZ455" i="1"/>
  <c r="AN455" i="1" s="1"/>
  <c r="AX455" i="1"/>
  <c r="AK455" i="1" s="1"/>
  <c r="AG455" i="1"/>
  <c r="AM455" i="1" l="1"/>
  <c r="AJ455" i="1"/>
  <c r="AC455" i="1" s="1"/>
  <c r="AD455" i="1"/>
  <c r="Z456" i="1" l="1"/>
  <c r="W456" i="1"/>
  <c r="X456" i="1"/>
  <c r="AA456" i="1"/>
  <c r="AX456" i="1"/>
  <c r="AK456" i="1" s="1"/>
  <c r="AZ456" i="1"/>
  <c r="AN456" i="1" s="1"/>
  <c r="AV456" i="1"/>
  <c r="AG456" i="1" s="1"/>
  <c r="AJ456" i="1"/>
  <c r="AM456" i="1" l="1"/>
  <c r="AC456" i="1" s="1"/>
  <c r="AH456" i="1"/>
  <c r="AD456" i="1" s="1"/>
  <c r="AA457" i="1" s="1"/>
  <c r="Z457" i="1" l="1"/>
  <c r="W457" i="1"/>
  <c r="X457" i="1"/>
  <c r="AV457" i="1" l="1"/>
  <c r="AH457" i="1" s="1"/>
  <c r="AX457" i="1"/>
  <c r="AK457" i="1" s="1"/>
  <c r="AZ457" i="1"/>
  <c r="AN457" i="1" s="1"/>
  <c r="AG457" i="1"/>
  <c r="AJ457" i="1"/>
  <c r="AM457" i="1" l="1"/>
  <c r="AC457" i="1" s="1"/>
  <c r="AD457" i="1"/>
  <c r="W458" i="1" l="1"/>
  <c r="Z458" i="1"/>
  <c r="AA458" i="1"/>
  <c r="X458" i="1"/>
  <c r="AZ458" i="1" l="1"/>
  <c r="AN458" i="1" s="1"/>
  <c r="AV458" i="1"/>
  <c r="AH458" i="1" s="1"/>
  <c r="AX458" i="1"/>
  <c r="AK458" i="1" s="1"/>
  <c r="AM458" i="1"/>
  <c r="AG458" i="1"/>
  <c r="AJ458" i="1" l="1"/>
  <c r="AC458" i="1" s="1"/>
  <c r="AD458" i="1"/>
  <c r="Z459" i="1" l="1"/>
  <c r="W459" i="1"/>
  <c r="AA459" i="1"/>
  <c r="X459" i="1"/>
  <c r="AZ459" i="1" l="1"/>
  <c r="AX459" i="1"/>
  <c r="AJ459" i="1" s="1"/>
  <c r="AV459" i="1"/>
  <c r="AG459" i="1" s="1"/>
  <c r="AN459" i="1" l="1"/>
  <c r="AM459" i="1"/>
  <c r="AC459" i="1" s="1"/>
  <c r="AK459" i="1"/>
  <c r="AH459" i="1"/>
  <c r="AD459" i="1" s="1"/>
  <c r="Z460" i="1" l="1"/>
  <c r="W460" i="1"/>
  <c r="X460" i="1"/>
  <c r="AA460" i="1"/>
  <c r="AZ460" i="1" l="1"/>
  <c r="AN460" i="1" s="1"/>
  <c r="AX460" i="1"/>
  <c r="AK460" i="1" s="1"/>
  <c r="AV460" i="1"/>
  <c r="AG460" i="1" s="1"/>
  <c r="AM460" i="1"/>
  <c r="AJ460" i="1" l="1"/>
  <c r="AC460" i="1"/>
  <c r="W461" i="1" s="1"/>
  <c r="Z461" i="1"/>
  <c r="AH460" i="1"/>
  <c r="AD460" i="1" s="1"/>
  <c r="X461" i="1" l="1"/>
  <c r="AA461" i="1"/>
  <c r="AZ461" i="1" l="1"/>
  <c r="AX461" i="1"/>
  <c r="AV461" i="1"/>
  <c r="AH461" i="1" l="1"/>
  <c r="AG461" i="1"/>
  <c r="AK461" i="1"/>
  <c r="AJ461" i="1"/>
  <c r="AN461" i="1"/>
  <c r="AM461" i="1"/>
  <c r="AC461" i="1" l="1"/>
  <c r="AD461" i="1"/>
  <c r="X462" i="1" l="1"/>
  <c r="AA462" i="1"/>
  <c r="Z462" i="1"/>
  <c r="W462" i="1"/>
  <c r="AX462" i="1" l="1"/>
  <c r="AK462" i="1" s="1"/>
  <c r="AV462" i="1"/>
  <c r="AH462" i="1" s="1"/>
  <c r="AZ462" i="1"/>
  <c r="AN462" i="1" s="1"/>
  <c r="AJ462" i="1" l="1"/>
  <c r="AD462" i="1"/>
  <c r="AM462" i="1"/>
  <c r="AG462" i="1"/>
  <c r="AC462" i="1" l="1"/>
  <c r="Z463" i="1"/>
  <c r="W463" i="1"/>
  <c r="X463" i="1"/>
  <c r="AA463" i="1"/>
  <c r="AV463" i="1" l="1"/>
  <c r="AH463" i="1" s="1"/>
  <c r="AZ463" i="1"/>
  <c r="AN463" i="1" s="1"/>
  <c r="AX463" i="1"/>
  <c r="AK463" i="1" s="1"/>
  <c r="AG463" i="1" l="1"/>
  <c r="AD463" i="1"/>
  <c r="AJ463" i="1"/>
  <c r="AM463" i="1"/>
  <c r="AC463" i="1" l="1"/>
  <c r="W464" i="1"/>
  <c r="Z464" i="1"/>
  <c r="AA464" i="1"/>
  <c r="X464" i="1"/>
  <c r="AV464" i="1" l="1"/>
  <c r="AH464" i="1" s="1"/>
  <c r="AX464" i="1"/>
  <c r="AK464" i="1" s="1"/>
  <c r="AZ464" i="1"/>
  <c r="AN464" i="1" s="1"/>
  <c r="AG464" i="1"/>
  <c r="AM464" i="1" l="1"/>
  <c r="AJ464" i="1"/>
  <c r="AC464" i="1" s="1"/>
  <c r="AD464" i="1"/>
  <c r="Z465" i="1" l="1"/>
  <c r="W465" i="1"/>
  <c r="X465" i="1"/>
  <c r="AA465" i="1"/>
  <c r="AZ465" i="1" l="1"/>
  <c r="AN465" i="1" s="1"/>
  <c r="AV465" i="1"/>
  <c r="AH465" i="1" s="1"/>
  <c r="AM465" i="1"/>
  <c r="AX465" i="1"/>
  <c r="AK465" i="1" s="1"/>
  <c r="AG465" i="1"/>
  <c r="AJ465" i="1" l="1"/>
  <c r="AC465" i="1" s="1"/>
  <c r="AD465" i="1"/>
  <c r="Z466" i="1" l="1"/>
  <c r="W466" i="1"/>
  <c r="AA466" i="1"/>
  <c r="X466" i="1"/>
  <c r="AX466" i="1" l="1"/>
  <c r="AK466" i="1" s="1"/>
  <c r="AV466" i="1"/>
  <c r="AH466" i="1" s="1"/>
  <c r="AZ466" i="1"/>
  <c r="AN466" i="1" s="1"/>
  <c r="AG466" i="1"/>
  <c r="AJ466" i="1"/>
  <c r="AD466" i="1" l="1"/>
  <c r="AM466" i="1"/>
  <c r="AC466" i="1" s="1"/>
  <c r="W467" i="1" l="1"/>
  <c r="Z467" i="1"/>
  <c r="X467" i="1"/>
  <c r="AA467" i="1"/>
  <c r="AZ467" i="1" l="1"/>
  <c r="AN467" i="1" s="1"/>
  <c r="AX467" i="1"/>
  <c r="AK467" i="1" s="1"/>
  <c r="AV467" i="1"/>
  <c r="AH467" i="1" s="1"/>
  <c r="AM467" i="1" l="1"/>
  <c r="AD467" i="1"/>
  <c r="AA468" i="1" s="1"/>
  <c r="AG467" i="1"/>
  <c r="AJ467" i="1"/>
  <c r="X468" i="1"/>
  <c r="AC467" i="1" l="1"/>
  <c r="Z468" i="1"/>
  <c r="W468" i="1"/>
  <c r="AZ468" i="1" l="1"/>
  <c r="AN468" i="1" s="1"/>
  <c r="AM468" i="1"/>
  <c r="AV468" i="1"/>
  <c r="AH468" i="1" s="1"/>
  <c r="AX468" i="1"/>
  <c r="AK468" i="1" s="1"/>
  <c r="AD468" i="1" l="1"/>
  <c r="AJ468" i="1"/>
  <c r="AG468" i="1"/>
  <c r="AC468" i="1" l="1"/>
  <c r="AA469" i="1"/>
  <c r="X469" i="1"/>
  <c r="Z469" i="1" l="1"/>
  <c r="W469" i="1"/>
  <c r="AV469" i="1" l="1"/>
  <c r="AH469" i="1" s="1"/>
  <c r="AZ469" i="1"/>
  <c r="AN469" i="1" s="1"/>
  <c r="AX469" i="1"/>
  <c r="AK469" i="1" s="1"/>
  <c r="AM469" i="1"/>
  <c r="AJ469" i="1"/>
  <c r="AG469" i="1"/>
  <c r="AC469" i="1" l="1"/>
  <c r="Z470" i="1" s="1"/>
  <c r="W470" i="1"/>
  <c r="AD469" i="1"/>
  <c r="X470" i="1" l="1"/>
  <c r="AA470" i="1"/>
  <c r="AX470" i="1"/>
  <c r="AK470" i="1" s="1"/>
  <c r="AZ470" i="1"/>
  <c r="AM470" i="1" s="1"/>
  <c r="AV470" i="1"/>
  <c r="AH470" i="1" s="1"/>
  <c r="AJ470" i="1" l="1"/>
  <c r="AG470" i="1"/>
  <c r="AC470" i="1" s="1"/>
  <c r="AN470" i="1"/>
  <c r="AD470" i="1" s="1"/>
  <c r="AA471" i="1" s="1"/>
  <c r="X471" i="1" l="1"/>
  <c r="Z471" i="1"/>
  <c r="W471" i="1"/>
  <c r="AX471" i="1" l="1"/>
  <c r="AJ471" i="1" s="1"/>
  <c r="AV471" i="1"/>
  <c r="AH471" i="1" s="1"/>
  <c r="AZ471" i="1"/>
  <c r="AN471" i="1" s="1"/>
  <c r="AK471" i="1" l="1"/>
  <c r="AG471" i="1"/>
  <c r="AD471" i="1"/>
  <c r="AM471" i="1"/>
  <c r="AC471" i="1" l="1"/>
  <c r="W472" i="1"/>
  <c r="Z472" i="1"/>
  <c r="AA472" i="1"/>
  <c r="X472" i="1"/>
  <c r="AZ472" i="1" l="1"/>
  <c r="AN472" i="1" s="1"/>
  <c r="AV472" i="1"/>
  <c r="AH472" i="1" s="1"/>
  <c r="AX472" i="1"/>
  <c r="AK472" i="1" s="1"/>
  <c r="AM472" i="1"/>
  <c r="AJ472" i="1" l="1"/>
  <c r="AG472" i="1"/>
  <c r="AC472" i="1" s="1"/>
  <c r="W473" i="1" s="1"/>
  <c r="AD472" i="1"/>
  <c r="Z473" i="1" l="1"/>
  <c r="X473" i="1"/>
  <c r="AA473" i="1"/>
  <c r="AZ473" i="1" l="1"/>
  <c r="AV473" i="1"/>
  <c r="AX473" i="1"/>
  <c r="AH473" i="1" l="1"/>
  <c r="AG473" i="1"/>
  <c r="AK473" i="1"/>
  <c r="AJ473" i="1"/>
  <c r="AN473" i="1"/>
  <c r="AM473" i="1"/>
  <c r="AC473" i="1" l="1"/>
  <c r="Z474" i="1"/>
  <c r="W474" i="1"/>
  <c r="AD473" i="1"/>
  <c r="AA474" i="1" l="1"/>
  <c r="X474" i="1"/>
  <c r="AZ474" i="1" s="1"/>
  <c r="AN474" i="1" l="1"/>
  <c r="AM474" i="1"/>
  <c r="AX474" i="1"/>
  <c r="AV474" i="1"/>
  <c r="AK474" i="1" l="1"/>
  <c r="AJ474" i="1"/>
  <c r="AH474" i="1"/>
  <c r="AD474" i="1" s="1"/>
  <c r="AG474" i="1"/>
  <c r="AC474" i="1" s="1"/>
  <c r="W475" i="1" l="1"/>
  <c r="Z475" i="1"/>
  <c r="AA475" i="1"/>
  <c r="X475" i="1"/>
  <c r="AX475" i="1" l="1"/>
  <c r="AK475" i="1" s="1"/>
  <c r="AJ475" i="1"/>
  <c r="AZ475" i="1"/>
  <c r="AN475" i="1" s="1"/>
  <c r="AV475" i="1"/>
  <c r="AH475" i="1" s="1"/>
  <c r="AG475" i="1" l="1"/>
  <c r="AD475" i="1"/>
  <c r="X476" i="1" s="1"/>
  <c r="AM475" i="1"/>
  <c r="AC475" i="1" s="1"/>
  <c r="AA476" i="1" l="1"/>
  <c r="Z476" i="1"/>
  <c r="W476" i="1"/>
  <c r="AV476" i="1" l="1"/>
  <c r="AX476" i="1"/>
  <c r="AZ476" i="1"/>
  <c r="AM476" i="1" l="1"/>
  <c r="AN476" i="1"/>
  <c r="AJ476" i="1"/>
  <c r="AK476" i="1"/>
  <c r="AG476" i="1"/>
  <c r="AC476" i="1" s="1"/>
  <c r="AH476" i="1"/>
  <c r="AD476" i="1" l="1"/>
  <c r="AA477" i="1"/>
  <c r="X477" i="1"/>
  <c r="W477" i="1"/>
  <c r="Z477" i="1"/>
  <c r="AX477" i="1" l="1"/>
  <c r="AJ477" i="1" s="1"/>
  <c r="AZ477" i="1"/>
  <c r="AM477" i="1" s="1"/>
  <c r="AV477" i="1"/>
  <c r="AG477" i="1" s="1"/>
  <c r="AK477" i="1"/>
  <c r="AN477" i="1"/>
  <c r="AH477" i="1"/>
  <c r="AD477" i="1" l="1"/>
  <c r="X478" i="1" s="1"/>
  <c r="AC477" i="1"/>
  <c r="Z478" i="1" s="1"/>
  <c r="AA478" i="1"/>
  <c r="W478" i="1"/>
  <c r="AV478" i="1" l="1"/>
  <c r="AZ478" i="1"/>
  <c r="AX478" i="1"/>
  <c r="AJ478" i="1" l="1"/>
  <c r="AK478" i="1"/>
  <c r="AM478" i="1"/>
  <c r="AN478" i="1"/>
  <c r="AG478" i="1"/>
  <c r="AH478" i="1"/>
  <c r="AD478" i="1" s="1"/>
  <c r="AA479" i="1" l="1"/>
  <c r="X479" i="1"/>
  <c r="AC478" i="1"/>
  <c r="Z479" i="1" l="1"/>
  <c r="W479" i="1"/>
  <c r="AZ479" i="1" l="1"/>
  <c r="AN479" i="1" s="1"/>
  <c r="AV479" i="1"/>
  <c r="AH479" i="1" s="1"/>
  <c r="AX479" i="1"/>
  <c r="AK479" i="1" s="1"/>
  <c r="AG479" i="1"/>
  <c r="AM479" i="1"/>
  <c r="AD479" i="1" l="1"/>
  <c r="AJ479" i="1"/>
  <c r="AC479" i="1" s="1"/>
  <c r="X480" i="1"/>
  <c r="AA480" i="1"/>
  <c r="Z480" i="1" l="1"/>
  <c r="W480" i="1"/>
  <c r="AV480" i="1" s="1"/>
  <c r="AG480" i="1" s="1"/>
  <c r="AZ480" i="1" l="1"/>
  <c r="AX480" i="1"/>
  <c r="AN480" i="1"/>
  <c r="AM480" i="1"/>
  <c r="AK480" i="1"/>
  <c r="AJ480" i="1"/>
  <c r="AH480" i="1"/>
  <c r="AC480" i="1" l="1"/>
  <c r="AD480" i="1"/>
  <c r="W481" i="1"/>
  <c r="Z481" i="1"/>
  <c r="AA481" i="1"/>
  <c r="X481" i="1"/>
  <c r="AZ481" i="1" l="1"/>
  <c r="AN481" i="1" s="1"/>
  <c r="AX481" i="1"/>
  <c r="AK481" i="1" s="1"/>
  <c r="AV481" i="1"/>
  <c r="AH481" i="1" s="1"/>
  <c r="AD481" i="1" s="1"/>
  <c r="AM481" i="1"/>
  <c r="AG481" i="1" l="1"/>
  <c r="AA482" i="1"/>
  <c r="X482" i="1"/>
  <c r="AJ481" i="1"/>
  <c r="AC481" i="1" l="1"/>
  <c r="Z482" i="1"/>
  <c r="W482" i="1"/>
  <c r="AX482" i="1" l="1"/>
  <c r="AK482" i="1" s="1"/>
  <c r="AZ482" i="1"/>
  <c r="AV482" i="1"/>
  <c r="AJ482" i="1"/>
  <c r="AG482" i="1" l="1"/>
  <c r="AH482" i="1"/>
  <c r="AM482" i="1"/>
  <c r="AC482" i="1" s="1"/>
  <c r="AN482" i="1"/>
  <c r="W483" i="1" l="1"/>
  <c r="Z483" i="1"/>
  <c r="AD482" i="1"/>
  <c r="AA483" i="1" l="1"/>
  <c r="X483" i="1"/>
  <c r="AX483" i="1" s="1"/>
  <c r="AV483" i="1" l="1"/>
  <c r="AH483" i="1" s="1"/>
  <c r="AZ483" i="1"/>
  <c r="AK483" i="1"/>
  <c r="AJ483" i="1"/>
  <c r="AG483" i="1"/>
  <c r="AN483" i="1" l="1"/>
  <c r="AD483" i="1" s="1"/>
  <c r="AM483" i="1"/>
  <c r="AC483" i="1" s="1"/>
  <c r="W484" i="1" l="1"/>
  <c r="Z484" i="1"/>
  <c r="X484" i="1"/>
  <c r="AZ484" i="1" s="1"/>
  <c r="AN484" i="1" s="1"/>
  <c r="AA484" i="1"/>
  <c r="AV484" i="1"/>
  <c r="AH484" i="1" s="1"/>
  <c r="AX484" i="1" l="1"/>
  <c r="AM484" i="1"/>
  <c r="AG484" i="1"/>
  <c r="AK484" i="1" l="1"/>
  <c r="AD484" i="1" s="1"/>
  <c r="AJ484" i="1"/>
  <c r="AC484" i="1" s="1"/>
  <c r="Z485" i="1" l="1"/>
  <c r="W485" i="1"/>
  <c r="X485" i="1"/>
  <c r="AA485" i="1"/>
  <c r="AZ485" i="1" l="1"/>
  <c r="AV485" i="1"/>
  <c r="AX485" i="1"/>
  <c r="AH485" i="1" l="1"/>
  <c r="AG485" i="1"/>
  <c r="AK485" i="1"/>
  <c r="AJ485" i="1"/>
  <c r="AM485" i="1"/>
  <c r="AN485" i="1"/>
  <c r="AC485" i="1" l="1"/>
  <c r="AD485" i="1"/>
  <c r="X486" i="1" l="1"/>
  <c r="AA486" i="1"/>
  <c r="Z486" i="1"/>
  <c r="W486" i="1"/>
  <c r="AX486" i="1" l="1"/>
  <c r="AK486" i="1" s="1"/>
  <c r="AV486" i="1"/>
  <c r="AH486" i="1" s="1"/>
  <c r="AZ486" i="1"/>
  <c r="AN486" i="1" s="1"/>
  <c r="AG486" i="1" l="1"/>
  <c r="AM486" i="1"/>
  <c r="AD486" i="1"/>
  <c r="AJ486" i="1"/>
  <c r="X487" i="1" l="1"/>
  <c r="AA487" i="1"/>
  <c r="AC486" i="1"/>
  <c r="W487" i="1" l="1"/>
  <c r="Z487" i="1"/>
  <c r="AZ487" i="1" l="1"/>
  <c r="AN487" i="1" s="1"/>
  <c r="AX487" i="1"/>
  <c r="AK487" i="1" s="1"/>
  <c r="AV487" i="1"/>
  <c r="AH487" i="1" s="1"/>
  <c r="AM487" i="1"/>
  <c r="AG487" i="1"/>
  <c r="AJ487" i="1" l="1"/>
  <c r="AD487" i="1"/>
  <c r="AC487" i="1"/>
  <c r="Z488" i="1" s="1"/>
  <c r="W488" i="1"/>
  <c r="AA488" i="1"/>
  <c r="X488" i="1"/>
  <c r="AX488" i="1" l="1"/>
  <c r="AK488" i="1" s="1"/>
  <c r="AZ488" i="1"/>
  <c r="AN488" i="1" s="1"/>
  <c r="AV488" i="1"/>
  <c r="AH488" i="1" s="1"/>
  <c r="AD488" i="1" s="1"/>
  <c r="AA489" i="1" s="1"/>
  <c r="AJ488" i="1"/>
  <c r="AM488" i="1" l="1"/>
  <c r="AG488" i="1"/>
  <c r="AC488" i="1" s="1"/>
  <c r="X489" i="1"/>
  <c r="W489" i="1" l="1"/>
  <c r="Z489" i="1"/>
  <c r="AZ489" i="1" l="1"/>
  <c r="AN489" i="1" s="1"/>
  <c r="AX489" i="1"/>
  <c r="AK489" i="1" s="1"/>
  <c r="AM489" i="1"/>
  <c r="AV489" i="1"/>
  <c r="AH489" i="1" s="1"/>
  <c r="AD489" i="1" s="1"/>
  <c r="AG489" i="1"/>
  <c r="AJ489" i="1"/>
  <c r="AC489" i="1" l="1"/>
  <c r="AA490" i="1"/>
  <c r="X490" i="1"/>
  <c r="W490" i="1" l="1"/>
  <c r="Z490" i="1"/>
  <c r="AV490" i="1" l="1"/>
  <c r="AH490" i="1" s="1"/>
  <c r="AZ490" i="1"/>
  <c r="AN490" i="1" s="1"/>
  <c r="AX490" i="1"/>
  <c r="AK490" i="1" s="1"/>
  <c r="AD490" i="1" s="1"/>
  <c r="AM490" i="1"/>
  <c r="AG490" i="1"/>
  <c r="AJ490" i="1" l="1"/>
  <c r="AC490" i="1" s="1"/>
  <c r="X491" i="1"/>
  <c r="AA491" i="1"/>
  <c r="W491" i="1" l="1"/>
  <c r="Z491" i="1"/>
  <c r="AX491" i="1" l="1"/>
  <c r="AK491" i="1" s="1"/>
  <c r="AZ491" i="1"/>
  <c r="AN491" i="1" s="1"/>
  <c r="AV491" i="1"/>
  <c r="AH491" i="1" s="1"/>
  <c r="AD491" i="1" s="1"/>
  <c r="AM491" i="1"/>
  <c r="AG491" i="1"/>
  <c r="AJ491" i="1"/>
  <c r="AC491" i="1" l="1"/>
  <c r="W492" i="1"/>
  <c r="Z492" i="1"/>
  <c r="X492" i="1"/>
  <c r="AA492" i="1"/>
  <c r="AZ492" i="1" l="1"/>
  <c r="AN492" i="1" s="1"/>
  <c r="AX492" i="1"/>
  <c r="AM492" i="1"/>
  <c r="AV492" i="1"/>
  <c r="AH492" i="1" s="1"/>
  <c r="AK492" i="1" l="1"/>
  <c r="AD492" i="1" s="1"/>
  <c r="AJ492" i="1"/>
  <c r="AG492" i="1"/>
  <c r="AC492" i="1" s="1"/>
  <c r="X493" i="1" l="1"/>
  <c r="AA493" i="1"/>
  <c r="W493" i="1"/>
  <c r="Z493" i="1"/>
  <c r="AX493" i="1" l="1"/>
  <c r="AK493" i="1" s="1"/>
  <c r="AV493" i="1"/>
  <c r="AH493" i="1" s="1"/>
  <c r="AZ493" i="1"/>
  <c r="AN493" i="1" s="1"/>
  <c r="AJ493" i="1"/>
  <c r="AM493" i="1" l="1"/>
  <c r="AG493" i="1"/>
  <c r="AC493" i="1"/>
  <c r="AD493" i="1"/>
  <c r="Z494" i="1" l="1"/>
  <c r="W494" i="1"/>
  <c r="AA494" i="1"/>
  <c r="X494" i="1"/>
  <c r="AZ494" i="1" l="1"/>
  <c r="AV494" i="1"/>
  <c r="AX494" i="1"/>
  <c r="AK494" i="1" l="1"/>
  <c r="AJ494" i="1"/>
  <c r="AH494" i="1"/>
  <c r="AG494" i="1"/>
  <c r="AN494" i="1"/>
  <c r="AM494" i="1"/>
  <c r="AC494" i="1" l="1"/>
  <c r="AD494" i="1"/>
  <c r="X495" i="1" l="1"/>
  <c r="AA495" i="1"/>
  <c r="W495" i="1"/>
  <c r="Z495" i="1"/>
  <c r="AZ495" i="1" l="1"/>
  <c r="AN495" i="1" s="1"/>
  <c r="AX495" i="1"/>
  <c r="AK495" i="1" s="1"/>
  <c r="AV495" i="1"/>
  <c r="AH495" i="1" s="1"/>
  <c r="AD495" i="1" s="1"/>
  <c r="AJ495" i="1"/>
  <c r="AM495" i="1"/>
  <c r="X496" i="1" l="1"/>
  <c r="AA496" i="1"/>
  <c r="AG495" i="1"/>
  <c r="AC495" i="1" s="1"/>
  <c r="W496" i="1" l="1"/>
  <c r="Z496" i="1"/>
  <c r="AZ496" i="1" l="1"/>
  <c r="AN496" i="1" s="1"/>
  <c r="AV496" i="1"/>
  <c r="AH496" i="1" s="1"/>
  <c r="AX496" i="1"/>
  <c r="AK496" i="1" s="1"/>
  <c r="AM496" i="1"/>
  <c r="AJ496" i="1"/>
  <c r="AG496" i="1"/>
  <c r="AC496" i="1" s="1"/>
  <c r="AD496" i="1" l="1"/>
  <c r="Z497" i="1"/>
  <c r="W497" i="1"/>
  <c r="AA497" i="1" l="1"/>
  <c r="X497" i="1"/>
  <c r="AZ497" i="1" l="1"/>
  <c r="AX497" i="1"/>
  <c r="AV497" i="1"/>
  <c r="AG497" i="1" s="1"/>
  <c r="AK497" i="1" l="1"/>
  <c r="AJ497" i="1"/>
  <c r="AN497" i="1"/>
  <c r="AM497" i="1"/>
  <c r="AC497" i="1" s="1"/>
  <c r="AH497" i="1"/>
  <c r="AD497" i="1" s="1"/>
  <c r="Z498" i="1" l="1"/>
  <c r="W498" i="1"/>
  <c r="AA498" i="1"/>
  <c r="X498" i="1"/>
  <c r="AV498" i="1" l="1"/>
  <c r="AH498" i="1" s="1"/>
  <c r="AX498" i="1"/>
  <c r="AK498" i="1" s="1"/>
  <c r="AZ498" i="1"/>
  <c r="AN498" i="1" s="1"/>
  <c r="AM498" i="1" l="1"/>
  <c r="AJ498" i="1"/>
  <c r="AD498" i="1"/>
  <c r="AG498" i="1"/>
  <c r="X499" i="1" l="1"/>
  <c r="AA499" i="1"/>
  <c r="AC498" i="1"/>
  <c r="Z499" i="1" l="1"/>
  <c r="W499" i="1"/>
  <c r="AZ499" i="1" l="1"/>
  <c r="AN499" i="1" s="1"/>
  <c r="AV499" i="1"/>
  <c r="AH499" i="1" s="1"/>
  <c r="AX499" i="1"/>
  <c r="AK499" i="1" s="1"/>
  <c r="AG499" i="1"/>
  <c r="AM499" i="1"/>
  <c r="AJ499" i="1"/>
  <c r="AC499" i="1" l="1"/>
  <c r="W500" i="1" s="1"/>
  <c r="Z500" i="1"/>
  <c r="AD499" i="1"/>
  <c r="AA500" i="1" l="1"/>
  <c r="X500" i="1"/>
  <c r="AZ500" i="1" l="1"/>
  <c r="AX500" i="1"/>
  <c r="AV500" i="1"/>
  <c r="AK500" i="1" l="1"/>
  <c r="AJ500" i="1"/>
  <c r="AH500" i="1"/>
  <c r="AG500" i="1"/>
  <c r="AN500" i="1"/>
  <c r="AM500" i="1"/>
  <c r="AC500" i="1" l="1"/>
  <c r="AD500" i="1"/>
  <c r="X501" i="1" l="1"/>
  <c r="AA501" i="1"/>
  <c r="Z501" i="1"/>
  <c r="W501" i="1"/>
  <c r="AX501" i="1" l="1"/>
  <c r="AK501" i="1" s="1"/>
  <c r="AZ501" i="1"/>
  <c r="AN501" i="1" s="1"/>
  <c r="AV501" i="1"/>
  <c r="AH501" i="1" s="1"/>
  <c r="AD501" i="1" s="1"/>
  <c r="AM501" i="1"/>
  <c r="AJ501" i="1"/>
  <c r="AG501" i="1"/>
  <c r="AA502" i="1"/>
  <c r="X502" i="1"/>
  <c r="AC501" i="1" l="1"/>
  <c r="W502" i="1" l="1"/>
  <c r="Z502" i="1"/>
  <c r="AZ502" i="1" l="1"/>
  <c r="AV502" i="1"/>
  <c r="AX502" i="1"/>
  <c r="AG502" i="1" l="1"/>
  <c r="AH502" i="1"/>
  <c r="AJ502" i="1"/>
  <c r="AK502" i="1"/>
  <c r="AM502" i="1"/>
  <c r="AN502" i="1"/>
  <c r="AD502" i="1" l="1"/>
  <c r="AC502" i="1"/>
  <c r="W503" i="1" l="1"/>
  <c r="Z503" i="1"/>
  <c r="AA503" i="1"/>
  <c r="X503" i="1"/>
  <c r="AV503" i="1" l="1"/>
  <c r="AH503" i="1" s="1"/>
  <c r="AZ503" i="1"/>
  <c r="AN503" i="1" s="1"/>
  <c r="AX503" i="1"/>
  <c r="AK503" i="1" s="1"/>
  <c r="AG503" i="1"/>
  <c r="AM503" i="1"/>
  <c r="AJ503" i="1"/>
  <c r="AD503" i="1" l="1"/>
  <c r="AC503" i="1"/>
  <c r="W504" i="1" l="1"/>
  <c r="Z504" i="1"/>
  <c r="X504" i="1"/>
  <c r="AA504" i="1"/>
  <c r="AZ504" i="1" l="1"/>
  <c r="AN504" i="1" s="1"/>
  <c r="AM504" i="1"/>
  <c r="AX504" i="1"/>
  <c r="AK504" i="1" s="1"/>
  <c r="AV504" i="1"/>
  <c r="AH504" i="1" s="1"/>
  <c r="AD504" i="1" s="1"/>
  <c r="AJ504" i="1"/>
  <c r="X505" i="1" l="1"/>
  <c r="AA505" i="1"/>
  <c r="AG504" i="1"/>
  <c r="AC504" i="1" s="1"/>
  <c r="W505" i="1" l="1"/>
  <c r="Z505" i="1"/>
  <c r="AV505" i="1" l="1"/>
  <c r="AH505" i="1" s="1"/>
  <c r="AX505" i="1"/>
  <c r="AG505" i="1"/>
  <c r="AZ505" i="1"/>
  <c r="AN505" i="1" s="1"/>
  <c r="AM505" i="1" l="1"/>
  <c r="AK505" i="1"/>
  <c r="AJ505" i="1"/>
  <c r="AC505" i="1" s="1"/>
  <c r="AD505" i="1"/>
  <c r="W506" i="1" l="1"/>
  <c r="Z506" i="1"/>
  <c r="AA506" i="1"/>
  <c r="X506" i="1"/>
  <c r="AZ506" i="1" l="1"/>
  <c r="AN506" i="1" s="1"/>
  <c r="AV506" i="1"/>
  <c r="AH506" i="1" s="1"/>
  <c r="AM506" i="1"/>
  <c r="AX506" i="1"/>
  <c r="AK506" i="1" s="1"/>
  <c r="AG506" i="1"/>
  <c r="AD506" i="1" l="1"/>
  <c r="AJ506" i="1"/>
  <c r="AC506" i="1" s="1"/>
  <c r="W507" i="1" l="1"/>
  <c r="Z507" i="1"/>
  <c r="AA507" i="1"/>
  <c r="X507" i="1"/>
  <c r="AV507" i="1" l="1"/>
  <c r="AZ507" i="1"/>
  <c r="AX507" i="1"/>
  <c r="AK507" i="1" l="1"/>
  <c r="AJ507" i="1"/>
  <c r="AM507" i="1"/>
  <c r="AN507" i="1"/>
  <c r="AG507" i="1"/>
  <c r="AC507" i="1" s="1"/>
  <c r="Z508" i="1" s="1"/>
  <c r="AH507" i="1"/>
  <c r="AD507" i="1" s="1"/>
  <c r="W508" i="1" l="1"/>
  <c r="AA508" i="1"/>
  <c r="X508" i="1"/>
  <c r="AZ508" i="1"/>
  <c r="AX508" i="1"/>
  <c r="AK508" i="1" s="1"/>
  <c r="AV508" i="1"/>
  <c r="AJ508" i="1"/>
  <c r="AG508" i="1" l="1"/>
  <c r="AH508" i="1"/>
  <c r="AM508" i="1"/>
  <c r="AN508" i="1"/>
  <c r="AD508" i="1" l="1"/>
  <c r="AC508" i="1"/>
  <c r="Z509" i="1" l="1"/>
  <c r="W509" i="1"/>
  <c r="X509" i="1"/>
  <c r="AA509" i="1"/>
  <c r="AX509" i="1" l="1"/>
  <c r="AJ509" i="1" s="1"/>
  <c r="AZ509" i="1"/>
  <c r="AM509" i="1" s="1"/>
  <c r="AV509" i="1"/>
  <c r="AG509" i="1" s="1"/>
  <c r="AC509" i="1" l="1"/>
  <c r="AN509" i="1"/>
  <c r="AH509" i="1"/>
  <c r="AK509" i="1"/>
  <c r="AD509" i="1" l="1"/>
  <c r="W510" i="1"/>
  <c r="Z510" i="1"/>
  <c r="X510" i="1" l="1"/>
  <c r="AA510" i="1"/>
  <c r="AV510" i="1" l="1"/>
  <c r="AG510" i="1" s="1"/>
  <c r="AX510" i="1"/>
  <c r="AJ510" i="1" s="1"/>
  <c r="AZ510" i="1"/>
  <c r="AM510" i="1" s="1"/>
  <c r="AH510" i="1" l="1"/>
  <c r="AC510" i="1"/>
  <c r="AK510" i="1"/>
  <c r="AN510" i="1"/>
  <c r="Z511" i="1" l="1"/>
  <c r="W511" i="1"/>
  <c r="AD510" i="1"/>
  <c r="AA511" i="1" l="1"/>
  <c r="X511" i="1"/>
  <c r="AV511" i="1" l="1"/>
  <c r="AX511" i="1"/>
  <c r="AZ511" i="1"/>
  <c r="AK511" i="1" l="1"/>
  <c r="AJ511" i="1"/>
  <c r="AN511" i="1"/>
  <c r="AM511" i="1"/>
  <c r="AH511" i="1"/>
  <c r="AD511" i="1" s="1"/>
  <c r="AG511" i="1"/>
  <c r="AC511" i="1" l="1"/>
  <c r="AA512" i="1"/>
  <c r="X512" i="1"/>
  <c r="W512" i="1" l="1"/>
  <c r="Z512" i="1"/>
  <c r="AZ512" i="1" l="1"/>
  <c r="AN512" i="1" s="1"/>
  <c r="AX512" i="1"/>
  <c r="AV512" i="1"/>
  <c r="AM512" i="1" l="1"/>
  <c r="AG512" i="1"/>
  <c r="AH512" i="1"/>
  <c r="AJ512" i="1"/>
  <c r="AK512" i="1"/>
  <c r="AD512" i="1" l="1"/>
  <c r="AC512" i="1"/>
  <c r="Z513" i="1" l="1"/>
  <c r="W513" i="1"/>
  <c r="AA513" i="1"/>
  <c r="X513" i="1"/>
  <c r="AX513" i="1" l="1"/>
  <c r="AJ513" i="1" s="1"/>
  <c r="AV513" i="1"/>
  <c r="AH513" i="1" s="1"/>
  <c r="AZ513" i="1"/>
  <c r="AN513" i="1" s="1"/>
  <c r="AG513" i="1"/>
  <c r="AM513" i="1" l="1"/>
  <c r="AC513" i="1"/>
  <c r="AK513" i="1"/>
  <c r="AD513" i="1" s="1"/>
  <c r="X514" i="1" l="1"/>
  <c r="AA514" i="1"/>
  <c r="W514" i="1"/>
  <c r="Z514" i="1"/>
  <c r="AX514" i="1" l="1"/>
  <c r="AK514" i="1" s="1"/>
  <c r="AV514" i="1"/>
  <c r="AH514" i="1" s="1"/>
  <c r="AZ514" i="1"/>
  <c r="AN514" i="1" s="1"/>
  <c r="AJ514" i="1"/>
  <c r="AG514" i="1"/>
  <c r="AM514" i="1" l="1"/>
  <c r="AC514" i="1"/>
  <c r="AD514" i="1"/>
  <c r="X515" i="1" l="1"/>
  <c r="AA515" i="1"/>
  <c r="Z515" i="1"/>
  <c r="W515" i="1"/>
  <c r="AX515" i="1" l="1"/>
  <c r="AK515" i="1" s="1"/>
  <c r="AZ515" i="1"/>
  <c r="AN515" i="1" s="1"/>
  <c r="AV515" i="1"/>
  <c r="AH515" i="1" s="1"/>
  <c r="AJ515" i="1"/>
  <c r="AM515" i="1"/>
  <c r="AD515" i="1" l="1"/>
  <c r="AG515" i="1"/>
  <c r="AC515" i="1" s="1"/>
  <c r="W516" i="1" l="1"/>
  <c r="Z516" i="1"/>
  <c r="AA516" i="1"/>
  <c r="X516" i="1"/>
  <c r="AV516" i="1" l="1"/>
  <c r="AH516" i="1" s="1"/>
  <c r="AG516" i="1"/>
  <c r="AX516" i="1"/>
  <c r="AK516" i="1" s="1"/>
  <c r="AZ516" i="1"/>
  <c r="AN516" i="1" s="1"/>
  <c r="AJ516" i="1" l="1"/>
  <c r="AD516" i="1"/>
  <c r="AA517" i="1"/>
  <c r="X517" i="1"/>
  <c r="AM516" i="1"/>
  <c r="AC516" i="1" s="1"/>
  <c r="W517" i="1" l="1"/>
  <c r="Z517" i="1"/>
  <c r="AX517" i="1" l="1"/>
  <c r="AK517" i="1" s="1"/>
  <c r="AZ517" i="1"/>
  <c r="AN517" i="1" s="1"/>
  <c r="AV517" i="1"/>
  <c r="AH517" i="1" s="1"/>
  <c r="AD517" i="1" s="1"/>
  <c r="AJ517" i="1"/>
  <c r="AG517" i="1"/>
  <c r="AA518" i="1" l="1"/>
  <c r="X518" i="1"/>
  <c r="AM517" i="1"/>
  <c r="AC517" i="1" s="1"/>
  <c r="Z518" i="1" l="1"/>
  <c r="W518" i="1"/>
  <c r="AZ518" i="1" l="1"/>
  <c r="AN518" i="1" s="1"/>
  <c r="AV518" i="1"/>
  <c r="AH518" i="1" s="1"/>
  <c r="AX518" i="1"/>
  <c r="AK518" i="1" s="1"/>
  <c r="AM518" i="1"/>
  <c r="AG518" i="1"/>
  <c r="AJ518" i="1" l="1"/>
  <c r="AC518" i="1" s="1"/>
  <c r="AD518" i="1"/>
  <c r="Z519" i="1" l="1"/>
  <c r="W519" i="1"/>
  <c r="AA519" i="1"/>
  <c r="X519" i="1"/>
  <c r="AZ519" i="1" l="1"/>
  <c r="AN519" i="1" s="1"/>
  <c r="AV519" i="1"/>
  <c r="AH519" i="1" s="1"/>
  <c r="AX519" i="1"/>
  <c r="AK519" i="1" s="1"/>
  <c r="AM519" i="1"/>
  <c r="AG519" i="1"/>
  <c r="AJ519" i="1"/>
  <c r="AC519" i="1" l="1"/>
  <c r="AD519" i="1"/>
  <c r="X520" i="1" l="1"/>
  <c r="AA520" i="1"/>
  <c r="W520" i="1"/>
  <c r="Z520" i="1"/>
  <c r="AV520" i="1" l="1"/>
  <c r="AH520" i="1" s="1"/>
  <c r="AZ520" i="1"/>
  <c r="AN520" i="1" s="1"/>
  <c r="AG520" i="1"/>
  <c r="AX520" i="1"/>
  <c r="AK520" i="1" s="1"/>
  <c r="AM520" i="1"/>
  <c r="AJ520" i="1" l="1"/>
  <c r="AC520" i="1"/>
  <c r="AD520" i="1"/>
  <c r="AA521" i="1" l="1"/>
  <c r="X521" i="1"/>
  <c r="Z521" i="1"/>
  <c r="W521" i="1"/>
  <c r="AX521" i="1" l="1"/>
  <c r="AJ521" i="1"/>
  <c r="AZ521" i="1"/>
  <c r="AM521" i="1" s="1"/>
  <c r="AV521" i="1"/>
  <c r="AG521" i="1" s="1"/>
  <c r="AC521" i="1" s="1"/>
  <c r="Z522" i="1" s="1"/>
  <c r="AK521" i="1"/>
  <c r="AN521" i="1"/>
  <c r="AH521" i="1" l="1"/>
  <c r="AD521" i="1" s="1"/>
  <c r="AA522" i="1" s="1"/>
  <c r="X522" i="1"/>
  <c r="W522" i="1"/>
  <c r="AV522" i="1" l="1"/>
  <c r="AH522" i="1" s="1"/>
  <c r="AZ522" i="1"/>
  <c r="AN522" i="1" s="1"/>
  <c r="AX522" i="1"/>
  <c r="AK522" i="1" s="1"/>
  <c r="AJ522" i="1"/>
  <c r="AG522" i="1"/>
  <c r="AM522" i="1"/>
  <c r="AC522" i="1" l="1"/>
  <c r="AD522" i="1"/>
  <c r="AA523" i="1" l="1"/>
  <c r="X523" i="1"/>
  <c r="Z523" i="1"/>
  <c r="W523" i="1"/>
  <c r="AX523" i="1" l="1"/>
  <c r="AK523" i="1" s="1"/>
  <c r="AV523" i="1"/>
  <c r="AH523" i="1" s="1"/>
  <c r="AZ523" i="1"/>
  <c r="AN523" i="1" s="1"/>
  <c r="AG523" i="1"/>
  <c r="AM523" i="1"/>
  <c r="AJ523" i="1"/>
  <c r="AC523" i="1" l="1"/>
  <c r="Z524" i="1" s="1"/>
  <c r="W524" i="1"/>
  <c r="AD523" i="1"/>
  <c r="AA524" i="1" l="1"/>
  <c r="X524" i="1"/>
  <c r="AV524" i="1"/>
  <c r="AH524" i="1" s="1"/>
  <c r="AZ524" i="1"/>
  <c r="AN524" i="1" s="1"/>
  <c r="AX524" i="1"/>
  <c r="AK524" i="1" s="1"/>
  <c r="AG524" i="1"/>
  <c r="AM524" i="1"/>
  <c r="AJ524" i="1" l="1"/>
  <c r="AC524" i="1"/>
  <c r="Z525" i="1" s="1"/>
  <c r="W525" i="1"/>
  <c r="AD524" i="1"/>
  <c r="X525" i="1" s="1"/>
  <c r="AA525" i="1" l="1"/>
  <c r="AX525" i="1"/>
  <c r="AK525" i="1" s="1"/>
  <c r="AZ525" i="1"/>
  <c r="AN525" i="1" s="1"/>
  <c r="AV525" i="1"/>
  <c r="AH525" i="1" s="1"/>
  <c r="AD525" i="1" s="1"/>
  <c r="X526" i="1" s="1"/>
  <c r="AJ525" i="1"/>
  <c r="AA526" i="1" l="1"/>
  <c r="AG525" i="1"/>
  <c r="AM525" i="1"/>
  <c r="AC525" i="1" l="1"/>
  <c r="Z526" i="1"/>
  <c r="W526" i="1"/>
  <c r="AZ526" i="1" l="1"/>
  <c r="AN526" i="1" s="1"/>
  <c r="AX526" i="1"/>
  <c r="AK526" i="1" s="1"/>
  <c r="AV526" i="1"/>
  <c r="AH526" i="1" s="1"/>
  <c r="AJ526" i="1"/>
  <c r="AM526" i="1"/>
  <c r="AG526" i="1"/>
  <c r="AC526" i="1" l="1"/>
  <c r="W527" i="1" s="1"/>
  <c r="AD526" i="1"/>
  <c r="Z527" i="1"/>
  <c r="AA527" i="1"/>
  <c r="X527" i="1"/>
  <c r="AV527" i="1" l="1"/>
  <c r="AX527" i="1"/>
  <c r="AZ527" i="1"/>
  <c r="AN527" i="1" l="1"/>
  <c r="AM527" i="1"/>
  <c r="AK527" i="1"/>
  <c r="AJ527" i="1"/>
  <c r="AH527" i="1"/>
  <c r="AD527" i="1" s="1"/>
  <c r="AG527" i="1"/>
  <c r="AC527" i="1" s="1"/>
  <c r="AA528" i="1" l="1"/>
  <c r="X528" i="1"/>
  <c r="Z528" i="1"/>
  <c r="W528" i="1"/>
  <c r="AV528" i="1" l="1"/>
  <c r="AZ528" i="1"/>
  <c r="AX528" i="1"/>
  <c r="AJ528" i="1" s="1"/>
  <c r="AM528" i="1"/>
  <c r="AG528" i="1"/>
  <c r="AH528" i="1"/>
  <c r="AN528" i="1"/>
  <c r="AK528" i="1"/>
  <c r="AD528" i="1" l="1"/>
  <c r="AC528" i="1"/>
  <c r="W529" i="1" l="1"/>
  <c r="Z529" i="1"/>
  <c r="AA529" i="1"/>
  <c r="X529" i="1"/>
  <c r="AX529" i="1" l="1"/>
  <c r="AK529" i="1" s="1"/>
  <c r="AV529" i="1"/>
  <c r="AH529" i="1" s="1"/>
  <c r="AZ529" i="1"/>
  <c r="AN529" i="1" s="1"/>
  <c r="AJ529" i="1"/>
  <c r="AM529" i="1"/>
  <c r="AG529" i="1"/>
  <c r="AC529" i="1" l="1"/>
  <c r="AD529" i="1"/>
  <c r="X530" i="1" l="1"/>
  <c r="AA530" i="1"/>
  <c r="Z530" i="1"/>
  <c r="W530" i="1"/>
  <c r="AZ530" i="1" l="1"/>
  <c r="AN530" i="1" s="1"/>
  <c r="AX530" i="1"/>
  <c r="AV530" i="1"/>
  <c r="AH530" i="1" s="1"/>
  <c r="AJ530" i="1"/>
  <c r="AK530" i="1"/>
  <c r="AG530" i="1" l="1"/>
  <c r="AD530" i="1"/>
  <c r="X531" i="1" s="1"/>
  <c r="AA531" i="1"/>
  <c r="AM530" i="1"/>
  <c r="AC530" i="1" s="1"/>
  <c r="Z531" i="1" l="1"/>
  <c r="W531" i="1"/>
  <c r="AZ531" i="1" l="1"/>
  <c r="AN531" i="1" s="1"/>
  <c r="AV531" i="1"/>
  <c r="AH531" i="1" s="1"/>
  <c r="AX531" i="1"/>
  <c r="AK531" i="1" s="1"/>
  <c r="AM531" i="1"/>
  <c r="AD531" i="1" l="1"/>
  <c r="AJ531" i="1"/>
  <c r="AA532" i="1"/>
  <c r="X532" i="1"/>
  <c r="AG531" i="1"/>
  <c r="AC531" i="1" s="1"/>
  <c r="Z532" i="1" l="1"/>
  <c r="W532" i="1"/>
  <c r="AV532" i="1" l="1"/>
  <c r="AH532" i="1" s="1"/>
  <c r="AX532" i="1"/>
  <c r="AK532" i="1" s="1"/>
  <c r="AZ532" i="1"/>
  <c r="AN532" i="1" s="1"/>
  <c r="AG532" i="1"/>
  <c r="AJ532" i="1"/>
  <c r="AM532" i="1"/>
  <c r="AC532" i="1" l="1"/>
  <c r="AD532" i="1"/>
  <c r="X533" i="1" l="1"/>
  <c r="AA533" i="1"/>
  <c r="W533" i="1"/>
  <c r="Z533" i="1"/>
  <c r="AV533" i="1" l="1"/>
  <c r="AH533" i="1" s="1"/>
  <c r="AX533" i="1"/>
  <c r="AZ533" i="1"/>
  <c r="AN533" i="1" s="1"/>
  <c r="AG533" i="1"/>
  <c r="AJ533" i="1"/>
  <c r="AM533" i="1"/>
  <c r="AK533" i="1"/>
  <c r="AD533" i="1" s="1"/>
  <c r="X534" i="1" s="1"/>
  <c r="AC533" i="1" l="1"/>
  <c r="Z534" i="1" s="1"/>
  <c r="W534" i="1"/>
  <c r="AA534" i="1"/>
  <c r="AX534" i="1" l="1"/>
  <c r="AK534" i="1" s="1"/>
  <c r="AV534" i="1"/>
  <c r="AH534" i="1" s="1"/>
  <c r="AZ534" i="1"/>
  <c r="AN534" i="1" s="1"/>
  <c r="AG534" i="1"/>
  <c r="AJ534" i="1"/>
  <c r="AM534" i="1"/>
  <c r="AC534" i="1" s="1"/>
  <c r="Z535" i="1" s="1"/>
  <c r="W535" i="1" l="1"/>
  <c r="AD534" i="1"/>
  <c r="X535" i="1" l="1"/>
  <c r="AA535" i="1"/>
  <c r="AV535" i="1"/>
  <c r="AX535" i="1"/>
  <c r="AJ535" i="1" s="1"/>
  <c r="AZ535" i="1"/>
  <c r="AM535" i="1" s="1"/>
  <c r="AG535" i="1"/>
  <c r="AC535" i="1" l="1"/>
  <c r="AN535" i="1"/>
  <c r="AK535" i="1"/>
  <c r="AH535" i="1"/>
  <c r="AD535" i="1" s="1"/>
  <c r="AA536" i="1" s="1"/>
  <c r="X536" i="1" l="1"/>
  <c r="Z536" i="1"/>
  <c r="W536" i="1"/>
  <c r="AV536" i="1" l="1"/>
  <c r="AZ536" i="1"/>
  <c r="AN536" i="1" s="1"/>
  <c r="AX536" i="1"/>
  <c r="AK536" i="1" s="1"/>
  <c r="AJ536" i="1"/>
  <c r="AM536" i="1"/>
  <c r="AG536" i="1" l="1"/>
  <c r="AC536" i="1" s="1"/>
  <c r="AH536" i="1"/>
  <c r="AD536" i="1" s="1"/>
  <c r="Z537" i="1" l="1"/>
  <c r="W537" i="1"/>
  <c r="X537" i="1"/>
  <c r="AA537" i="1"/>
  <c r="AX537" i="1" l="1"/>
  <c r="AK537" i="1" s="1"/>
  <c r="AJ537" i="1"/>
  <c r="AZ537" i="1"/>
  <c r="AM537" i="1" s="1"/>
  <c r="AV537" i="1"/>
  <c r="AH537" i="1" s="1"/>
  <c r="AN537" i="1" l="1"/>
  <c r="AD537" i="1"/>
  <c r="AA538" i="1"/>
  <c r="X538" i="1"/>
  <c r="AG537" i="1"/>
  <c r="AC537" i="1" s="1"/>
  <c r="W538" i="1" l="1"/>
  <c r="Z538" i="1"/>
  <c r="AX538" i="1" l="1"/>
  <c r="AK538" i="1" s="1"/>
  <c r="AV538" i="1"/>
  <c r="AZ538" i="1"/>
  <c r="AJ538" i="1"/>
  <c r="AN538" i="1" l="1"/>
  <c r="AM538" i="1"/>
  <c r="AH538" i="1"/>
  <c r="AD538" i="1" s="1"/>
  <c r="AG538" i="1"/>
  <c r="AC538" i="1" s="1"/>
  <c r="Z539" i="1" l="1"/>
  <c r="W539" i="1"/>
  <c r="X539" i="1"/>
  <c r="AA539" i="1"/>
  <c r="AV539" i="1" l="1"/>
  <c r="AZ539" i="1"/>
  <c r="AN539" i="1" s="1"/>
  <c r="AX539" i="1"/>
  <c r="AK539" i="1" l="1"/>
  <c r="AJ539" i="1"/>
  <c r="AM539" i="1"/>
  <c r="AH539" i="1"/>
  <c r="AD539" i="1" s="1"/>
  <c r="AG539" i="1"/>
  <c r="AC539" i="1" s="1"/>
  <c r="Z540" i="1" l="1"/>
  <c r="W540" i="1"/>
  <c r="X540" i="1"/>
  <c r="AA540" i="1"/>
  <c r="AV540" i="1" l="1"/>
  <c r="AZ540" i="1"/>
  <c r="AX540" i="1"/>
  <c r="AK540" i="1" s="1"/>
  <c r="AN540" i="1" l="1"/>
  <c r="AM540" i="1"/>
  <c r="AJ540" i="1"/>
  <c r="AH540" i="1"/>
  <c r="AD540" i="1" s="1"/>
  <c r="AG540" i="1"/>
  <c r="AC540" i="1" s="1"/>
  <c r="AA541" i="1" l="1"/>
  <c r="X541" i="1"/>
  <c r="Z541" i="1"/>
  <c r="W541" i="1"/>
  <c r="AX541" i="1" l="1"/>
  <c r="AK541" i="1" s="1"/>
  <c r="AZ541" i="1"/>
  <c r="AV541" i="1"/>
  <c r="AH541" i="1" l="1"/>
  <c r="AG541" i="1"/>
  <c r="AN541" i="1"/>
  <c r="AM541" i="1"/>
  <c r="AJ541" i="1"/>
  <c r="AC541" i="1" l="1"/>
  <c r="AD541" i="1"/>
  <c r="X542" i="1" l="1"/>
  <c r="AA542" i="1"/>
  <c r="Z542" i="1"/>
  <c r="W542" i="1"/>
  <c r="AV542" i="1" l="1"/>
  <c r="AH542" i="1" s="1"/>
  <c r="AX542" i="1"/>
  <c r="AK542" i="1" s="1"/>
  <c r="AZ542" i="1"/>
  <c r="AJ542" i="1"/>
  <c r="AG542" i="1" l="1"/>
  <c r="AN542" i="1"/>
  <c r="AD542" i="1" s="1"/>
  <c r="AM542" i="1"/>
  <c r="AC542" i="1" s="1"/>
  <c r="X543" i="1" l="1"/>
  <c r="AA543" i="1"/>
  <c r="W543" i="1"/>
  <c r="Z543" i="1"/>
  <c r="AV543" i="1" l="1"/>
  <c r="AH543" i="1" s="1"/>
  <c r="AX543" i="1"/>
  <c r="AK543" i="1" s="1"/>
  <c r="AZ543" i="1"/>
  <c r="AJ543" i="1"/>
  <c r="AN543" i="1" l="1"/>
  <c r="AM543" i="1"/>
  <c r="AD543" i="1"/>
  <c r="AG543" i="1"/>
  <c r="AC543" i="1" l="1"/>
  <c r="X544" i="1"/>
  <c r="AA544" i="1"/>
  <c r="W544" i="1" l="1"/>
  <c r="Z544" i="1"/>
  <c r="AX544" i="1" l="1"/>
  <c r="AK544" i="1" s="1"/>
  <c r="AZ544" i="1"/>
  <c r="AN544" i="1" s="1"/>
  <c r="AV544" i="1"/>
  <c r="AH544" i="1" s="1"/>
  <c r="AD544" i="1" s="1"/>
  <c r="AJ544" i="1"/>
  <c r="AM544" i="1"/>
  <c r="AG544" i="1"/>
  <c r="X545" i="1" l="1"/>
  <c r="AA545" i="1"/>
  <c r="AC544" i="1"/>
  <c r="Z545" i="1" l="1"/>
  <c r="W545" i="1"/>
  <c r="AV545" i="1" l="1"/>
  <c r="AH545" i="1" s="1"/>
  <c r="AZ545" i="1"/>
  <c r="AN545" i="1" s="1"/>
  <c r="AM545" i="1"/>
  <c r="AX545" i="1"/>
  <c r="AK545" i="1" s="1"/>
  <c r="AG545" i="1"/>
  <c r="AJ545" i="1" l="1"/>
  <c r="AC545" i="1"/>
  <c r="AD545" i="1"/>
  <c r="AA546" i="1" l="1"/>
  <c r="X546" i="1"/>
  <c r="W546" i="1"/>
  <c r="Z546" i="1"/>
  <c r="AZ546" i="1" l="1"/>
  <c r="AN546" i="1" s="1"/>
  <c r="AX546" i="1"/>
  <c r="AK546" i="1" s="1"/>
  <c r="AV546" i="1"/>
  <c r="AH546" i="1" s="1"/>
  <c r="AJ546" i="1"/>
  <c r="AM546" i="1"/>
  <c r="AD546" i="1" l="1"/>
  <c r="X547" i="1"/>
  <c r="AA547" i="1"/>
  <c r="AG546" i="1"/>
  <c r="AC546" i="1" s="1"/>
  <c r="W547" i="1" l="1"/>
  <c r="Z547" i="1"/>
  <c r="AZ547" i="1" l="1"/>
  <c r="AN547" i="1" s="1"/>
  <c r="AV547" i="1"/>
  <c r="AH547" i="1" s="1"/>
  <c r="AX547" i="1"/>
  <c r="AK547" i="1" s="1"/>
  <c r="AG547" i="1"/>
  <c r="AJ547" i="1"/>
  <c r="AM547" i="1"/>
  <c r="AD547" i="1" l="1"/>
  <c r="AC547" i="1"/>
  <c r="W548" i="1" l="1"/>
  <c r="Z548" i="1"/>
  <c r="AA548" i="1"/>
  <c r="X548" i="1"/>
  <c r="AV548" i="1" l="1"/>
  <c r="AH548" i="1" s="1"/>
  <c r="AX548" i="1"/>
  <c r="AK548" i="1" s="1"/>
  <c r="AZ548" i="1"/>
  <c r="AN548" i="1" s="1"/>
  <c r="AJ548" i="1"/>
  <c r="AG548" i="1"/>
  <c r="AM548" i="1" l="1"/>
  <c r="AC548" i="1" s="1"/>
  <c r="AD548" i="1"/>
  <c r="W549" i="1" l="1"/>
  <c r="Z549" i="1"/>
  <c r="AA549" i="1"/>
  <c r="X549" i="1"/>
  <c r="AX549" i="1" l="1"/>
  <c r="AK549" i="1" s="1"/>
  <c r="AZ549" i="1"/>
  <c r="AN549" i="1" s="1"/>
  <c r="AV549" i="1"/>
  <c r="AH549" i="1" s="1"/>
  <c r="AD549" i="1" s="1"/>
  <c r="AG549" i="1" l="1"/>
  <c r="AM549" i="1"/>
  <c r="X550" i="1"/>
  <c r="AA550" i="1"/>
  <c r="AJ549" i="1"/>
  <c r="AC549" i="1" s="1"/>
  <c r="Z550" i="1" l="1"/>
  <c r="W550" i="1"/>
  <c r="AZ550" i="1" l="1"/>
  <c r="AN550" i="1" s="1"/>
  <c r="AV550" i="1"/>
  <c r="AH550" i="1" s="1"/>
  <c r="AM550" i="1"/>
  <c r="AX550" i="1"/>
  <c r="AG550" i="1" l="1"/>
  <c r="AK550" i="1"/>
  <c r="AD550" i="1" s="1"/>
  <c r="AJ550" i="1"/>
  <c r="AC550" i="1" s="1"/>
  <c r="X551" i="1" l="1"/>
  <c r="AA551" i="1"/>
  <c r="W551" i="1"/>
  <c r="Z551" i="1"/>
  <c r="AZ551" i="1" l="1"/>
  <c r="AX551" i="1"/>
  <c r="AV551" i="1"/>
  <c r="AK551" i="1" l="1"/>
  <c r="AJ551" i="1"/>
  <c r="AH551" i="1"/>
  <c r="AG551" i="1"/>
  <c r="AN551" i="1"/>
  <c r="AM551" i="1"/>
  <c r="AC551" i="1" l="1"/>
  <c r="Z552" i="1"/>
  <c r="W552" i="1"/>
  <c r="AD551" i="1"/>
  <c r="AA552" i="1" l="1"/>
  <c r="X552" i="1"/>
  <c r="AX552" i="1"/>
  <c r="AK552" i="1" s="1"/>
  <c r="AV552" i="1"/>
  <c r="AZ552" i="1"/>
  <c r="AN552" i="1" s="1"/>
  <c r="AH552" i="1" l="1"/>
  <c r="AD552" i="1" s="1"/>
  <c r="AG552" i="1"/>
  <c r="X553" i="1"/>
  <c r="AM552" i="1"/>
  <c r="AJ552" i="1"/>
  <c r="AA553" i="1"/>
  <c r="AC552" i="1" l="1"/>
  <c r="Z553" i="1" l="1"/>
  <c r="W553" i="1"/>
  <c r="AZ553" i="1" l="1"/>
  <c r="AN553" i="1" s="1"/>
  <c r="AX553" i="1"/>
  <c r="AK553" i="1" s="1"/>
  <c r="AV553" i="1"/>
  <c r="AH553" i="1" s="1"/>
  <c r="AD553" i="1" s="1"/>
  <c r="AM553" i="1"/>
  <c r="AJ553" i="1" l="1"/>
  <c r="X554" i="1"/>
  <c r="AA554" i="1"/>
  <c r="AG553" i="1"/>
  <c r="AC553" i="1" s="1"/>
  <c r="Z554" i="1" l="1"/>
  <c r="W554" i="1"/>
  <c r="AZ554" i="1" l="1"/>
  <c r="AN554" i="1" s="1"/>
  <c r="AV554" i="1"/>
  <c r="AH554" i="1" s="1"/>
  <c r="AX554" i="1"/>
  <c r="AK554" i="1" s="1"/>
  <c r="AG554" i="1"/>
  <c r="AM554" i="1"/>
  <c r="AJ554" i="1"/>
  <c r="AC554" i="1" l="1"/>
  <c r="Z555" i="1" s="1"/>
  <c r="AD554" i="1"/>
  <c r="W555" i="1"/>
  <c r="X555" i="1"/>
  <c r="AA555" i="1"/>
  <c r="AV555" i="1" l="1"/>
  <c r="AH555" i="1" s="1"/>
  <c r="AZ555" i="1"/>
  <c r="AN555" i="1" s="1"/>
  <c r="AX555" i="1"/>
  <c r="AK555" i="1" s="1"/>
  <c r="AG555" i="1"/>
  <c r="AJ555" i="1" l="1"/>
  <c r="AM555" i="1"/>
  <c r="AD555" i="1"/>
  <c r="AA556" i="1" l="1"/>
  <c r="X556" i="1"/>
  <c r="AC555" i="1"/>
  <c r="Z556" i="1" l="1"/>
  <c r="W556" i="1"/>
  <c r="AZ556" i="1" l="1"/>
  <c r="AN556" i="1" s="1"/>
  <c r="AV556" i="1"/>
  <c r="AH556" i="1" s="1"/>
  <c r="AX556" i="1"/>
  <c r="AK556" i="1" s="1"/>
  <c r="AM556" i="1"/>
  <c r="AG556" i="1"/>
  <c r="AD556" i="1" l="1"/>
  <c r="AJ556" i="1"/>
  <c r="AC556" i="1" s="1"/>
  <c r="Z557" i="1" l="1"/>
  <c r="W557" i="1"/>
  <c r="AA557" i="1"/>
  <c r="X557" i="1"/>
  <c r="AX557" i="1" l="1"/>
  <c r="AK557" i="1" s="1"/>
  <c r="AM557" i="1"/>
  <c r="AZ557" i="1"/>
  <c r="AN557" i="1" s="1"/>
  <c r="AJ557" i="1"/>
  <c r="AV557" i="1"/>
  <c r="AH557" i="1" s="1"/>
  <c r="AD557" i="1" s="1"/>
  <c r="X558" i="1" s="1"/>
  <c r="AG557" i="1" l="1"/>
  <c r="AC557" i="1" s="1"/>
  <c r="AA558" i="1"/>
  <c r="Z558" i="1" l="1"/>
  <c r="W558" i="1"/>
  <c r="AX558" i="1" l="1"/>
  <c r="AK558" i="1" s="1"/>
  <c r="AV558" i="1"/>
  <c r="AH558" i="1" s="1"/>
  <c r="AZ558" i="1"/>
  <c r="AN558" i="1" s="1"/>
  <c r="AG558" i="1"/>
  <c r="AJ558" i="1"/>
  <c r="AM558" i="1"/>
  <c r="AD558" i="1" l="1"/>
  <c r="AC558" i="1"/>
  <c r="AA559" i="1"/>
  <c r="X559" i="1"/>
  <c r="Z559" i="1" l="1"/>
  <c r="W559" i="1"/>
  <c r="AZ559" i="1" l="1"/>
  <c r="AN559" i="1" s="1"/>
  <c r="AX559" i="1"/>
  <c r="AK559" i="1" s="1"/>
  <c r="AV559" i="1"/>
  <c r="AH559" i="1" s="1"/>
  <c r="AD559" i="1" s="1"/>
  <c r="AJ559" i="1"/>
  <c r="AM559" i="1"/>
  <c r="AG559" i="1"/>
  <c r="X560" i="1" l="1"/>
  <c r="AA560" i="1"/>
  <c r="AC559" i="1"/>
  <c r="W560" i="1" l="1"/>
  <c r="Z560" i="1"/>
  <c r="AZ560" i="1" l="1"/>
  <c r="AN560" i="1" s="1"/>
  <c r="AX560" i="1"/>
  <c r="AK560" i="1" s="1"/>
  <c r="AV560" i="1"/>
  <c r="AH560" i="1" s="1"/>
  <c r="AD560" i="1" s="1"/>
  <c r="AJ560" i="1"/>
  <c r="AM560" i="1"/>
  <c r="AG560" i="1" l="1"/>
  <c r="AC560" i="1" s="1"/>
  <c r="AA561" i="1"/>
  <c r="X561" i="1"/>
  <c r="Z561" i="1" l="1"/>
  <c r="W561" i="1"/>
  <c r="AX561" i="1" l="1"/>
  <c r="AK561" i="1" s="1"/>
  <c r="AV561" i="1"/>
  <c r="AH561" i="1" s="1"/>
  <c r="AZ561" i="1"/>
  <c r="AN561" i="1" s="1"/>
  <c r="AJ561" i="1"/>
  <c r="AM561" i="1"/>
  <c r="AG561" i="1"/>
  <c r="AD561" i="1" l="1"/>
  <c r="AC561" i="1"/>
  <c r="W562" i="1" s="1"/>
  <c r="X562" i="1"/>
  <c r="AA562" i="1"/>
  <c r="Z562" i="1"/>
  <c r="AV562" i="1" l="1"/>
  <c r="AX562" i="1"/>
  <c r="AZ562" i="1"/>
  <c r="AK562" i="1" l="1"/>
  <c r="AJ562" i="1"/>
  <c r="AH562" i="1"/>
  <c r="AG562" i="1"/>
  <c r="AN562" i="1"/>
  <c r="AM562" i="1"/>
  <c r="AD562" i="1" l="1"/>
  <c r="AC562" i="1"/>
  <c r="W563" i="1" l="1"/>
  <c r="Z563" i="1"/>
  <c r="X563" i="1"/>
  <c r="AA563" i="1"/>
  <c r="AX563" i="1" l="1"/>
  <c r="AK563" i="1" s="1"/>
  <c r="AV563" i="1"/>
  <c r="AH563" i="1" s="1"/>
  <c r="AZ563" i="1"/>
  <c r="AN563" i="1" s="1"/>
  <c r="AM563" i="1" l="1"/>
  <c r="AJ563" i="1"/>
  <c r="AD563" i="1"/>
  <c r="AG563" i="1"/>
  <c r="AA564" i="1" l="1"/>
  <c r="X564" i="1"/>
  <c r="AC563" i="1"/>
  <c r="Z564" i="1" l="1"/>
  <c r="W564" i="1"/>
  <c r="AV564" i="1" l="1"/>
  <c r="AH564" i="1" s="1"/>
  <c r="AZ564" i="1"/>
  <c r="AN564" i="1" s="1"/>
  <c r="AX564" i="1"/>
  <c r="AK564" i="1" s="1"/>
  <c r="AG564" i="1"/>
  <c r="AJ564" i="1"/>
  <c r="AM564" i="1"/>
  <c r="AC564" i="1" l="1"/>
  <c r="Z565" i="1" s="1"/>
  <c r="AD564" i="1"/>
  <c r="W565" i="1"/>
  <c r="X565" i="1" l="1"/>
  <c r="AA565" i="1"/>
  <c r="AV565" i="1" l="1"/>
  <c r="AZ565" i="1"/>
  <c r="AX565" i="1"/>
  <c r="AJ565" i="1" s="1"/>
  <c r="AN565" i="1" l="1"/>
  <c r="AM565" i="1"/>
  <c r="AH565" i="1"/>
  <c r="AG565" i="1"/>
  <c r="AC565" i="1" s="1"/>
  <c r="AK565" i="1"/>
  <c r="AD565" i="1" s="1"/>
  <c r="Z566" i="1" l="1"/>
  <c r="W566" i="1"/>
  <c r="AA566" i="1"/>
  <c r="X566" i="1"/>
  <c r="AV566" i="1" l="1"/>
  <c r="AH566" i="1" s="1"/>
  <c r="AZ566" i="1"/>
  <c r="AN566" i="1" s="1"/>
  <c r="AX566" i="1"/>
  <c r="AK566" i="1" s="1"/>
  <c r="AG566" i="1"/>
  <c r="AJ566" i="1" l="1"/>
  <c r="AM566" i="1"/>
  <c r="AC566" i="1" s="1"/>
  <c r="AD566" i="1"/>
  <c r="X567" i="1" l="1"/>
  <c r="AA567" i="1"/>
  <c r="Z567" i="1"/>
  <c r="W567" i="1"/>
  <c r="AX567" i="1" l="1"/>
  <c r="AK567" i="1" s="1"/>
  <c r="AZ567" i="1"/>
  <c r="AN567" i="1" s="1"/>
  <c r="AV567" i="1"/>
  <c r="AH567" i="1" s="1"/>
  <c r="AD567" i="1" s="1"/>
  <c r="X568" i="1" s="1"/>
  <c r="AJ567" i="1"/>
  <c r="AM567" i="1"/>
  <c r="AA568" i="1" l="1"/>
  <c r="AG567" i="1"/>
  <c r="AC567" i="1" s="1"/>
  <c r="W568" i="1" l="1"/>
  <c r="Z568" i="1"/>
  <c r="AZ568" i="1" l="1"/>
  <c r="AN568" i="1" s="1"/>
  <c r="AM568" i="1"/>
  <c r="AV568" i="1"/>
  <c r="AH568" i="1" s="1"/>
  <c r="AX568" i="1"/>
  <c r="AK568" i="1" s="1"/>
  <c r="AD568" i="1" l="1"/>
  <c r="X569" i="1" s="1"/>
  <c r="AJ568" i="1"/>
  <c r="AA569" i="1"/>
  <c r="AG568" i="1"/>
  <c r="AC568" i="1" s="1"/>
  <c r="Z569" i="1" l="1"/>
  <c r="W569" i="1"/>
  <c r="AZ569" i="1" l="1"/>
  <c r="AX569" i="1"/>
  <c r="AV569" i="1"/>
  <c r="AG569" i="1" l="1"/>
  <c r="AH569" i="1"/>
  <c r="AM569" i="1"/>
  <c r="AN569" i="1"/>
  <c r="AJ569" i="1"/>
  <c r="AK569" i="1"/>
  <c r="AD569" i="1" l="1"/>
  <c r="AC569" i="1"/>
  <c r="Z570" i="1" l="1"/>
  <c r="W570" i="1"/>
  <c r="AA570" i="1"/>
  <c r="X570" i="1"/>
  <c r="AZ570" i="1" l="1"/>
  <c r="AM570" i="1" s="1"/>
  <c r="AX570" i="1"/>
  <c r="AJ570" i="1" s="1"/>
  <c r="AV570" i="1"/>
  <c r="AG570" i="1" s="1"/>
  <c r="AC570" i="1" s="1"/>
  <c r="W571" i="1" s="1"/>
  <c r="AN570" i="1"/>
  <c r="AH570" i="1"/>
  <c r="AK570" i="1"/>
  <c r="Z571" i="1" l="1"/>
  <c r="AD570" i="1"/>
  <c r="AA571" i="1" l="1"/>
  <c r="X571" i="1"/>
  <c r="AZ571" i="1" l="1"/>
  <c r="AM571" i="1" s="1"/>
  <c r="AX571" i="1"/>
  <c r="AJ571" i="1" s="1"/>
  <c r="AV571" i="1"/>
  <c r="AG571" i="1" s="1"/>
  <c r="AC571" i="1" s="1"/>
  <c r="W572" i="1" s="1"/>
  <c r="AN571" i="1"/>
  <c r="AK571" i="1"/>
  <c r="Z572" i="1" l="1"/>
  <c r="AH571" i="1"/>
  <c r="AD571" i="1" s="1"/>
  <c r="AA572" i="1" l="1"/>
  <c r="X572" i="1"/>
  <c r="AX572" i="1" l="1"/>
  <c r="AZ572" i="1"/>
  <c r="AV572" i="1"/>
  <c r="AH572" i="1" l="1"/>
  <c r="AG572" i="1"/>
  <c r="AN572" i="1"/>
  <c r="AM572" i="1"/>
  <c r="AJ572" i="1"/>
  <c r="AK572" i="1"/>
  <c r="AC572" i="1" l="1"/>
  <c r="AD572" i="1"/>
  <c r="X573" i="1" l="1"/>
  <c r="AA573" i="1"/>
  <c r="Z573" i="1"/>
  <c r="W573" i="1"/>
  <c r="AZ573" i="1" l="1"/>
  <c r="AV573" i="1"/>
  <c r="AX573" i="1"/>
  <c r="AJ573" i="1" l="1"/>
  <c r="AK573" i="1"/>
  <c r="AM573" i="1"/>
  <c r="AN573" i="1"/>
  <c r="AG573" i="1"/>
  <c r="AC573" i="1" s="1"/>
  <c r="AH573" i="1"/>
  <c r="AD573" i="1" s="1"/>
  <c r="AA574" i="1" l="1"/>
  <c r="X574" i="1"/>
  <c r="Z574" i="1"/>
  <c r="W574" i="1"/>
  <c r="AX574" i="1" l="1"/>
  <c r="AK574" i="1" s="1"/>
  <c r="AV574" i="1"/>
  <c r="AG574" i="1" s="1"/>
  <c r="AJ574" i="1"/>
  <c r="AZ574" i="1"/>
  <c r="AH574" i="1"/>
  <c r="AN574" i="1" l="1"/>
  <c r="AD574" i="1" s="1"/>
  <c r="AM574" i="1"/>
  <c r="AC574" i="1" s="1"/>
  <c r="W575" i="1" l="1"/>
  <c r="Z575" i="1"/>
  <c r="AA575" i="1"/>
  <c r="X575" i="1"/>
  <c r="AZ575" i="1" l="1"/>
  <c r="AN575" i="1" s="1"/>
  <c r="AM575" i="1"/>
  <c r="AV575" i="1"/>
  <c r="AH575" i="1" s="1"/>
  <c r="AX575" i="1"/>
  <c r="AK575" i="1" s="1"/>
  <c r="AD575" i="1" l="1"/>
  <c r="X576" i="1" s="1"/>
  <c r="AA576" i="1"/>
  <c r="AG575" i="1"/>
  <c r="AJ575" i="1"/>
  <c r="AC575" i="1" l="1"/>
  <c r="W576" i="1" l="1"/>
  <c r="Z576" i="1"/>
  <c r="AX576" i="1" l="1"/>
  <c r="AK576" i="1" s="1"/>
  <c r="AV576" i="1"/>
  <c r="AH576" i="1" s="1"/>
  <c r="AZ576" i="1"/>
  <c r="AN576" i="1" s="1"/>
  <c r="AJ576" i="1"/>
  <c r="AM576" i="1" l="1"/>
  <c r="AD576" i="1"/>
  <c r="AG576" i="1"/>
  <c r="AC576" i="1" s="1"/>
  <c r="W577" i="1" l="1"/>
  <c r="Z577" i="1"/>
  <c r="AA577" i="1"/>
  <c r="X577" i="1"/>
  <c r="AX577" i="1" l="1"/>
  <c r="AK577" i="1" s="1"/>
  <c r="AV577" i="1"/>
  <c r="AH577" i="1" s="1"/>
  <c r="AZ577" i="1"/>
  <c r="AN577" i="1" s="1"/>
  <c r="AG577" i="1" l="1"/>
  <c r="AD577" i="1"/>
  <c r="AJ577" i="1"/>
  <c r="AM577" i="1"/>
  <c r="AA578" i="1" l="1"/>
  <c r="X578" i="1"/>
  <c r="AC577" i="1"/>
  <c r="Z578" i="1" l="1"/>
  <c r="W578" i="1"/>
  <c r="AZ578" i="1" l="1"/>
  <c r="AN578" i="1" s="1"/>
  <c r="AV578" i="1"/>
  <c r="AH578" i="1" s="1"/>
  <c r="AX578" i="1"/>
  <c r="AK578" i="1" s="1"/>
  <c r="AM578" i="1"/>
  <c r="AD578" i="1" l="1"/>
  <c r="AG578" i="1"/>
  <c r="X579" i="1"/>
  <c r="AA579" i="1"/>
  <c r="AJ578" i="1"/>
  <c r="AC578" i="1" l="1"/>
  <c r="Z579" i="1"/>
  <c r="W579" i="1"/>
  <c r="AV579" i="1" l="1"/>
  <c r="AH579" i="1" s="1"/>
  <c r="AZ579" i="1"/>
  <c r="AN579" i="1" s="1"/>
  <c r="AX579" i="1"/>
  <c r="AK579" i="1" s="1"/>
  <c r="AM579" i="1"/>
  <c r="AG579" i="1" l="1"/>
  <c r="AJ579" i="1"/>
  <c r="AC579" i="1"/>
  <c r="AD579" i="1"/>
  <c r="W580" i="1" l="1"/>
  <c r="Z580" i="1"/>
  <c r="X580" i="1"/>
  <c r="AA580" i="1"/>
  <c r="AV580" i="1" l="1"/>
  <c r="AH580" i="1" s="1"/>
  <c r="AX580" i="1"/>
  <c r="AK580" i="1" s="1"/>
  <c r="AZ580" i="1"/>
  <c r="AN580" i="1" s="1"/>
  <c r="AG580" i="1"/>
  <c r="AJ580" i="1"/>
  <c r="AM580" i="1" l="1"/>
  <c r="AC580" i="1" s="1"/>
  <c r="AD580" i="1"/>
  <c r="Z581" i="1" l="1"/>
  <c r="W581" i="1"/>
  <c r="AA581" i="1"/>
  <c r="X581" i="1"/>
  <c r="AZ581" i="1"/>
  <c r="AN581" i="1" s="1"/>
  <c r="AX581" i="1"/>
  <c r="AK581" i="1" s="1"/>
  <c r="AV581" i="1"/>
  <c r="AH581" i="1" s="1"/>
  <c r="AG581" i="1"/>
  <c r="AJ581" i="1"/>
  <c r="AD581" i="1" l="1"/>
  <c r="X582" i="1" s="1"/>
  <c r="AM581" i="1"/>
  <c r="AC581" i="1" s="1"/>
  <c r="AA582" i="1"/>
  <c r="Z582" i="1" l="1"/>
  <c r="W582" i="1"/>
  <c r="AX582" i="1" l="1"/>
  <c r="AK582" i="1" s="1"/>
  <c r="AV582" i="1"/>
  <c r="AH582" i="1" s="1"/>
  <c r="AZ582" i="1"/>
  <c r="AN582" i="1" s="1"/>
  <c r="AJ582" i="1"/>
  <c r="AM582" i="1"/>
  <c r="AG582" i="1"/>
  <c r="AD582" i="1" l="1"/>
  <c r="AC582" i="1"/>
  <c r="W583" i="1" l="1"/>
  <c r="Z583" i="1"/>
  <c r="X583" i="1"/>
  <c r="AA583" i="1"/>
  <c r="AV583" i="1" l="1"/>
  <c r="AH583" i="1" s="1"/>
  <c r="AZ583" i="1"/>
  <c r="AN583" i="1" s="1"/>
  <c r="AG583" i="1"/>
  <c r="AX583" i="1"/>
  <c r="AK583" i="1" s="1"/>
  <c r="AM583" i="1" l="1"/>
  <c r="AJ583" i="1"/>
  <c r="AC583" i="1" s="1"/>
  <c r="AD583" i="1"/>
  <c r="Z584" i="1" l="1"/>
  <c r="W584" i="1"/>
  <c r="X584" i="1"/>
  <c r="AA584" i="1"/>
  <c r="AX584" i="1" l="1"/>
  <c r="AK584" i="1" s="1"/>
  <c r="AZ584" i="1"/>
  <c r="AN584" i="1" s="1"/>
  <c r="AV584" i="1"/>
  <c r="AH584" i="1" s="1"/>
  <c r="AD584" i="1" s="1"/>
  <c r="AA585" i="1" s="1"/>
  <c r="AM584" i="1"/>
  <c r="AJ584" i="1"/>
  <c r="AG584" i="1" l="1"/>
  <c r="AC584" i="1" s="1"/>
  <c r="X585" i="1"/>
  <c r="W585" i="1" l="1"/>
  <c r="Z585" i="1"/>
  <c r="AZ585" i="1" l="1"/>
  <c r="AN585" i="1" s="1"/>
  <c r="AV585" i="1"/>
  <c r="AH585" i="1" s="1"/>
  <c r="AX585" i="1"/>
  <c r="AK585" i="1" s="1"/>
  <c r="AG585" i="1"/>
  <c r="AM585" i="1" l="1"/>
  <c r="AD585" i="1"/>
  <c r="X586" i="1"/>
  <c r="AA586" i="1"/>
  <c r="AJ585" i="1"/>
  <c r="AC585" i="1" s="1"/>
  <c r="Z586" i="1" l="1"/>
  <c r="W586" i="1"/>
  <c r="AZ586" i="1" l="1"/>
  <c r="AN586" i="1" s="1"/>
  <c r="AM586" i="1"/>
  <c r="AV586" i="1"/>
  <c r="AH586" i="1" s="1"/>
  <c r="AX586" i="1"/>
  <c r="AK586" i="1" s="1"/>
  <c r="AD586" i="1" l="1"/>
  <c r="AJ586" i="1"/>
  <c r="AA587" i="1"/>
  <c r="X587" i="1"/>
  <c r="AG586" i="1"/>
  <c r="AC586" i="1" s="1"/>
  <c r="Z587" i="1" l="1"/>
  <c r="W587" i="1"/>
  <c r="AV587" i="1" l="1"/>
  <c r="AH587" i="1" s="1"/>
  <c r="AX587" i="1"/>
  <c r="AK587" i="1" s="1"/>
  <c r="AZ587" i="1"/>
  <c r="AN587" i="1" s="1"/>
  <c r="AG587" i="1"/>
  <c r="AM587" i="1"/>
  <c r="AJ587" i="1" l="1"/>
  <c r="AC587" i="1" s="1"/>
  <c r="W588" i="1" s="1"/>
  <c r="AD587" i="1"/>
  <c r="Z588" i="1" l="1"/>
  <c r="X588" i="1"/>
  <c r="AA588" i="1"/>
  <c r="AX588" i="1" l="1"/>
  <c r="AJ588" i="1" s="1"/>
  <c r="AK588" i="1"/>
  <c r="AZ588" i="1"/>
  <c r="AV588" i="1"/>
  <c r="AN588" i="1" l="1"/>
  <c r="AM588" i="1"/>
  <c r="AH588" i="1"/>
  <c r="AD588" i="1" s="1"/>
  <c r="AG588" i="1"/>
  <c r="AC588" i="1" s="1"/>
  <c r="W589" i="1" l="1"/>
  <c r="Z589" i="1"/>
  <c r="AA589" i="1"/>
  <c r="X589" i="1"/>
  <c r="AX589" i="1" l="1"/>
  <c r="AJ589" i="1" s="1"/>
  <c r="AV589" i="1"/>
  <c r="AG589" i="1" s="1"/>
  <c r="AZ589" i="1"/>
  <c r="AM589" i="1" s="1"/>
  <c r="AN589" i="1" l="1"/>
  <c r="AC589" i="1"/>
  <c r="AK589" i="1"/>
  <c r="AH589" i="1"/>
  <c r="AD589" i="1" s="1"/>
  <c r="X590" i="1" l="1"/>
  <c r="AA590" i="1"/>
  <c r="W590" i="1"/>
  <c r="Z590" i="1"/>
  <c r="AX590" i="1" l="1"/>
  <c r="AJ590" i="1" s="1"/>
  <c r="AZ590" i="1"/>
  <c r="AM590" i="1" s="1"/>
  <c r="AV590" i="1"/>
  <c r="AG590" i="1" s="1"/>
  <c r="AH590" i="1"/>
  <c r="AN590" i="1"/>
  <c r="AK590" i="1"/>
  <c r="AC590" i="1" l="1"/>
  <c r="Z591" i="1" s="1"/>
  <c r="W591" i="1"/>
  <c r="AD590" i="1"/>
  <c r="X591" i="1" l="1"/>
  <c r="AA591" i="1"/>
  <c r="AX591" i="1"/>
  <c r="AJ591" i="1" s="1"/>
  <c r="AZ591" i="1"/>
  <c r="AM591" i="1" s="1"/>
  <c r="AV591" i="1"/>
  <c r="AG591" i="1" s="1"/>
  <c r="AC591" i="1" s="1"/>
  <c r="W592" i="1" s="1"/>
  <c r="Z592" i="1" l="1"/>
  <c r="AK591" i="1"/>
  <c r="AH591" i="1"/>
  <c r="AN591" i="1"/>
  <c r="AD591" i="1" l="1"/>
  <c r="AA592" i="1" l="1"/>
  <c r="X592" i="1"/>
  <c r="AZ592" i="1" l="1"/>
  <c r="AX592" i="1"/>
  <c r="AV592" i="1"/>
  <c r="AH592" i="1" l="1"/>
  <c r="AG592" i="1"/>
  <c r="AK592" i="1"/>
  <c r="AJ592" i="1"/>
  <c r="AN592" i="1"/>
  <c r="AM592" i="1"/>
  <c r="AC592" i="1" l="1"/>
  <c r="AD592" i="1"/>
  <c r="X593" i="1" l="1"/>
  <c r="AA593" i="1"/>
  <c r="Z593" i="1"/>
  <c r="W593" i="1"/>
  <c r="AX593" i="1" l="1"/>
  <c r="AJ593" i="1" s="1"/>
  <c r="AV593" i="1"/>
  <c r="AG593" i="1" s="1"/>
  <c r="AZ593" i="1"/>
  <c r="AM593" i="1" s="1"/>
  <c r="AK593" i="1"/>
  <c r="AH593" i="1"/>
  <c r="AN593" i="1"/>
  <c r="AD593" i="1" l="1"/>
  <c r="AC593" i="1"/>
  <c r="AA594" i="1"/>
  <c r="X594" i="1"/>
  <c r="W594" i="1" l="1"/>
  <c r="Z594" i="1"/>
  <c r="AV594" i="1" l="1"/>
  <c r="AX594" i="1"/>
  <c r="AZ594" i="1"/>
  <c r="AJ594" i="1" l="1"/>
  <c r="AK594" i="1"/>
  <c r="AM594" i="1"/>
  <c r="AN594" i="1"/>
  <c r="AG594" i="1"/>
  <c r="AC594" i="1" s="1"/>
  <c r="AH594" i="1"/>
  <c r="AD594" i="1" l="1"/>
  <c r="Z595" i="1"/>
  <c r="W595" i="1"/>
  <c r="AA595" i="1" l="1"/>
  <c r="X595" i="1"/>
  <c r="AV595" i="1" l="1"/>
  <c r="AG595" i="1" s="1"/>
  <c r="AH595" i="1"/>
  <c r="AX595" i="1"/>
  <c r="AJ595" i="1" s="1"/>
  <c r="AZ595" i="1"/>
  <c r="AM595" i="1" s="1"/>
  <c r="AK595" i="1" l="1"/>
  <c r="AN595" i="1"/>
  <c r="AD595" i="1" s="1"/>
  <c r="AC595" i="1"/>
  <c r="X596" i="1" l="1"/>
  <c r="AA596" i="1"/>
  <c r="W596" i="1"/>
  <c r="Z596" i="1"/>
  <c r="AZ596" i="1" l="1"/>
  <c r="AN596" i="1" s="1"/>
  <c r="AV596" i="1"/>
  <c r="AH596" i="1" s="1"/>
  <c r="AX596" i="1"/>
  <c r="AK596" i="1" s="1"/>
  <c r="AG596" i="1"/>
  <c r="AM596" i="1"/>
  <c r="AJ596" i="1" l="1"/>
  <c r="AC596" i="1" s="1"/>
  <c r="AD596" i="1"/>
  <c r="Z597" i="1" l="1"/>
  <c r="W597" i="1"/>
  <c r="AA597" i="1"/>
  <c r="X597" i="1"/>
  <c r="AZ597" i="1" l="1"/>
  <c r="AN597" i="1" s="1"/>
  <c r="AV597" i="1"/>
  <c r="AH597" i="1" s="1"/>
  <c r="AX597" i="1"/>
  <c r="AK597" i="1" s="1"/>
  <c r="AM597" i="1"/>
  <c r="AG597" i="1" l="1"/>
  <c r="AD597" i="1"/>
  <c r="AJ597" i="1"/>
  <c r="AC597" i="1" s="1"/>
  <c r="Z598" i="1" l="1"/>
  <c r="W598" i="1"/>
  <c r="AA598" i="1"/>
  <c r="X598" i="1"/>
  <c r="AX598" i="1" l="1"/>
  <c r="AK598" i="1"/>
  <c r="AV598" i="1"/>
  <c r="AH598" i="1" s="1"/>
  <c r="AZ598" i="1"/>
  <c r="AN598" i="1" s="1"/>
  <c r="AJ598" i="1"/>
  <c r="AM598" i="1"/>
  <c r="AD598" i="1" l="1"/>
  <c r="AG598" i="1"/>
  <c r="AC598" i="1" s="1"/>
  <c r="Z599" i="1" l="1"/>
  <c r="W599" i="1"/>
  <c r="AA599" i="1"/>
  <c r="X599" i="1"/>
  <c r="AV599" i="1" l="1"/>
  <c r="AH599" i="1" s="1"/>
  <c r="AG599" i="1"/>
  <c r="AZ599" i="1"/>
  <c r="AN599" i="1" s="1"/>
  <c r="AX599" i="1"/>
  <c r="AK599" i="1" s="1"/>
  <c r="AJ599" i="1" l="1"/>
  <c r="AM599" i="1"/>
  <c r="AD599" i="1"/>
  <c r="AC599" i="1" l="1"/>
  <c r="X600" i="1"/>
  <c r="AA600" i="1"/>
  <c r="Z600" i="1"/>
  <c r="W600" i="1"/>
  <c r="AZ600" i="1" l="1"/>
  <c r="AN600" i="1" s="1"/>
  <c r="AV600" i="1"/>
  <c r="AH600" i="1" s="1"/>
  <c r="AX600" i="1"/>
  <c r="AK600" i="1" s="1"/>
  <c r="AM600" i="1"/>
  <c r="AJ600" i="1"/>
  <c r="AG600" i="1"/>
  <c r="AC600" i="1" l="1"/>
  <c r="AD600" i="1"/>
  <c r="X601" i="1" l="1"/>
  <c r="AA601" i="1"/>
  <c r="Z601" i="1"/>
  <c r="W601" i="1"/>
  <c r="AX601" i="1" l="1"/>
  <c r="AK601" i="1" s="1"/>
  <c r="AZ601" i="1"/>
  <c r="AN601" i="1" s="1"/>
  <c r="AV601" i="1"/>
  <c r="AH601" i="1" s="1"/>
  <c r="AD601" i="1" s="1"/>
  <c r="AA602" i="1" s="1"/>
  <c r="AJ601" i="1"/>
  <c r="AM601" i="1"/>
  <c r="AG601" i="1"/>
  <c r="AC601" i="1" s="1"/>
  <c r="Z602" i="1" s="1"/>
  <c r="X602" i="1"/>
  <c r="W602" i="1" l="1"/>
  <c r="AV602" i="1" l="1"/>
  <c r="AH602" i="1" s="1"/>
  <c r="AG602" i="1"/>
  <c r="AZ602" i="1"/>
  <c r="AN602" i="1" s="1"/>
  <c r="AM602" i="1"/>
  <c r="AX602" i="1"/>
  <c r="AK602" i="1" s="1"/>
  <c r="AJ602" i="1" l="1"/>
  <c r="AC602" i="1" s="1"/>
  <c r="AD602" i="1"/>
  <c r="W603" i="1" l="1"/>
  <c r="Z603" i="1"/>
  <c r="X603" i="1"/>
  <c r="AA603" i="1"/>
  <c r="AZ603" i="1" l="1"/>
  <c r="AV603" i="1"/>
  <c r="AH603" i="1" s="1"/>
  <c r="AX603" i="1"/>
  <c r="AK603" i="1" s="1"/>
  <c r="AJ603" i="1" l="1"/>
  <c r="AG603" i="1"/>
  <c r="AN603" i="1"/>
  <c r="AD603" i="1" s="1"/>
  <c r="AM603" i="1"/>
  <c r="AC603" i="1" s="1"/>
  <c r="X604" i="1" l="1"/>
  <c r="AA604" i="1"/>
  <c r="W604" i="1"/>
  <c r="Z604" i="1"/>
  <c r="AZ604" i="1" l="1"/>
  <c r="AN604" i="1" s="1"/>
  <c r="AX604" i="1"/>
  <c r="AK604" i="1" s="1"/>
  <c r="AV604" i="1"/>
  <c r="AH604" i="1" s="1"/>
  <c r="AM604" i="1"/>
  <c r="AJ604" i="1" l="1"/>
  <c r="AG604" i="1"/>
  <c r="AC604" i="1" s="1"/>
  <c r="AD604" i="1"/>
  <c r="Z605" i="1" l="1"/>
  <c r="W605" i="1"/>
  <c r="AA605" i="1"/>
  <c r="X605" i="1"/>
  <c r="AX605" i="1" l="1"/>
  <c r="AK605" i="1" s="1"/>
  <c r="AZ605" i="1"/>
  <c r="AN605" i="1" s="1"/>
  <c r="AV605" i="1"/>
  <c r="AH605" i="1" s="1"/>
  <c r="AG605" i="1"/>
  <c r="AM605" i="1"/>
  <c r="AJ605" i="1"/>
  <c r="AC605" i="1" s="1"/>
  <c r="W606" i="1" s="1"/>
  <c r="AD605" i="1" l="1"/>
  <c r="Z606" i="1"/>
  <c r="AA606" i="1" l="1"/>
  <c r="X606" i="1"/>
  <c r="AZ606" i="1" l="1"/>
  <c r="AM606" i="1" s="1"/>
  <c r="AV606" i="1"/>
  <c r="AG606" i="1" s="1"/>
  <c r="AC606" i="1" s="1"/>
  <c r="AX606" i="1"/>
  <c r="AJ606" i="1" s="1"/>
  <c r="Z607" i="1" l="1"/>
  <c r="W607" i="1"/>
  <c r="AK606" i="1"/>
  <c r="AN606" i="1"/>
  <c r="AH606" i="1"/>
  <c r="AD606" i="1" l="1"/>
  <c r="X607" i="1"/>
  <c r="AA607" i="1"/>
  <c r="AX607" i="1"/>
  <c r="AJ607" i="1" s="1"/>
  <c r="AV607" i="1"/>
  <c r="AG607" i="1" s="1"/>
  <c r="AZ607" i="1" l="1"/>
  <c r="AM607" i="1" s="1"/>
  <c r="AC607" i="1" s="1"/>
  <c r="AN607" i="1"/>
  <c r="AH607" i="1"/>
  <c r="AK607" i="1"/>
  <c r="W608" i="1" l="1"/>
  <c r="Z608" i="1"/>
  <c r="AD607" i="1"/>
  <c r="AA608" i="1" l="1"/>
  <c r="X608" i="1"/>
  <c r="AZ608" i="1" l="1"/>
  <c r="AX608" i="1"/>
  <c r="AV608" i="1"/>
  <c r="AH608" i="1" l="1"/>
  <c r="AG608" i="1"/>
  <c r="AK608" i="1"/>
  <c r="AJ608" i="1"/>
  <c r="AN608" i="1"/>
  <c r="AM608" i="1"/>
  <c r="AC608" i="1" l="1"/>
  <c r="AD608" i="1"/>
  <c r="AA609" i="1" l="1"/>
  <c r="X609" i="1"/>
  <c r="W609" i="1"/>
  <c r="Z609" i="1"/>
  <c r="AZ609" i="1" l="1"/>
  <c r="AN609" i="1" s="1"/>
  <c r="AX609" i="1"/>
  <c r="AJ609" i="1" s="1"/>
  <c r="AM609" i="1"/>
  <c r="AV609" i="1"/>
  <c r="AG609" i="1" s="1"/>
  <c r="AC609" i="1" l="1"/>
  <c r="Z610" i="1"/>
  <c r="W610" i="1"/>
  <c r="AH609" i="1"/>
  <c r="AK609" i="1"/>
  <c r="AD609" i="1" l="1"/>
  <c r="X610" i="1" l="1"/>
  <c r="AA610" i="1"/>
  <c r="AZ610" i="1" l="1"/>
  <c r="AM610" i="1" s="1"/>
  <c r="AX610" i="1"/>
  <c r="AJ610" i="1" s="1"/>
  <c r="AV610" i="1"/>
  <c r="AG610" i="1" s="1"/>
  <c r="AC610" i="1" l="1"/>
  <c r="AK610" i="1"/>
  <c r="AN610" i="1"/>
  <c r="AH610" i="1"/>
  <c r="AD610" i="1" l="1"/>
  <c r="W611" i="1"/>
  <c r="Z611" i="1"/>
  <c r="AA611" i="1" l="1"/>
  <c r="X611" i="1"/>
  <c r="AV611" i="1" l="1"/>
  <c r="AX611" i="1"/>
  <c r="AZ611" i="1"/>
  <c r="AN611" i="1" l="1"/>
  <c r="AM611" i="1"/>
  <c r="AK611" i="1"/>
  <c r="AJ611" i="1"/>
  <c r="AH611" i="1"/>
  <c r="AD611" i="1" s="1"/>
  <c r="AG611" i="1"/>
  <c r="AC611" i="1" l="1"/>
  <c r="AA612" i="1"/>
  <c r="X612" i="1"/>
  <c r="Z612" i="1" l="1"/>
  <c r="W612" i="1"/>
  <c r="AZ612" i="1" l="1"/>
  <c r="AN612" i="1" s="1"/>
  <c r="AV612" i="1"/>
  <c r="AH612" i="1" s="1"/>
  <c r="AG612" i="1"/>
  <c r="AX612" i="1"/>
  <c r="AK612" i="1" s="1"/>
  <c r="AM612" i="1"/>
  <c r="AJ612" i="1" l="1"/>
  <c r="AC612" i="1"/>
  <c r="AD612" i="1"/>
  <c r="X613" i="1" l="1"/>
  <c r="AA613" i="1"/>
  <c r="W613" i="1"/>
  <c r="Z613" i="1"/>
  <c r="AZ613" i="1" l="1"/>
  <c r="AX613" i="1"/>
  <c r="AV613" i="1"/>
  <c r="AJ613" i="1"/>
  <c r="AG613" i="1"/>
  <c r="AC613" i="1" s="1"/>
  <c r="Z614" i="1" s="1"/>
  <c r="AM613" i="1"/>
  <c r="AN613" i="1"/>
  <c r="AH613" i="1"/>
  <c r="AK613" i="1"/>
  <c r="AD613" i="1" l="1"/>
  <c r="AA614" i="1" s="1"/>
  <c r="X614" i="1"/>
  <c r="W614" i="1"/>
  <c r="AV614" i="1" l="1"/>
  <c r="AH614" i="1" s="1"/>
  <c r="AZ614" i="1"/>
  <c r="AN614" i="1" s="1"/>
  <c r="AG614" i="1"/>
  <c r="AX614" i="1"/>
  <c r="AK614" i="1" s="1"/>
  <c r="AM614" i="1"/>
  <c r="AJ614" i="1" l="1"/>
  <c r="AC614" i="1" s="1"/>
  <c r="AD614" i="1"/>
  <c r="Z615" i="1" l="1"/>
  <c r="W615" i="1"/>
  <c r="AA615" i="1"/>
  <c r="X615" i="1"/>
  <c r="AZ615" i="1" l="1"/>
  <c r="AN615" i="1" s="1"/>
  <c r="AV615" i="1"/>
  <c r="AH615" i="1" s="1"/>
  <c r="AM615" i="1"/>
  <c r="AX615" i="1"/>
  <c r="AK615" i="1" s="1"/>
  <c r="AG615" i="1"/>
  <c r="AJ615" i="1"/>
  <c r="AC615" i="1" s="1"/>
  <c r="W616" i="1" s="1"/>
  <c r="Z616" i="1" l="1"/>
  <c r="AD615" i="1"/>
  <c r="AA616" i="1" l="1"/>
  <c r="X616" i="1"/>
  <c r="AX616" i="1" l="1"/>
  <c r="AZ616" i="1"/>
  <c r="AV616" i="1"/>
  <c r="AN616" i="1" l="1"/>
  <c r="AM616" i="1"/>
  <c r="AH616" i="1"/>
  <c r="AG616" i="1"/>
  <c r="AK616" i="1"/>
  <c r="AJ616" i="1"/>
  <c r="AC616" i="1" l="1"/>
  <c r="AD616" i="1"/>
  <c r="AA617" i="1" l="1"/>
  <c r="X617" i="1"/>
  <c r="W617" i="1"/>
  <c r="Z617" i="1"/>
  <c r="AX617" i="1" l="1"/>
  <c r="AK617" i="1" s="1"/>
  <c r="AV617" i="1"/>
  <c r="AH617" i="1" s="1"/>
  <c r="AZ617" i="1"/>
  <c r="AN617" i="1" s="1"/>
  <c r="AJ617" i="1"/>
  <c r="AG617" i="1"/>
  <c r="AM617" i="1"/>
  <c r="AC617" i="1" l="1"/>
  <c r="AD617" i="1"/>
  <c r="X618" i="1" l="1"/>
  <c r="AA618" i="1"/>
  <c r="Z618" i="1"/>
  <c r="W618" i="1"/>
  <c r="AX618" i="1" l="1"/>
  <c r="AK618" i="1" s="1"/>
  <c r="AV618" i="1"/>
  <c r="AH618" i="1" s="1"/>
  <c r="AZ618" i="1"/>
  <c r="AN618" i="1" s="1"/>
  <c r="AJ618" i="1"/>
  <c r="AM618" i="1" l="1"/>
  <c r="AG618" i="1"/>
  <c r="AC618" i="1" s="1"/>
  <c r="AD618" i="1"/>
  <c r="Z619" i="1" l="1"/>
  <c r="W619" i="1"/>
  <c r="X619" i="1"/>
  <c r="AX619" i="1" s="1"/>
  <c r="AA619" i="1"/>
  <c r="AK619" i="1" l="1"/>
  <c r="AJ619" i="1"/>
  <c r="AZ619" i="1"/>
  <c r="AV619" i="1"/>
  <c r="AN619" i="1" l="1"/>
  <c r="AM619" i="1"/>
  <c r="AH619" i="1"/>
  <c r="AD619" i="1" s="1"/>
  <c r="AG619" i="1"/>
  <c r="AC619" i="1" s="1"/>
  <c r="X620" i="1" l="1"/>
  <c r="AA620" i="1"/>
  <c r="Z620" i="1"/>
  <c r="W620" i="1"/>
  <c r="AX620" i="1" l="1"/>
  <c r="AK620" i="1" s="1"/>
  <c r="AJ620" i="1"/>
  <c r="AV620" i="1"/>
  <c r="AH620" i="1" s="1"/>
  <c r="AG620" i="1"/>
  <c r="AZ620" i="1"/>
  <c r="AN620" i="1" s="1"/>
  <c r="AD620" i="1" l="1"/>
  <c r="AM620" i="1"/>
  <c r="AC620" i="1" s="1"/>
  <c r="Z621" i="1" l="1"/>
  <c r="W621" i="1"/>
  <c r="AA621" i="1"/>
  <c r="X621" i="1"/>
  <c r="AV621" i="1" l="1"/>
  <c r="AH621" i="1" s="1"/>
  <c r="AZ621" i="1"/>
  <c r="AN621" i="1" s="1"/>
  <c r="AX621" i="1"/>
  <c r="AK621" i="1" s="1"/>
  <c r="AM621" i="1"/>
  <c r="AG621" i="1"/>
  <c r="AJ621" i="1"/>
  <c r="AC621" i="1" s="1"/>
  <c r="W622" i="1" s="1"/>
  <c r="Z622" i="1" l="1"/>
  <c r="AD621" i="1"/>
  <c r="AA622" i="1" l="1"/>
  <c r="X622" i="1"/>
  <c r="AZ622" i="1" l="1"/>
  <c r="AV622" i="1"/>
  <c r="AX622" i="1"/>
  <c r="AH622" i="1" l="1"/>
  <c r="AG622" i="1"/>
  <c r="AK622" i="1"/>
  <c r="AJ622" i="1"/>
  <c r="AN622" i="1"/>
  <c r="AM622" i="1"/>
  <c r="AC622" i="1" l="1"/>
  <c r="Z623" i="1"/>
  <c r="W623" i="1"/>
  <c r="AD622" i="1"/>
  <c r="X623" i="1" l="1"/>
  <c r="AA623" i="1"/>
  <c r="AZ623" i="1" l="1"/>
  <c r="AM623" i="1" s="1"/>
  <c r="AV623" i="1"/>
  <c r="AG623" i="1" s="1"/>
  <c r="AX623" i="1"/>
  <c r="AJ623" i="1" s="1"/>
  <c r="AC623" i="1" l="1"/>
  <c r="AK623" i="1"/>
  <c r="AH623" i="1"/>
  <c r="AN623" i="1"/>
  <c r="AD623" i="1" l="1"/>
  <c r="X624" i="1"/>
  <c r="AA624" i="1"/>
  <c r="Z624" i="1"/>
  <c r="W624" i="1"/>
  <c r="AZ624" i="1" l="1"/>
  <c r="AM624" i="1" s="1"/>
  <c r="AX624" i="1"/>
  <c r="AJ624" i="1" s="1"/>
  <c r="AV624" i="1"/>
  <c r="AG624" i="1" s="1"/>
  <c r="AK624" i="1"/>
  <c r="AN624" i="1"/>
  <c r="AH624" i="1"/>
  <c r="AD624" i="1" l="1"/>
  <c r="AA625" i="1" s="1"/>
  <c r="AC624" i="1"/>
  <c r="Z625" i="1" s="1"/>
  <c r="X625" i="1"/>
  <c r="W625" i="1"/>
  <c r="AV625" i="1" l="1"/>
  <c r="AG625" i="1" s="1"/>
  <c r="AX625" i="1"/>
  <c r="AJ625" i="1" s="1"/>
  <c r="AZ625" i="1"/>
  <c r="AM625" i="1" s="1"/>
  <c r="AK625" i="1"/>
  <c r="AH625" i="1"/>
  <c r="AN625" i="1"/>
  <c r="AD625" i="1" l="1"/>
  <c r="AA626" i="1" s="1"/>
  <c r="X626" i="1"/>
  <c r="AC625" i="1"/>
  <c r="Z626" i="1" l="1"/>
  <c r="W626" i="1"/>
  <c r="AX626" i="1" l="1"/>
  <c r="AV626" i="1"/>
  <c r="AZ626" i="1"/>
  <c r="AG626" i="1" l="1"/>
  <c r="AH626" i="1"/>
  <c r="AM626" i="1"/>
  <c r="AN626" i="1"/>
  <c r="AJ626" i="1"/>
  <c r="AK626" i="1"/>
  <c r="AD626" i="1" l="1"/>
  <c r="AC626" i="1"/>
  <c r="Z627" i="1" l="1"/>
  <c r="W627" i="1"/>
  <c r="X627" i="1"/>
  <c r="AA627" i="1"/>
  <c r="AX627" i="1" l="1"/>
  <c r="AJ627" i="1" s="1"/>
  <c r="AV627" i="1"/>
  <c r="AG627" i="1" s="1"/>
  <c r="AZ627" i="1"/>
  <c r="AM627" i="1" s="1"/>
  <c r="AC627" i="1" l="1"/>
  <c r="Z628" i="1" s="1"/>
  <c r="W628" i="1"/>
  <c r="AH627" i="1"/>
  <c r="AN627" i="1"/>
  <c r="AK627" i="1"/>
  <c r="AD627" i="1" l="1"/>
  <c r="AA628" i="1" l="1"/>
  <c r="X628" i="1"/>
  <c r="AX628" i="1" l="1"/>
  <c r="AJ628" i="1" s="1"/>
  <c r="AZ628" i="1"/>
  <c r="AM628" i="1" s="1"/>
  <c r="AV628" i="1"/>
  <c r="AG628" i="1" s="1"/>
  <c r="AC628" i="1" s="1"/>
  <c r="Z629" i="1" l="1"/>
  <c r="W629" i="1"/>
  <c r="AK628" i="1"/>
  <c r="AN628" i="1"/>
  <c r="AH628" i="1"/>
  <c r="AD628" i="1" s="1"/>
  <c r="X629" i="1" l="1"/>
  <c r="AA629" i="1"/>
  <c r="AZ629" i="1"/>
  <c r="AM629" i="1" s="1"/>
  <c r="AX629" i="1"/>
  <c r="AJ629" i="1" s="1"/>
  <c r="AV629" i="1"/>
  <c r="AG629" i="1" s="1"/>
  <c r="AC629" i="1" s="1"/>
  <c r="W630" i="1" s="1"/>
  <c r="Z630" i="1" l="1"/>
  <c r="AK629" i="1"/>
  <c r="AN629" i="1"/>
  <c r="AH629" i="1"/>
  <c r="AD629" i="1" l="1"/>
  <c r="AA630" i="1" s="1"/>
  <c r="X630" i="1"/>
  <c r="AX630" i="1" l="1"/>
  <c r="AJ630" i="1" s="1"/>
  <c r="AZ630" i="1"/>
  <c r="AM630" i="1" s="1"/>
  <c r="AV630" i="1"/>
  <c r="AG630" i="1" s="1"/>
  <c r="AC630" i="1" s="1"/>
  <c r="Z631" i="1" l="1"/>
  <c r="W631" i="1"/>
  <c r="AH630" i="1"/>
  <c r="AN630" i="1"/>
  <c r="AK630" i="1"/>
  <c r="AD630" i="1" l="1"/>
  <c r="AA631" i="1" l="1"/>
  <c r="X631" i="1"/>
  <c r="AX631" i="1" l="1"/>
  <c r="AJ631" i="1" s="1"/>
  <c r="AV631" i="1"/>
  <c r="AG631" i="1" s="1"/>
  <c r="AZ631" i="1"/>
  <c r="AM631" i="1" s="1"/>
  <c r="AC631" i="1" l="1"/>
  <c r="Z632" i="1"/>
  <c r="W632" i="1"/>
  <c r="AH631" i="1"/>
  <c r="AK631" i="1"/>
  <c r="AN631" i="1"/>
  <c r="AD631" i="1" l="1"/>
  <c r="X632" i="1" l="1"/>
  <c r="AA632" i="1"/>
  <c r="AV632" i="1" l="1"/>
  <c r="AZ632" i="1"/>
  <c r="AX632" i="1"/>
  <c r="AH632" i="1" l="1"/>
  <c r="AG632" i="1"/>
  <c r="AN632" i="1"/>
  <c r="AM632" i="1"/>
  <c r="AK632" i="1"/>
  <c r="AJ632" i="1"/>
  <c r="AC632" i="1" l="1"/>
  <c r="AD632" i="1"/>
  <c r="AA633" i="1" l="1"/>
  <c r="X633" i="1"/>
  <c r="Z633" i="1"/>
  <c r="W633" i="1"/>
  <c r="AX633" i="1" l="1"/>
  <c r="AK633" i="1" s="1"/>
  <c r="AZ633" i="1"/>
  <c r="AN633" i="1" s="1"/>
  <c r="AV633" i="1"/>
  <c r="AH633" i="1" s="1"/>
  <c r="AD633" i="1" s="1"/>
  <c r="X634" i="1" s="1"/>
  <c r="AM633" i="1"/>
  <c r="AJ633" i="1"/>
  <c r="AA634" i="1"/>
  <c r="AG633" i="1" l="1"/>
  <c r="AC633" i="1" s="1"/>
  <c r="Z634" i="1" l="1"/>
  <c r="W634" i="1"/>
  <c r="AV634" i="1" l="1"/>
  <c r="AH634" i="1" s="1"/>
  <c r="AX634" i="1"/>
  <c r="AK634" i="1" s="1"/>
  <c r="AZ634" i="1"/>
  <c r="AN634" i="1" s="1"/>
  <c r="AJ634" i="1"/>
  <c r="AG634" i="1"/>
  <c r="AM634" i="1"/>
  <c r="AC634" i="1" l="1"/>
  <c r="AD634" i="1"/>
  <c r="AA635" i="1" l="1"/>
  <c r="X635" i="1"/>
  <c r="Z635" i="1"/>
  <c r="W635" i="1"/>
  <c r="AZ635" i="1" l="1"/>
  <c r="AN635" i="1" s="1"/>
  <c r="AX635" i="1"/>
  <c r="AK635" i="1" s="1"/>
  <c r="AM635" i="1"/>
  <c r="AV635" i="1"/>
  <c r="AH635" i="1" s="1"/>
  <c r="AG635" i="1"/>
  <c r="AJ635" i="1"/>
  <c r="AC635" i="1" l="1"/>
  <c r="AD635" i="1"/>
  <c r="AA636" i="1" l="1"/>
  <c r="X636" i="1"/>
  <c r="W636" i="1"/>
  <c r="Z636" i="1"/>
  <c r="AV636" i="1" l="1"/>
  <c r="AH636" i="1" s="1"/>
  <c r="AZ636" i="1"/>
  <c r="AN636" i="1" s="1"/>
  <c r="AM636" i="1"/>
  <c r="AG636" i="1"/>
  <c r="AX636" i="1"/>
  <c r="AK636" i="1" s="1"/>
  <c r="AJ636" i="1" l="1"/>
  <c r="AC636" i="1"/>
  <c r="AD636" i="1"/>
  <c r="Z637" i="1" l="1"/>
  <c r="W637" i="1"/>
  <c r="X637" i="1"/>
  <c r="AA637" i="1"/>
  <c r="AV637" i="1" l="1"/>
  <c r="AG637" i="1" s="1"/>
  <c r="AX637" i="1"/>
  <c r="AJ637" i="1" s="1"/>
  <c r="AZ637" i="1"/>
  <c r="AM637" i="1" s="1"/>
  <c r="AC637" i="1" l="1"/>
  <c r="W638" i="1" s="1"/>
  <c r="Z638" i="1"/>
  <c r="AK637" i="1"/>
  <c r="AN637" i="1"/>
  <c r="AH637" i="1"/>
  <c r="AD637" i="1" l="1"/>
  <c r="X638" i="1" l="1"/>
  <c r="AA638" i="1"/>
  <c r="AX638" i="1" l="1"/>
  <c r="AJ638" i="1" s="1"/>
  <c r="AV638" i="1"/>
  <c r="AG638" i="1" s="1"/>
  <c r="AZ638" i="1"/>
  <c r="AM638" i="1" s="1"/>
  <c r="AK638" i="1" l="1"/>
  <c r="AC638" i="1"/>
  <c r="AN638" i="1"/>
  <c r="AH638" i="1"/>
  <c r="AD638" i="1" l="1"/>
  <c r="W639" i="1"/>
  <c r="Z639" i="1"/>
  <c r="AA639" i="1"/>
  <c r="X639" i="1"/>
  <c r="AZ639" i="1" l="1"/>
  <c r="AM639" i="1" s="1"/>
  <c r="AV639" i="1"/>
  <c r="AG639" i="1" s="1"/>
  <c r="AX639" i="1"/>
  <c r="AJ639" i="1" s="1"/>
  <c r="AC639" i="1" l="1"/>
  <c r="AN639" i="1"/>
  <c r="AH639" i="1"/>
  <c r="AK639" i="1"/>
  <c r="AD639" i="1" l="1"/>
  <c r="Z640" i="1"/>
  <c r="W640" i="1"/>
  <c r="X640" i="1" l="1"/>
  <c r="AA640" i="1"/>
  <c r="AV640" i="1" l="1"/>
  <c r="AG640" i="1" s="1"/>
  <c r="AX640" i="1"/>
  <c r="AJ640" i="1" s="1"/>
  <c r="AZ640" i="1"/>
  <c r="AM640" i="1" s="1"/>
  <c r="AN640" i="1" l="1"/>
  <c r="AC640" i="1"/>
  <c r="AK640" i="1"/>
  <c r="AH640" i="1"/>
  <c r="AD640" i="1" s="1"/>
  <c r="W641" i="1" l="1"/>
  <c r="Z641" i="1"/>
  <c r="AA641" i="1"/>
  <c r="X641" i="1"/>
  <c r="AZ641" i="1" l="1"/>
  <c r="AM641" i="1" s="1"/>
  <c r="AV641" i="1"/>
  <c r="AG641" i="1" s="1"/>
  <c r="AX641" i="1"/>
  <c r="AJ641" i="1" s="1"/>
  <c r="AC641" i="1" l="1"/>
  <c r="AN641" i="1"/>
  <c r="AK641" i="1"/>
  <c r="AH641" i="1"/>
  <c r="AD641" i="1" s="1"/>
  <c r="X642" i="1" l="1"/>
  <c r="AA642" i="1"/>
  <c r="Z642" i="1"/>
  <c r="W642" i="1"/>
  <c r="AV642" i="1" l="1"/>
  <c r="AG642" i="1" s="1"/>
  <c r="AZ642" i="1"/>
  <c r="AM642" i="1" s="1"/>
  <c r="AX642" i="1"/>
  <c r="AJ642" i="1" s="1"/>
  <c r="AN642" i="1"/>
  <c r="AH642" i="1"/>
  <c r="AK642" i="1" l="1"/>
  <c r="AD642" i="1" s="1"/>
  <c r="AC642" i="1"/>
  <c r="AA643" i="1" l="1"/>
  <c r="X643" i="1"/>
  <c r="Z643" i="1"/>
  <c r="W643" i="1"/>
  <c r="AZ643" i="1" l="1"/>
  <c r="AV643" i="1"/>
  <c r="AX643" i="1"/>
  <c r="AJ643" i="1" l="1"/>
  <c r="AK643" i="1"/>
  <c r="AM643" i="1"/>
  <c r="AN643" i="1"/>
  <c r="AG643" i="1"/>
  <c r="AC643" i="1" s="1"/>
  <c r="AH643" i="1"/>
  <c r="AD643" i="1" s="1"/>
  <c r="AA644" i="1" l="1"/>
  <c r="X644" i="1"/>
  <c r="Z644" i="1"/>
  <c r="W644" i="1"/>
  <c r="AV644" i="1" l="1"/>
  <c r="AG644" i="1" s="1"/>
  <c r="AX644" i="1"/>
  <c r="AJ644" i="1" s="1"/>
  <c r="AZ644" i="1"/>
  <c r="AM644" i="1" s="1"/>
  <c r="AC644" i="1" l="1"/>
  <c r="AK644" i="1"/>
  <c r="AH644" i="1"/>
  <c r="AN644" i="1"/>
  <c r="AD644" i="1" l="1"/>
  <c r="Z645" i="1"/>
  <c r="W645" i="1"/>
  <c r="X645" i="1" l="1"/>
  <c r="AV645" i="1" s="1"/>
  <c r="AG645" i="1" s="1"/>
  <c r="AA645" i="1"/>
  <c r="AH645" i="1" l="1"/>
  <c r="AX645" i="1"/>
  <c r="AJ645" i="1" s="1"/>
  <c r="AC645" i="1" s="1"/>
  <c r="AZ645" i="1"/>
  <c r="AM645" i="1" s="1"/>
  <c r="W646" i="1" l="1"/>
  <c r="Z646" i="1"/>
  <c r="AK645" i="1"/>
  <c r="AN645" i="1"/>
  <c r="AD645" i="1" l="1"/>
  <c r="AA646" i="1"/>
  <c r="X646" i="1"/>
  <c r="AZ646" i="1" s="1"/>
  <c r="AM646" i="1" s="1"/>
  <c r="AX646" i="1"/>
  <c r="AJ646" i="1" s="1"/>
  <c r="AV646" i="1"/>
  <c r="AG646" i="1" s="1"/>
  <c r="AC646" i="1" l="1"/>
  <c r="AK646" i="1"/>
  <c r="AN646" i="1"/>
  <c r="AH646" i="1"/>
  <c r="AD646" i="1" s="1"/>
  <c r="X647" i="1" s="1"/>
  <c r="AA647" i="1" l="1"/>
  <c r="W647" i="1"/>
  <c r="Z647" i="1"/>
  <c r="AV647" i="1" l="1"/>
  <c r="AH647" i="1" s="1"/>
  <c r="AX647" i="1"/>
  <c r="AK647" i="1" s="1"/>
  <c r="AZ647" i="1"/>
  <c r="AN647" i="1" s="1"/>
  <c r="AG647" i="1"/>
  <c r="AJ647" i="1"/>
  <c r="AM647" i="1"/>
  <c r="AC647" i="1" l="1"/>
  <c r="AD647" i="1"/>
  <c r="X648" i="1" l="1"/>
  <c r="AA648" i="1"/>
  <c r="W648" i="1"/>
  <c r="Z648" i="1"/>
  <c r="AX648" i="1" l="1"/>
  <c r="AV648" i="1"/>
  <c r="AZ648" i="1"/>
  <c r="AG648" i="1"/>
  <c r="AM648" i="1"/>
  <c r="AJ648" i="1"/>
  <c r="AH648" i="1"/>
  <c r="AK648" i="1"/>
  <c r="AN648" i="1"/>
  <c r="AD648" i="1" l="1"/>
  <c r="AC648" i="1"/>
  <c r="Z649" i="1" l="1"/>
  <c r="W649" i="1"/>
  <c r="X649" i="1"/>
  <c r="AA649" i="1"/>
  <c r="AV649" i="1" l="1"/>
  <c r="AX649" i="1"/>
  <c r="AZ649" i="1"/>
  <c r="AM649" i="1" l="1"/>
  <c r="AN649" i="1"/>
  <c r="AJ649" i="1"/>
  <c r="AK649" i="1"/>
  <c r="AG649" i="1"/>
  <c r="AC649" i="1" s="1"/>
  <c r="AH649" i="1"/>
  <c r="AD649" i="1" l="1"/>
  <c r="Z650" i="1"/>
  <c r="W650" i="1"/>
  <c r="X650" i="1" l="1"/>
  <c r="AA650" i="1"/>
  <c r="AZ650" i="1" l="1"/>
  <c r="AM650" i="1" s="1"/>
  <c r="AX650" i="1"/>
  <c r="AN650" i="1"/>
  <c r="AV650" i="1"/>
  <c r="AJ650" i="1" l="1"/>
  <c r="AK650" i="1"/>
  <c r="AG650" i="1"/>
  <c r="AC650" i="1" s="1"/>
  <c r="AH650" i="1"/>
  <c r="AD650" i="1" s="1"/>
  <c r="W651" i="1" l="1"/>
  <c r="Z651" i="1"/>
  <c r="AA651" i="1"/>
  <c r="X651" i="1"/>
  <c r="AZ651" i="1" l="1"/>
  <c r="AX651" i="1"/>
  <c r="AV651" i="1"/>
  <c r="AG651" i="1" s="1"/>
  <c r="AM651" i="1" l="1"/>
  <c r="AN651" i="1"/>
  <c r="AJ651" i="1"/>
  <c r="AC651" i="1" s="1"/>
  <c r="AK651" i="1"/>
  <c r="AH651" i="1"/>
  <c r="AD651" i="1" l="1"/>
  <c r="X652" i="1" s="1"/>
  <c r="AZ652" i="1" s="1"/>
  <c r="AM652" i="1" s="1"/>
  <c r="W652" i="1"/>
  <c r="Z652" i="1"/>
  <c r="AA652" i="1"/>
  <c r="AX652" i="1"/>
  <c r="AJ652" i="1" s="1"/>
  <c r="AV652" i="1"/>
  <c r="AG652" i="1" s="1"/>
  <c r="AC652" i="1" l="1"/>
  <c r="AK652" i="1"/>
  <c r="W653" i="1"/>
  <c r="Z653" i="1"/>
  <c r="AN652" i="1"/>
  <c r="AH652" i="1"/>
  <c r="AD652" i="1" l="1"/>
  <c r="AA653" i="1" l="1"/>
  <c r="X653" i="1"/>
  <c r="AZ653" i="1" l="1"/>
  <c r="AM653" i="1" s="1"/>
  <c r="AX653" i="1"/>
  <c r="AJ653" i="1" s="1"/>
  <c r="AV653" i="1"/>
  <c r="AG653" i="1" s="1"/>
  <c r="AK653" i="1" l="1"/>
  <c r="AC653" i="1"/>
  <c r="AH653" i="1"/>
  <c r="AN653" i="1"/>
  <c r="W654" i="1" l="1"/>
  <c r="Z654" i="1"/>
  <c r="AD653" i="1"/>
  <c r="X654" i="1" l="1"/>
  <c r="AA654" i="1"/>
  <c r="AV654" i="1"/>
  <c r="AG654" i="1" s="1"/>
  <c r="AZ654" i="1"/>
  <c r="AM654" i="1" s="1"/>
  <c r="AX654" i="1"/>
  <c r="AJ654" i="1" s="1"/>
  <c r="AC654" i="1" l="1"/>
  <c r="AK654" i="1"/>
  <c r="AN654" i="1"/>
  <c r="AH654" i="1"/>
  <c r="AD654" i="1" l="1"/>
  <c r="Z655" i="1"/>
  <c r="W655" i="1"/>
  <c r="AA655" i="1" l="1"/>
  <c r="X655" i="1"/>
  <c r="AX655" i="1" l="1"/>
  <c r="AJ655" i="1" s="1"/>
  <c r="AV655" i="1"/>
  <c r="AG655" i="1" s="1"/>
  <c r="AZ655" i="1"/>
  <c r="AM655" i="1" s="1"/>
  <c r="AK655" i="1" l="1"/>
  <c r="AC655" i="1"/>
  <c r="AH655" i="1"/>
  <c r="AN655" i="1"/>
  <c r="AD655" i="1" l="1"/>
  <c r="W656" i="1"/>
  <c r="Z656" i="1"/>
  <c r="AA656" i="1" l="1"/>
  <c r="X656" i="1"/>
  <c r="AX656" i="1" s="1"/>
  <c r="AJ656" i="1" s="1"/>
  <c r="AK656" i="1" l="1"/>
  <c r="AZ656" i="1"/>
  <c r="AM656" i="1" s="1"/>
  <c r="AV656" i="1"/>
  <c r="AG656" i="1" s="1"/>
  <c r="AC656" i="1" l="1"/>
  <c r="Z657" i="1" s="1"/>
  <c r="W657" i="1"/>
  <c r="AH656" i="1"/>
  <c r="AN656" i="1"/>
  <c r="AD656" i="1" l="1"/>
  <c r="AA657" i="1"/>
  <c r="X657" i="1"/>
  <c r="AZ657" i="1" s="1"/>
  <c r="AN657" i="1" s="1"/>
  <c r="AM657" i="1" l="1"/>
  <c r="AV657" i="1"/>
  <c r="AX657" i="1"/>
  <c r="AK657" i="1" l="1"/>
  <c r="AJ657" i="1"/>
  <c r="AH657" i="1"/>
  <c r="AD657" i="1" s="1"/>
  <c r="AG657" i="1"/>
  <c r="AC657" i="1" s="1"/>
  <c r="Z658" i="1" l="1"/>
  <c r="W658" i="1"/>
  <c r="X658" i="1"/>
  <c r="AA658" i="1"/>
  <c r="AX658" i="1" l="1"/>
  <c r="AK658" i="1" s="1"/>
  <c r="AZ658" i="1"/>
  <c r="AN658" i="1" s="1"/>
  <c r="AV658" i="1"/>
  <c r="AH658" i="1" s="1"/>
  <c r="AD658" i="1" s="1"/>
  <c r="AA659" i="1" s="1"/>
  <c r="AJ658" i="1"/>
  <c r="AM658" i="1"/>
  <c r="AG658" i="1" l="1"/>
  <c r="AC658" i="1" s="1"/>
  <c r="Z659" i="1" s="1"/>
  <c r="X659" i="1"/>
  <c r="W659" i="1" l="1"/>
  <c r="AZ659" i="1"/>
  <c r="AN659" i="1" s="1"/>
  <c r="AV659" i="1"/>
  <c r="AH659" i="1" s="1"/>
  <c r="AX659" i="1"/>
  <c r="AK659" i="1" s="1"/>
  <c r="AG659" i="1"/>
  <c r="AM659" i="1"/>
  <c r="AD659" i="1" l="1"/>
  <c r="AJ659" i="1"/>
  <c r="AC659" i="1" s="1"/>
  <c r="Z660" i="1" l="1"/>
  <c r="W660" i="1"/>
  <c r="AA660" i="1"/>
  <c r="X660" i="1"/>
  <c r="AV660" i="1" l="1"/>
  <c r="AH660" i="1" s="1"/>
  <c r="AX660" i="1"/>
  <c r="AK660" i="1" s="1"/>
  <c r="AZ660" i="1"/>
  <c r="AN660" i="1" s="1"/>
  <c r="AG660" i="1"/>
  <c r="AM660" i="1" l="1"/>
  <c r="AJ660" i="1"/>
  <c r="AD660" i="1"/>
  <c r="AC660" i="1" l="1"/>
  <c r="X661" i="1"/>
  <c r="AA661" i="1"/>
  <c r="W661" i="1"/>
  <c r="Z661" i="1"/>
  <c r="AV661" i="1" l="1"/>
  <c r="AG661" i="1" s="1"/>
  <c r="AX661" i="1"/>
  <c r="AJ661" i="1" s="1"/>
  <c r="AZ661" i="1"/>
  <c r="AM661" i="1" s="1"/>
  <c r="AH661" i="1"/>
  <c r="AK661" i="1"/>
  <c r="AN661" i="1"/>
  <c r="AD661" i="1" l="1"/>
  <c r="AC661" i="1"/>
  <c r="Z662" i="1" l="1"/>
  <c r="W662" i="1"/>
  <c r="AA662" i="1"/>
  <c r="X662" i="1"/>
  <c r="AV662" i="1" l="1"/>
  <c r="AH662" i="1" s="1"/>
  <c r="AZ662" i="1"/>
  <c r="AN662" i="1" s="1"/>
  <c r="AX662" i="1"/>
  <c r="AK662" i="1" s="1"/>
  <c r="AG662" i="1" l="1"/>
  <c r="AD662" i="1"/>
  <c r="AA663" i="1" s="1"/>
  <c r="AM662" i="1"/>
  <c r="AJ662" i="1"/>
  <c r="X663" i="1" l="1"/>
  <c r="AC662" i="1"/>
  <c r="W663" i="1" s="1"/>
  <c r="Z663" i="1"/>
  <c r="AZ663" i="1" l="1"/>
  <c r="AN663" i="1" s="1"/>
  <c r="AX663" i="1"/>
  <c r="AK663" i="1" s="1"/>
  <c r="AM663" i="1"/>
  <c r="AV663" i="1"/>
  <c r="AH663" i="1" s="1"/>
  <c r="AD663" i="1" s="1"/>
  <c r="AJ663" i="1"/>
  <c r="AG663" i="1" l="1"/>
  <c r="AC663" i="1"/>
  <c r="X664" i="1"/>
  <c r="AA664" i="1"/>
  <c r="Z664" i="1" l="1"/>
  <c r="W664" i="1"/>
  <c r="AZ664" i="1" l="1"/>
  <c r="AN664" i="1" s="1"/>
  <c r="AV664" i="1"/>
  <c r="AH664" i="1" s="1"/>
  <c r="AX664" i="1"/>
  <c r="AK664" i="1" s="1"/>
  <c r="AM664" i="1" l="1"/>
  <c r="AG664" i="1"/>
  <c r="AD664" i="1"/>
  <c r="AJ664" i="1"/>
  <c r="AC664" i="1" s="1"/>
  <c r="Z665" i="1" l="1"/>
  <c r="W665" i="1"/>
  <c r="AA665" i="1"/>
  <c r="X665" i="1"/>
  <c r="AZ665" i="1" l="1"/>
  <c r="AN665" i="1" s="1"/>
  <c r="AV665" i="1"/>
  <c r="AH665" i="1" s="1"/>
  <c r="AX665" i="1"/>
  <c r="AK665" i="1" s="1"/>
  <c r="AM665" i="1" l="1"/>
  <c r="AD665" i="1"/>
  <c r="X666" i="1" s="1"/>
  <c r="AG665" i="1"/>
  <c r="AJ665" i="1"/>
  <c r="AA666" i="1" l="1"/>
  <c r="AC665" i="1"/>
  <c r="W666" i="1" l="1"/>
  <c r="Z666" i="1"/>
  <c r="AV666" i="1" l="1"/>
  <c r="AH666" i="1" s="1"/>
  <c r="AZ666" i="1"/>
  <c r="AN666" i="1" s="1"/>
  <c r="AX666" i="1"/>
  <c r="AK666" i="1" s="1"/>
  <c r="AG666" i="1"/>
  <c r="AJ666" i="1" l="1"/>
  <c r="AM666" i="1"/>
  <c r="AD666" i="1"/>
  <c r="AC666" i="1" l="1"/>
  <c r="Z667" i="1" s="1"/>
  <c r="W667" i="1"/>
  <c r="AA667" i="1"/>
  <c r="X667" i="1"/>
  <c r="AV667" i="1" l="1"/>
  <c r="AH667" i="1" s="1"/>
  <c r="AX667" i="1"/>
  <c r="AK667" i="1" s="1"/>
  <c r="AZ667" i="1"/>
  <c r="AN667" i="1" s="1"/>
  <c r="AG667" i="1"/>
  <c r="AJ667" i="1"/>
  <c r="AM667" i="1" l="1"/>
  <c r="AC667" i="1" s="1"/>
  <c r="AD667" i="1"/>
  <c r="W668" i="1" l="1"/>
  <c r="Z668" i="1"/>
  <c r="AA668" i="1"/>
  <c r="X668" i="1"/>
  <c r="AV668" i="1" l="1"/>
  <c r="AH668" i="1" s="1"/>
  <c r="AX668" i="1"/>
  <c r="AK668" i="1" s="1"/>
  <c r="AZ668" i="1"/>
  <c r="AN668" i="1" s="1"/>
  <c r="AG668" i="1"/>
  <c r="AJ668" i="1" l="1"/>
  <c r="AM668" i="1"/>
  <c r="AC668" i="1" s="1"/>
  <c r="Z669" i="1" s="1"/>
  <c r="AD668" i="1"/>
  <c r="W669" i="1" l="1"/>
  <c r="X669" i="1"/>
  <c r="AA669" i="1"/>
  <c r="AV669" i="1"/>
  <c r="AX669" i="1"/>
  <c r="AZ669" i="1"/>
  <c r="AM669" i="1" s="1"/>
  <c r="AJ669" i="1"/>
  <c r="AG669" i="1"/>
  <c r="AC669" i="1" l="1"/>
  <c r="Z670" i="1" s="1"/>
  <c r="W670" i="1"/>
  <c r="AH669" i="1"/>
  <c r="AN669" i="1"/>
  <c r="AK669" i="1"/>
  <c r="AD669" i="1" l="1"/>
  <c r="AA670" i="1" l="1"/>
  <c r="X670" i="1"/>
  <c r="AZ670" i="1" l="1"/>
  <c r="AM670" i="1" s="1"/>
  <c r="AX670" i="1"/>
  <c r="AJ670" i="1" s="1"/>
  <c r="AV670" i="1"/>
  <c r="AG670" i="1" s="1"/>
  <c r="AC670" i="1" l="1"/>
  <c r="AK670" i="1"/>
  <c r="AH670" i="1"/>
  <c r="AN670" i="1"/>
  <c r="AD670" i="1" l="1"/>
  <c r="AA671" i="1"/>
  <c r="X671" i="1"/>
  <c r="W671" i="1"/>
  <c r="Z671" i="1"/>
  <c r="AV671" i="1" l="1"/>
  <c r="AG671" i="1" s="1"/>
  <c r="AZ671" i="1"/>
  <c r="AM671" i="1" s="1"/>
  <c r="AX671" i="1"/>
  <c r="AJ671" i="1" s="1"/>
  <c r="AC671" i="1" l="1"/>
  <c r="AH671" i="1"/>
  <c r="AN671" i="1"/>
  <c r="AK671" i="1"/>
  <c r="AD671" i="1" l="1"/>
  <c r="W672" i="1"/>
  <c r="Z672" i="1"/>
  <c r="X672" i="1" l="1"/>
  <c r="AA672" i="1"/>
  <c r="AX672" i="1" l="1"/>
  <c r="AJ672" i="1" s="1"/>
  <c r="AZ672" i="1"/>
  <c r="AM672" i="1" s="1"/>
  <c r="AV672" i="1"/>
  <c r="AG672" i="1" s="1"/>
  <c r="AC672" i="1" s="1"/>
  <c r="Z673" i="1" l="1"/>
  <c r="W673" i="1"/>
  <c r="AH672" i="1"/>
  <c r="AK672" i="1"/>
  <c r="AN672" i="1"/>
  <c r="AD672" i="1" l="1"/>
  <c r="X673" i="1" l="1"/>
  <c r="AA673" i="1"/>
  <c r="AZ673" i="1" l="1"/>
  <c r="AM673" i="1" s="1"/>
  <c r="AX673" i="1"/>
  <c r="AJ673" i="1" s="1"/>
  <c r="AV673" i="1"/>
  <c r="AG673" i="1" s="1"/>
  <c r="AC673" i="1" s="1"/>
  <c r="W674" i="1" l="1"/>
  <c r="Z674" i="1"/>
  <c r="AH673" i="1"/>
  <c r="AK673" i="1"/>
  <c r="AN673" i="1"/>
  <c r="AD673" i="1" l="1"/>
  <c r="AA674" i="1" l="1"/>
  <c r="X674" i="1"/>
  <c r="AZ674" i="1" l="1"/>
  <c r="AM674" i="1" s="1"/>
  <c r="AV674" i="1"/>
  <c r="AG674" i="1" s="1"/>
  <c r="AX674" i="1"/>
  <c r="AJ674" i="1" s="1"/>
  <c r="AC674" i="1" l="1"/>
  <c r="AK674" i="1"/>
  <c r="AN674" i="1"/>
  <c r="AH674" i="1"/>
  <c r="AD674" i="1" l="1"/>
  <c r="Z675" i="1"/>
  <c r="W675" i="1"/>
  <c r="X675" i="1" l="1"/>
  <c r="AA675" i="1"/>
  <c r="AX675" i="1" l="1"/>
  <c r="AJ675" i="1" s="1"/>
  <c r="AZ675" i="1"/>
  <c r="AM675" i="1" s="1"/>
  <c r="AV675" i="1"/>
  <c r="AG675" i="1" s="1"/>
  <c r="AC675" i="1" s="1"/>
  <c r="W676" i="1" l="1"/>
  <c r="Z676" i="1"/>
  <c r="AK675" i="1"/>
  <c r="AN675" i="1"/>
  <c r="AH675" i="1"/>
  <c r="AD675" i="1" l="1"/>
  <c r="X676" i="1"/>
  <c r="AA676" i="1"/>
  <c r="AX676" i="1"/>
  <c r="AJ676" i="1" s="1"/>
  <c r="AZ676" i="1"/>
  <c r="AM676" i="1" s="1"/>
  <c r="AV676" i="1" l="1"/>
  <c r="AG676" i="1" s="1"/>
  <c r="AC676" i="1" s="1"/>
  <c r="AN676" i="1"/>
  <c r="AK676" i="1"/>
  <c r="Z677" i="1" l="1"/>
  <c r="W677" i="1"/>
  <c r="AH676" i="1"/>
  <c r="AD676" i="1" s="1"/>
  <c r="AA677" i="1" l="1"/>
  <c r="X677" i="1"/>
  <c r="AZ677" i="1" s="1"/>
  <c r="AV677" i="1"/>
  <c r="AH677" i="1" s="1"/>
  <c r="AX677" i="1"/>
  <c r="AK677" i="1" s="1"/>
  <c r="AN677" i="1" l="1"/>
  <c r="AM677" i="1"/>
  <c r="AG677" i="1"/>
  <c r="AJ677" i="1"/>
  <c r="AC677" i="1" s="1"/>
  <c r="AD677" i="1"/>
  <c r="X678" i="1"/>
  <c r="AA678" i="1"/>
  <c r="W678" i="1" l="1"/>
  <c r="Z678" i="1"/>
  <c r="AV678" i="1" l="1"/>
  <c r="AH678" i="1" s="1"/>
  <c r="AX678" i="1"/>
  <c r="AK678" i="1" s="1"/>
  <c r="AG678" i="1"/>
  <c r="AZ678" i="1"/>
  <c r="AN678" i="1" s="1"/>
  <c r="AJ678" i="1" l="1"/>
  <c r="AM678" i="1"/>
  <c r="AC678" i="1" s="1"/>
  <c r="AD678" i="1"/>
  <c r="Z679" i="1" l="1"/>
  <c r="W679" i="1"/>
  <c r="X679" i="1"/>
  <c r="AA679" i="1"/>
  <c r="AX679" i="1" l="1"/>
  <c r="AK679" i="1" s="1"/>
  <c r="AV679" i="1"/>
  <c r="AH679" i="1" s="1"/>
  <c r="AZ679" i="1"/>
  <c r="AN679" i="1" s="1"/>
  <c r="AJ679" i="1"/>
  <c r="AG679" i="1" l="1"/>
  <c r="AM679" i="1"/>
  <c r="AC679" i="1" s="1"/>
  <c r="AD679" i="1"/>
  <c r="W680" i="1" l="1"/>
  <c r="Z680" i="1"/>
  <c r="X680" i="1"/>
  <c r="AA680" i="1"/>
  <c r="AX680" i="1" l="1"/>
  <c r="AK680" i="1" s="1"/>
  <c r="AV680" i="1"/>
  <c r="AH680" i="1" s="1"/>
  <c r="AZ680" i="1"/>
  <c r="AN680" i="1" s="1"/>
  <c r="AG680" i="1"/>
  <c r="AD680" i="1" l="1"/>
  <c r="AM680" i="1"/>
  <c r="AJ680" i="1"/>
  <c r="AC680" i="1" s="1"/>
  <c r="Z681" i="1" l="1"/>
  <c r="W681" i="1"/>
  <c r="X681" i="1"/>
  <c r="AA681" i="1"/>
  <c r="AZ681" i="1" l="1"/>
  <c r="AN681" i="1" s="1"/>
  <c r="AV681" i="1"/>
  <c r="AX681" i="1"/>
  <c r="AK681" i="1" s="1"/>
  <c r="AG681" i="1"/>
  <c r="AM681" i="1"/>
  <c r="AH681" i="1"/>
  <c r="AD681" i="1" s="1"/>
  <c r="AA682" i="1" s="1"/>
  <c r="AJ681" i="1" l="1"/>
  <c r="X682" i="1"/>
  <c r="AC681" i="1"/>
  <c r="Z682" i="1" l="1"/>
  <c r="W682" i="1"/>
  <c r="AZ682" i="1" l="1"/>
  <c r="AN682" i="1" s="1"/>
  <c r="AV682" i="1"/>
  <c r="AH682" i="1" s="1"/>
  <c r="AX682" i="1"/>
  <c r="AK682" i="1" s="1"/>
  <c r="AM682" i="1"/>
  <c r="AD682" i="1" l="1"/>
  <c r="AJ682" i="1"/>
  <c r="AG682" i="1"/>
  <c r="AC682" i="1" l="1"/>
  <c r="AA683" i="1"/>
  <c r="X683" i="1"/>
  <c r="W683" i="1" l="1"/>
  <c r="Z683" i="1"/>
  <c r="AZ683" i="1" l="1"/>
  <c r="AN683" i="1" s="1"/>
  <c r="AX683" i="1"/>
  <c r="AV683" i="1"/>
  <c r="AM683" i="1"/>
  <c r="AG683" i="1" l="1"/>
  <c r="AH683" i="1"/>
  <c r="AJ683" i="1"/>
  <c r="AC683" i="1" s="1"/>
  <c r="AK683" i="1"/>
  <c r="AD683" i="1" l="1"/>
  <c r="Z684" i="1"/>
  <c r="W684" i="1"/>
  <c r="AA684" i="1"/>
  <c r="X684" i="1"/>
  <c r="AV684" i="1" l="1"/>
  <c r="AH684" i="1" s="1"/>
  <c r="AX684" i="1"/>
  <c r="AK684" i="1" s="1"/>
  <c r="AZ684" i="1"/>
  <c r="AN684" i="1" s="1"/>
  <c r="AG684" i="1"/>
  <c r="AM684" i="1" l="1"/>
  <c r="AD684" i="1"/>
  <c r="AJ684" i="1"/>
  <c r="AC684" i="1" l="1"/>
  <c r="Z685" i="1" s="1"/>
  <c r="W685" i="1"/>
  <c r="AA685" i="1"/>
  <c r="X685" i="1"/>
  <c r="AZ685" i="1" l="1"/>
  <c r="AN685" i="1" s="1"/>
  <c r="AV685" i="1"/>
  <c r="AH685" i="1" s="1"/>
  <c r="AX685" i="1"/>
  <c r="AK685" i="1" s="1"/>
  <c r="AJ685" i="1" l="1"/>
  <c r="AG685" i="1"/>
  <c r="AD685" i="1"/>
  <c r="AM685" i="1"/>
  <c r="AC685" i="1" s="1"/>
  <c r="W686" i="1" l="1"/>
  <c r="Z686" i="1"/>
  <c r="AA686" i="1"/>
  <c r="X686" i="1"/>
  <c r="AZ686" i="1" l="1"/>
  <c r="AN686" i="1" s="1"/>
  <c r="AV686" i="1"/>
  <c r="AH686" i="1" s="1"/>
  <c r="AX686" i="1"/>
  <c r="AK686" i="1" s="1"/>
  <c r="AD686" i="1" s="1"/>
  <c r="AM686" i="1"/>
  <c r="AA687" i="1" l="1"/>
  <c r="X687" i="1"/>
  <c r="AJ686" i="1"/>
  <c r="AG686" i="1"/>
  <c r="AC686" i="1" l="1"/>
  <c r="Z687" i="1" l="1"/>
  <c r="W687" i="1"/>
  <c r="AX687" i="1" l="1"/>
  <c r="AK687" i="1" s="1"/>
  <c r="AV687" i="1"/>
  <c r="AH687" i="1" s="1"/>
  <c r="AZ687" i="1"/>
  <c r="AN687" i="1" s="1"/>
  <c r="AJ687" i="1"/>
  <c r="AG687" i="1"/>
  <c r="AD687" i="1" l="1"/>
  <c r="AA688" i="1" s="1"/>
  <c r="AM687" i="1"/>
  <c r="AC687" i="1" s="1"/>
  <c r="X688" i="1" l="1"/>
  <c r="W688" i="1"/>
  <c r="AV688" i="1" s="1"/>
  <c r="AH688" i="1" s="1"/>
  <c r="Z688" i="1"/>
  <c r="AZ688" i="1" l="1"/>
  <c r="AN688" i="1" s="1"/>
  <c r="AX688" i="1"/>
  <c r="AK688" i="1" s="1"/>
  <c r="AD688" i="1" s="1"/>
  <c r="AM688" i="1"/>
  <c r="AG688" i="1"/>
  <c r="AJ688" i="1"/>
  <c r="AC688" i="1" l="1"/>
  <c r="Z689" i="1" s="1"/>
  <c r="AA689" i="1"/>
  <c r="X689" i="1"/>
  <c r="W689" i="1"/>
  <c r="AV689" i="1" l="1"/>
  <c r="AG689" i="1" s="1"/>
  <c r="AX689" i="1"/>
  <c r="AJ689" i="1" s="1"/>
  <c r="AZ689" i="1"/>
  <c r="AM689" i="1" s="1"/>
  <c r="AH689" i="1"/>
  <c r="AK689" i="1" l="1"/>
  <c r="AC689" i="1"/>
  <c r="AN689" i="1"/>
  <c r="AD689" i="1" s="1"/>
  <c r="AA690" i="1" l="1"/>
  <c r="X690" i="1"/>
  <c r="Z690" i="1"/>
  <c r="W690" i="1"/>
  <c r="AZ690" i="1" l="1"/>
  <c r="AX690" i="1"/>
  <c r="AJ690" i="1" s="1"/>
  <c r="AV690" i="1"/>
  <c r="AG690" i="1" s="1"/>
  <c r="AM690" i="1"/>
  <c r="AK690" i="1"/>
  <c r="AH690" i="1"/>
  <c r="AN690" i="1"/>
  <c r="AC690" i="1" l="1"/>
  <c r="Z691" i="1" s="1"/>
  <c r="AD690" i="1"/>
  <c r="W691" i="1" l="1"/>
  <c r="X691" i="1"/>
  <c r="AA691" i="1"/>
  <c r="AV691" i="1" l="1"/>
  <c r="AG691" i="1" s="1"/>
  <c r="AX691" i="1"/>
  <c r="AZ691" i="1"/>
  <c r="AN691" i="1" l="1"/>
  <c r="AM691" i="1"/>
  <c r="AK691" i="1"/>
  <c r="AJ691" i="1"/>
  <c r="AH691" i="1"/>
  <c r="AD691" i="1" s="1"/>
  <c r="X692" i="1" l="1"/>
  <c r="AA692" i="1"/>
  <c r="AC691" i="1"/>
  <c r="Z692" i="1" l="1"/>
  <c r="W692" i="1"/>
  <c r="AV692" i="1" l="1"/>
  <c r="AH692" i="1" s="1"/>
  <c r="AZ692" i="1"/>
  <c r="AN692" i="1" s="1"/>
  <c r="AX692" i="1"/>
  <c r="AK692" i="1" s="1"/>
  <c r="AM692" i="1" l="1"/>
  <c r="AJ692" i="1"/>
  <c r="AD692" i="1"/>
  <c r="AG692" i="1"/>
  <c r="AC692" i="1" l="1"/>
  <c r="W693" i="1" s="1"/>
  <c r="AA693" i="1"/>
  <c r="X693" i="1"/>
  <c r="Z693" i="1" l="1"/>
  <c r="AX693" i="1"/>
  <c r="AK693" i="1" s="1"/>
  <c r="AV693" i="1"/>
  <c r="AH693" i="1" s="1"/>
  <c r="AZ693" i="1"/>
  <c r="AN693" i="1" s="1"/>
  <c r="AG693" i="1" l="1"/>
  <c r="AM693" i="1"/>
  <c r="AD693" i="1"/>
  <c r="AJ693" i="1"/>
  <c r="AC693" i="1" l="1"/>
  <c r="Z694" i="1"/>
  <c r="W694" i="1"/>
  <c r="X694" i="1"/>
  <c r="AA694" i="1"/>
  <c r="AZ694" i="1" l="1"/>
  <c r="AN694" i="1" s="1"/>
  <c r="AV694" i="1"/>
  <c r="AH694" i="1" s="1"/>
  <c r="AX694" i="1"/>
  <c r="AK694" i="1" s="1"/>
  <c r="AD694" i="1" s="1"/>
  <c r="AG694" i="1" l="1"/>
  <c r="AM694" i="1"/>
  <c r="AA695" i="1"/>
  <c r="X695" i="1"/>
  <c r="AJ694" i="1"/>
  <c r="AC694" i="1" l="1"/>
  <c r="W695" i="1"/>
  <c r="Z695" i="1"/>
  <c r="AX695" i="1" l="1"/>
  <c r="AK695" i="1" s="1"/>
  <c r="AV695" i="1"/>
  <c r="AH695" i="1" s="1"/>
  <c r="AZ695" i="1"/>
  <c r="AN695" i="1" s="1"/>
  <c r="AG695" i="1" l="1"/>
  <c r="AJ695" i="1"/>
  <c r="AD695" i="1"/>
  <c r="AM695" i="1"/>
  <c r="AC695" i="1" s="1"/>
  <c r="Z696" i="1" l="1"/>
  <c r="W696" i="1"/>
  <c r="AA696" i="1"/>
  <c r="X696" i="1"/>
  <c r="AV696" i="1" l="1"/>
  <c r="AG696" i="1" s="1"/>
  <c r="AX696" i="1"/>
  <c r="AJ696" i="1" s="1"/>
  <c r="AZ696" i="1"/>
  <c r="AM696" i="1" s="1"/>
  <c r="AN696" i="1" l="1"/>
  <c r="AC696" i="1"/>
  <c r="AH696" i="1"/>
  <c r="AK696" i="1"/>
  <c r="W697" i="1" l="1"/>
  <c r="Z697" i="1"/>
  <c r="AD696" i="1"/>
  <c r="X697" i="1" l="1"/>
  <c r="AA697" i="1"/>
  <c r="AZ697" i="1"/>
  <c r="AN697" i="1" s="1"/>
  <c r="AX697" i="1"/>
  <c r="AK697" i="1" s="1"/>
  <c r="AV697" i="1"/>
  <c r="AH697" i="1" s="1"/>
  <c r="AD697" i="1" s="1"/>
  <c r="AA698" i="1" s="1"/>
  <c r="AM697" i="1"/>
  <c r="AG697" i="1" l="1"/>
  <c r="AJ697" i="1"/>
  <c r="X698" i="1"/>
  <c r="AC697" i="1" l="1"/>
  <c r="Z698" i="1" l="1"/>
  <c r="W698" i="1"/>
  <c r="AZ698" i="1" l="1"/>
  <c r="AN698" i="1" s="1"/>
  <c r="AM698" i="1"/>
  <c r="AV698" i="1"/>
  <c r="AH698" i="1" s="1"/>
  <c r="AX698" i="1"/>
  <c r="AK698" i="1" s="1"/>
  <c r="AJ698" i="1" l="1"/>
  <c r="AD698" i="1"/>
  <c r="AG698" i="1"/>
  <c r="AC698" i="1" l="1"/>
  <c r="W699" i="1" s="1"/>
  <c r="Z699" i="1"/>
  <c r="AA699" i="1"/>
  <c r="X699" i="1"/>
  <c r="AV699" i="1" l="1"/>
  <c r="AH699" i="1" s="1"/>
  <c r="AX699" i="1"/>
  <c r="AK699" i="1" s="1"/>
  <c r="AZ699" i="1"/>
  <c r="AN699" i="1" s="1"/>
  <c r="AJ699" i="1" l="1"/>
  <c r="AD699" i="1"/>
  <c r="AM699" i="1"/>
  <c r="AG699" i="1"/>
  <c r="AC699" i="1" s="1"/>
  <c r="Z700" i="1" l="1"/>
  <c r="W700" i="1"/>
  <c r="AA700" i="1"/>
  <c r="X700" i="1"/>
  <c r="AV700" i="1" l="1"/>
  <c r="AH700" i="1" s="1"/>
  <c r="AX700" i="1"/>
  <c r="AK700" i="1" s="1"/>
  <c r="AG700" i="1"/>
  <c r="AZ700" i="1"/>
  <c r="AN700" i="1" s="1"/>
  <c r="AJ700" i="1"/>
  <c r="AD700" i="1" l="1"/>
  <c r="AM700" i="1"/>
  <c r="AC700" i="1" s="1"/>
  <c r="W701" i="1" l="1"/>
  <c r="Z701" i="1"/>
  <c r="X701" i="1"/>
  <c r="AA701" i="1"/>
  <c r="AX701" i="1" l="1"/>
  <c r="AK701" i="1" s="1"/>
  <c r="AV701" i="1"/>
  <c r="AH701" i="1" s="1"/>
  <c r="AZ701" i="1"/>
  <c r="AN701" i="1" s="1"/>
  <c r="AM701" i="1" l="1"/>
  <c r="AG701" i="1"/>
  <c r="AJ701" i="1"/>
  <c r="AD701" i="1"/>
  <c r="AC701" i="1" l="1"/>
  <c r="Z702" i="1"/>
  <c r="W702" i="1"/>
  <c r="X702" i="1"/>
  <c r="AA702" i="1"/>
  <c r="AX702" i="1" l="1"/>
  <c r="AK702" i="1" s="1"/>
  <c r="AJ702" i="1"/>
  <c r="AV702" i="1"/>
  <c r="AZ702" i="1"/>
  <c r="AN702" i="1" l="1"/>
  <c r="AM702" i="1"/>
  <c r="AH702" i="1"/>
  <c r="AD702" i="1" s="1"/>
  <c r="AG702" i="1"/>
  <c r="AC702" i="1" s="1"/>
  <c r="Z703" i="1" l="1"/>
  <c r="W703" i="1"/>
  <c r="X703" i="1"/>
  <c r="AA703" i="1"/>
  <c r="AZ703" i="1" l="1"/>
  <c r="AN703" i="1" s="1"/>
  <c r="AV703" i="1"/>
  <c r="AH703" i="1" s="1"/>
  <c r="AX703" i="1"/>
  <c r="AK703" i="1" s="1"/>
  <c r="AM703" i="1"/>
  <c r="AG703" i="1" l="1"/>
  <c r="AD703" i="1"/>
  <c r="AJ703" i="1"/>
  <c r="AC703" i="1" s="1"/>
  <c r="W704" i="1" l="1"/>
  <c r="Z704" i="1"/>
  <c r="AA704" i="1"/>
  <c r="X704" i="1"/>
  <c r="AZ704" i="1" l="1"/>
  <c r="AN704" i="1" s="1"/>
  <c r="AX704" i="1"/>
  <c r="AK704" i="1" s="1"/>
  <c r="AV704" i="1"/>
  <c r="AH704" i="1" s="1"/>
  <c r="AJ704" i="1"/>
  <c r="AM704" i="1" l="1"/>
  <c r="AG704" i="1"/>
  <c r="AC704" i="1" s="1"/>
  <c r="W705" i="1" s="1"/>
  <c r="AD704" i="1"/>
  <c r="X705" i="1" s="1"/>
  <c r="AX705" i="1"/>
  <c r="AK705" i="1" s="1"/>
  <c r="AV705" i="1"/>
  <c r="AH705" i="1" s="1"/>
  <c r="AZ705" i="1"/>
  <c r="AN705" i="1" s="1"/>
  <c r="Z705" i="1"/>
  <c r="AA705" i="1"/>
  <c r="AG705" i="1" l="1"/>
  <c r="AJ705" i="1"/>
  <c r="AD705" i="1"/>
  <c r="AA706" i="1" s="1"/>
  <c r="AM705" i="1"/>
  <c r="AC705" i="1" s="1"/>
  <c r="X706" i="1"/>
  <c r="W706" i="1" l="1"/>
  <c r="Z706" i="1"/>
  <c r="AV706" i="1" l="1"/>
  <c r="AX706" i="1"/>
  <c r="AK706" i="1" s="1"/>
  <c r="AZ706" i="1"/>
  <c r="AM706" i="1" l="1"/>
  <c r="AN706" i="1"/>
  <c r="AJ706" i="1"/>
  <c r="AG706" i="1"/>
  <c r="AH706" i="1"/>
  <c r="AD706" i="1" s="1"/>
  <c r="X707" i="1" l="1"/>
  <c r="AA707" i="1"/>
  <c r="AC706" i="1"/>
  <c r="Z707" i="1" l="1"/>
  <c r="W707" i="1"/>
  <c r="AX707" i="1" l="1"/>
  <c r="AZ707" i="1"/>
  <c r="AV707" i="1"/>
  <c r="AM707" i="1" l="1"/>
  <c r="AN707" i="1"/>
  <c r="AG707" i="1"/>
  <c r="AH707" i="1"/>
  <c r="AJ707" i="1"/>
  <c r="AK707" i="1"/>
  <c r="AC707" i="1" l="1"/>
  <c r="AD707" i="1"/>
  <c r="AA708" i="1" l="1"/>
  <c r="X708" i="1"/>
  <c r="Z708" i="1"/>
  <c r="W708" i="1"/>
  <c r="AV708" i="1" l="1"/>
  <c r="AH708" i="1" s="1"/>
  <c r="AX708" i="1"/>
  <c r="AJ708" i="1" s="1"/>
  <c r="AZ708" i="1"/>
  <c r="AN708" i="1" s="1"/>
  <c r="AK708" i="1"/>
  <c r="AD708" i="1" l="1"/>
  <c r="AA709" i="1" s="1"/>
  <c r="AM708" i="1"/>
  <c r="X709" i="1"/>
  <c r="AG708" i="1"/>
  <c r="AC708" i="1" s="1"/>
  <c r="W709" i="1" l="1"/>
  <c r="Z709" i="1"/>
  <c r="AV709" i="1" l="1"/>
  <c r="AH709" i="1" s="1"/>
  <c r="AX709" i="1"/>
  <c r="AK709" i="1" s="1"/>
  <c r="AG709" i="1"/>
  <c r="AZ709" i="1"/>
  <c r="AN709" i="1" s="1"/>
  <c r="AJ709" i="1"/>
  <c r="AM709" i="1" l="1"/>
  <c r="AC709" i="1" s="1"/>
  <c r="AD709" i="1"/>
  <c r="Z710" i="1" l="1"/>
  <c r="W710" i="1"/>
  <c r="AA710" i="1"/>
  <c r="X710" i="1"/>
  <c r="AZ710" i="1"/>
  <c r="AN710" i="1" s="1"/>
  <c r="AV710" i="1"/>
  <c r="AH710" i="1" s="1"/>
  <c r="AX710" i="1"/>
  <c r="AK710" i="1" s="1"/>
  <c r="AM710" i="1"/>
  <c r="AG710" i="1"/>
  <c r="AD710" i="1" l="1"/>
  <c r="AJ710" i="1"/>
  <c r="AC710" i="1" s="1"/>
  <c r="X711" i="1"/>
  <c r="AA711" i="1"/>
  <c r="Z711" i="1" l="1"/>
  <c r="W711" i="1"/>
  <c r="AZ711" i="1" s="1"/>
  <c r="AV711" i="1"/>
  <c r="AH711" i="1" s="1"/>
  <c r="AX711" i="1" l="1"/>
  <c r="AN711" i="1"/>
  <c r="AM711" i="1"/>
  <c r="AG711" i="1"/>
  <c r="AK711" i="1" l="1"/>
  <c r="AD711" i="1" s="1"/>
  <c r="AJ711" i="1"/>
  <c r="AC711" i="1" s="1"/>
  <c r="W712" i="1" l="1"/>
  <c r="Z712" i="1"/>
  <c r="AA712" i="1"/>
  <c r="X712" i="1"/>
  <c r="AX712" i="1" s="1"/>
  <c r="AK712" i="1" s="1"/>
  <c r="AV712" i="1"/>
  <c r="AH712" i="1" s="1"/>
  <c r="AZ712" i="1"/>
  <c r="AN712" i="1" s="1"/>
  <c r="AG712" i="1"/>
  <c r="AM712" i="1" l="1"/>
  <c r="AD712" i="1"/>
  <c r="AA713" i="1"/>
  <c r="X713" i="1"/>
  <c r="AJ712" i="1"/>
  <c r="AC712" i="1" s="1"/>
  <c r="Z713" i="1" l="1"/>
  <c r="W713" i="1"/>
  <c r="AX713" i="1" l="1"/>
  <c r="AK713" i="1" s="1"/>
  <c r="AV713" i="1"/>
  <c r="AH713" i="1" s="1"/>
  <c r="AZ713" i="1"/>
  <c r="AN713" i="1" s="1"/>
  <c r="AJ713" i="1"/>
  <c r="AD713" i="1" l="1"/>
  <c r="AM713" i="1"/>
  <c r="AG713" i="1"/>
  <c r="AC713" i="1" s="1"/>
  <c r="Z714" i="1" l="1"/>
  <c r="W714" i="1"/>
  <c r="X714" i="1"/>
  <c r="AA714" i="1"/>
  <c r="AV714" i="1" l="1"/>
  <c r="AX714" i="1"/>
  <c r="AZ714" i="1"/>
  <c r="AG714" i="1"/>
  <c r="AJ714" i="1"/>
  <c r="AM714" i="1"/>
  <c r="AK714" i="1"/>
  <c r="AH714" i="1"/>
  <c r="AN714" i="1"/>
  <c r="AC714" i="1" l="1"/>
  <c r="AD714" i="1"/>
  <c r="AA715" i="1" s="1"/>
  <c r="X715" i="1"/>
  <c r="W715" i="1" l="1"/>
  <c r="AZ715" i="1" s="1"/>
  <c r="Z715" i="1"/>
  <c r="AX715" i="1"/>
  <c r="AV715" i="1"/>
  <c r="AN715" i="1" l="1"/>
  <c r="AM715" i="1"/>
  <c r="AH715" i="1"/>
  <c r="AG715" i="1"/>
  <c r="AK715" i="1"/>
  <c r="AJ715" i="1"/>
  <c r="AC715" i="1" l="1"/>
  <c r="AD715" i="1"/>
  <c r="X716" i="1" l="1"/>
  <c r="AA716" i="1"/>
  <c r="W716" i="1"/>
  <c r="Z716" i="1"/>
  <c r="AZ716" i="1" l="1"/>
  <c r="AN716" i="1" s="1"/>
  <c r="AX716" i="1"/>
  <c r="AK716" i="1" s="1"/>
  <c r="AV716" i="1"/>
  <c r="AH716" i="1" s="1"/>
  <c r="AM716" i="1"/>
  <c r="AD716" i="1" l="1"/>
  <c r="AJ716" i="1"/>
  <c r="AG716" i="1"/>
  <c r="AC716" i="1" l="1"/>
  <c r="W717" i="1"/>
  <c r="Z717" i="1"/>
  <c r="X717" i="1"/>
  <c r="AA717" i="1"/>
  <c r="AX717" i="1" l="1"/>
  <c r="AK717" i="1" s="1"/>
  <c r="AV717" i="1"/>
  <c r="AH717" i="1" s="1"/>
  <c r="AZ717" i="1"/>
  <c r="AN717" i="1" s="1"/>
  <c r="AM717" i="1" l="1"/>
  <c r="AD717" i="1"/>
  <c r="AG717" i="1"/>
  <c r="AJ717" i="1"/>
  <c r="AC717" i="1" l="1"/>
  <c r="Z718" i="1"/>
  <c r="W718" i="1"/>
  <c r="X718" i="1"/>
  <c r="AA718" i="1"/>
  <c r="AZ718" i="1" l="1"/>
  <c r="AN718" i="1" s="1"/>
  <c r="AV718" i="1"/>
  <c r="AH718" i="1" s="1"/>
  <c r="AX718" i="1"/>
  <c r="AK718" i="1" s="1"/>
  <c r="AM718" i="1"/>
  <c r="AJ718" i="1"/>
  <c r="AG718" i="1" l="1"/>
  <c r="AC718" i="1" s="1"/>
  <c r="AD718" i="1"/>
  <c r="Z719" i="1" l="1"/>
  <c r="W719" i="1"/>
  <c r="AA719" i="1"/>
  <c r="X719" i="1"/>
  <c r="AZ719" i="1" l="1"/>
  <c r="AV719" i="1"/>
  <c r="AX719" i="1"/>
  <c r="AN719" i="1" l="1"/>
  <c r="AM719" i="1"/>
  <c r="AK719" i="1"/>
  <c r="AJ719" i="1"/>
  <c r="AH719" i="1"/>
  <c r="AD719" i="1" s="1"/>
  <c r="AG719" i="1"/>
  <c r="AC719" i="1" s="1"/>
  <c r="Z720" i="1" l="1"/>
  <c r="W720" i="1"/>
  <c r="X720" i="1"/>
  <c r="AA720" i="1"/>
  <c r="AX720" i="1" l="1"/>
  <c r="AK720" i="1" s="1"/>
  <c r="AV720" i="1"/>
  <c r="AH720" i="1" s="1"/>
  <c r="AZ720" i="1"/>
  <c r="AN720" i="1" s="1"/>
  <c r="AG720" i="1"/>
  <c r="AJ720" i="1"/>
  <c r="AM720" i="1" l="1"/>
  <c r="AD720" i="1"/>
  <c r="AC720" i="1"/>
  <c r="Z721" i="1" l="1"/>
  <c r="W721" i="1"/>
  <c r="AA721" i="1"/>
  <c r="X721" i="1"/>
  <c r="AZ721" i="1" l="1"/>
  <c r="AN721" i="1" s="1"/>
  <c r="AX721" i="1"/>
  <c r="AK721" i="1" s="1"/>
  <c r="AV721" i="1"/>
  <c r="AH721" i="1" s="1"/>
  <c r="AD721" i="1" s="1"/>
  <c r="AA722" i="1" s="1"/>
  <c r="AM721" i="1"/>
  <c r="AJ721" i="1" l="1"/>
  <c r="AG721" i="1"/>
  <c r="AC721" i="1" s="1"/>
  <c r="X722" i="1"/>
  <c r="W722" i="1" l="1"/>
  <c r="Z722" i="1"/>
  <c r="AZ722" i="1" l="1"/>
  <c r="AX722" i="1"/>
  <c r="AV722" i="1"/>
  <c r="AJ722" i="1" l="1"/>
  <c r="AK722" i="1"/>
  <c r="AG722" i="1"/>
  <c r="AH722" i="1"/>
  <c r="AM722" i="1"/>
  <c r="AN722" i="1"/>
  <c r="AD722" i="1" l="1"/>
  <c r="AC722" i="1"/>
  <c r="W723" i="1" l="1"/>
  <c r="Z723" i="1"/>
  <c r="AA723" i="1"/>
  <c r="X723" i="1"/>
  <c r="AV723" i="1" l="1"/>
  <c r="AG723" i="1" s="1"/>
  <c r="AX723" i="1"/>
  <c r="AJ723" i="1" s="1"/>
  <c r="AZ723" i="1"/>
  <c r="AM723" i="1" s="1"/>
  <c r="AC723" i="1" l="1"/>
  <c r="AH723" i="1"/>
  <c r="AN723" i="1"/>
  <c r="AK723" i="1"/>
  <c r="AD723" i="1" l="1"/>
  <c r="X724" i="1"/>
  <c r="AA724" i="1"/>
  <c r="Z724" i="1"/>
  <c r="W724" i="1"/>
  <c r="AZ724" i="1" l="1"/>
  <c r="AN724" i="1" s="1"/>
  <c r="AV724" i="1"/>
  <c r="AH724" i="1" s="1"/>
  <c r="AX724" i="1"/>
  <c r="AK724" i="1" s="1"/>
  <c r="AM724" i="1"/>
  <c r="AG724" i="1"/>
  <c r="AJ724" i="1" l="1"/>
  <c r="AC724" i="1"/>
  <c r="Z725" i="1" s="1"/>
  <c r="W725" i="1"/>
  <c r="AD724" i="1"/>
  <c r="AA725" i="1" l="1"/>
  <c r="X725" i="1"/>
  <c r="AX725" i="1" s="1"/>
  <c r="AK725" i="1" l="1"/>
  <c r="AJ725" i="1"/>
  <c r="AZ725" i="1"/>
  <c r="AM725" i="1" s="1"/>
  <c r="AV725" i="1"/>
  <c r="AG725" i="1" s="1"/>
  <c r="AC725" i="1" l="1"/>
  <c r="Z726" i="1"/>
  <c r="W726" i="1"/>
  <c r="AH725" i="1"/>
  <c r="AN725" i="1"/>
  <c r="AD725" i="1" l="1"/>
  <c r="X726" i="1" l="1"/>
  <c r="AA726" i="1"/>
  <c r="AX726" i="1" l="1"/>
  <c r="AJ726" i="1" s="1"/>
  <c r="AV726" i="1"/>
  <c r="AZ726" i="1"/>
  <c r="AM726" i="1" s="1"/>
  <c r="AH726" i="1" l="1"/>
  <c r="AG726" i="1"/>
  <c r="AC726" i="1" s="1"/>
  <c r="AK726" i="1"/>
  <c r="AN726" i="1"/>
  <c r="AD726" i="1" l="1"/>
  <c r="W727" i="1"/>
  <c r="Z727" i="1"/>
  <c r="AA727" i="1"/>
  <c r="X727" i="1"/>
  <c r="AZ727" i="1" l="1"/>
  <c r="AN727" i="1" s="1"/>
  <c r="AV727" i="1"/>
  <c r="AH727" i="1" s="1"/>
  <c r="AX727" i="1"/>
  <c r="AK727" i="1" s="1"/>
  <c r="AM727" i="1"/>
  <c r="AD727" i="1" l="1"/>
  <c r="AG727" i="1"/>
  <c r="AJ727" i="1"/>
  <c r="AC727" i="1" l="1"/>
  <c r="W728" i="1"/>
  <c r="Z728" i="1"/>
  <c r="X728" i="1"/>
  <c r="AA728" i="1"/>
  <c r="AV728" i="1" l="1"/>
  <c r="AH728" i="1" s="1"/>
  <c r="AX728" i="1"/>
  <c r="AK728" i="1" s="1"/>
  <c r="AZ728" i="1"/>
  <c r="AN728" i="1" s="1"/>
  <c r="AJ728" i="1"/>
  <c r="AM728" i="1" l="1"/>
  <c r="AD728" i="1"/>
  <c r="AG728" i="1"/>
  <c r="AC728" i="1" s="1"/>
  <c r="AA729" i="1" l="1"/>
  <c r="X729" i="1"/>
  <c r="Z729" i="1"/>
  <c r="W729" i="1"/>
  <c r="AZ729" i="1" l="1"/>
  <c r="AN729" i="1" s="1"/>
  <c r="AX729" i="1"/>
  <c r="AK729" i="1" s="1"/>
  <c r="AM729" i="1"/>
  <c r="AV729" i="1"/>
  <c r="AG729" i="1" s="1"/>
  <c r="AJ729" i="1" l="1"/>
  <c r="AC729" i="1" s="1"/>
  <c r="AH729" i="1"/>
  <c r="AD729" i="1" s="1"/>
  <c r="X730" i="1" s="1"/>
  <c r="Z730" i="1" l="1"/>
  <c r="W730" i="1"/>
  <c r="AA730" i="1"/>
  <c r="AZ730" i="1"/>
  <c r="AN730" i="1" s="1"/>
  <c r="AX730" i="1"/>
  <c r="AK730" i="1" s="1"/>
  <c r="AV730" i="1"/>
  <c r="AH730" i="1" s="1"/>
  <c r="AM730" i="1" l="1"/>
  <c r="AJ730" i="1"/>
  <c r="AG730" i="1"/>
  <c r="AD730" i="1"/>
  <c r="AC730" i="1" l="1"/>
  <c r="AA731" i="1"/>
  <c r="X731" i="1"/>
  <c r="Z731" i="1"/>
  <c r="W731" i="1"/>
  <c r="AV731" i="1" l="1"/>
  <c r="AZ731" i="1"/>
  <c r="AN731" i="1" s="1"/>
  <c r="AX731" i="1"/>
  <c r="AK731" i="1" s="1"/>
  <c r="AG731" i="1"/>
  <c r="AH731" i="1"/>
  <c r="AD731" i="1" s="1"/>
  <c r="X732" i="1" s="1"/>
  <c r="AJ731" i="1" l="1"/>
  <c r="AA732" i="1"/>
  <c r="AM731" i="1"/>
  <c r="AC731" i="1" s="1"/>
  <c r="W732" i="1" l="1"/>
  <c r="Z732" i="1"/>
  <c r="AX732" i="1" l="1"/>
  <c r="AK732" i="1" s="1"/>
  <c r="AZ732" i="1"/>
  <c r="AN732" i="1" s="1"/>
  <c r="AV732" i="1"/>
  <c r="AH732" i="1" s="1"/>
  <c r="AM732" i="1"/>
  <c r="AD732" i="1" l="1"/>
  <c r="X733" i="1"/>
  <c r="AA733" i="1"/>
  <c r="AJ732" i="1"/>
  <c r="AG732" i="1"/>
  <c r="AC732" i="1" s="1"/>
  <c r="Z733" i="1" l="1"/>
  <c r="W733" i="1"/>
  <c r="AX733" i="1" l="1"/>
  <c r="AK733" i="1" s="1"/>
  <c r="AV733" i="1"/>
  <c r="AH733" i="1" s="1"/>
  <c r="AJ733" i="1"/>
  <c r="AZ733" i="1"/>
  <c r="AN733" i="1" s="1"/>
  <c r="AG733" i="1"/>
  <c r="AM733" i="1" l="1"/>
  <c r="AC733" i="1"/>
  <c r="Z734" i="1" s="1"/>
  <c r="AD733" i="1"/>
  <c r="W734" i="1"/>
  <c r="AA734" i="1"/>
  <c r="X734" i="1"/>
  <c r="AX734" i="1" l="1"/>
  <c r="AK734" i="1" s="1"/>
  <c r="AV734" i="1"/>
  <c r="AH734" i="1" s="1"/>
  <c r="AZ734" i="1"/>
  <c r="AN734" i="1" s="1"/>
  <c r="AJ734" i="1"/>
  <c r="AG734" i="1" l="1"/>
  <c r="AM734" i="1"/>
  <c r="AC734" i="1" s="1"/>
  <c r="AD734" i="1"/>
  <c r="AA735" i="1" l="1"/>
  <c r="X735" i="1"/>
  <c r="Z735" i="1"/>
  <c r="W735" i="1"/>
  <c r="AZ735" i="1" l="1"/>
  <c r="AN735" i="1" s="1"/>
  <c r="AX735" i="1"/>
  <c r="AK735" i="1" s="1"/>
  <c r="AV735" i="1"/>
  <c r="AH735" i="1" s="1"/>
  <c r="AM735" i="1"/>
  <c r="AJ735" i="1" l="1"/>
  <c r="AD735" i="1"/>
  <c r="AG735" i="1"/>
  <c r="AC735" i="1" s="1"/>
  <c r="Z736" i="1" l="1"/>
  <c r="W736" i="1"/>
  <c r="AA736" i="1"/>
  <c r="X736" i="1"/>
  <c r="AX736" i="1" l="1"/>
  <c r="AV736" i="1"/>
  <c r="AH736" i="1" s="1"/>
  <c r="AZ736" i="1"/>
  <c r="AN736" i="1" s="1"/>
  <c r="AJ736" i="1"/>
  <c r="AG736" i="1"/>
  <c r="AK736" i="1"/>
  <c r="AD736" i="1" l="1"/>
  <c r="X737" i="1" s="1"/>
  <c r="AM736" i="1"/>
  <c r="AC736" i="1" s="1"/>
  <c r="AA737" i="1"/>
  <c r="W737" i="1" l="1"/>
  <c r="Z737" i="1"/>
  <c r="AZ737" i="1" l="1"/>
  <c r="AN737" i="1" s="1"/>
  <c r="AX737" i="1"/>
  <c r="AK737" i="1" s="1"/>
  <c r="AV737" i="1"/>
  <c r="AH737" i="1" s="1"/>
  <c r="AD737" i="1" s="1"/>
  <c r="AJ737" i="1"/>
  <c r="AM737" i="1" l="1"/>
  <c r="AG737" i="1"/>
  <c r="AC737" i="1" s="1"/>
  <c r="AA738" i="1"/>
  <c r="X738" i="1"/>
  <c r="Z738" i="1" l="1"/>
  <c r="W738" i="1"/>
  <c r="AX738" i="1" l="1"/>
  <c r="AK738" i="1" s="1"/>
  <c r="AV738" i="1"/>
  <c r="AH738" i="1" s="1"/>
  <c r="AZ738" i="1"/>
  <c r="AN738" i="1" s="1"/>
  <c r="AJ738" i="1"/>
  <c r="AD738" i="1" l="1"/>
  <c r="X739" i="1"/>
  <c r="AA739" i="1"/>
  <c r="AM738" i="1"/>
  <c r="AG738" i="1"/>
  <c r="AC738" i="1" l="1"/>
  <c r="W739" i="1"/>
  <c r="Z739" i="1"/>
  <c r="AZ739" i="1" l="1"/>
  <c r="AN739" i="1" s="1"/>
  <c r="AV739" i="1"/>
  <c r="AH739" i="1" s="1"/>
  <c r="AX739" i="1"/>
  <c r="AK739" i="1" s="1"/>
  <c r="AM739" i="1"/>
  <c r="AG739" i="1" l="1"/>
  <c r="AJ739" i="1"/>
  <c r="AC739" i="1" s="1"/>
  <c r="AD739" i="1"/>
  <c r="AA740" i="1" l="1"/>
  <c r="X740" i="1"/>
  <c r="Z740" i="1"/>
  <c r="W740" i="1"/>
  <c r="AV740" i="1" l="1"/>
  <c r="AX740" i="1"/>
  <c r="AZ740" i="1"/>
  <c r="AM740" i="1" s="1"/>
  <c r="AG740" i="1"/>
  <c r="AJ740" i="1"/>
  <c r="AH740" i="1"/>
  <c r="AK740" i="1"/>
  <c r="AN740" i="1" l="1"/>
  <c r="AD740" i="1"/>
  <c r="AC740" i="1"/>
  <c r="Z741" i="1" l="1"/>
  <c r="W741" i="1"/>
  <c r="AA741" i="1"/>
  <c r="X741" i="1"/>
  <c r="AV741" i="1" l="1"/>
  <c r="AH741" i="1" s="1"/>
  <c r="AZ741" i="1"/>
  <c r="AM741" i="1" s="1"/>
  <c r="AG741" i="1"/>
  <c r="AX741" i="1"/>
  <c r="AJ741" i="1" s="1"/>
  <c r="AC741" i="1" l="1"/>
  <c r="AK741" i="1"/>
  <c r="AN741" i="1"/>
  <c r="AD741" i="1" l="1"/>
  <c r="AA742" i="1"/>
  <c r="X742" i="1"/>
  <c r="W742" i="1"/>
  <c r="Z742" i="1"/>
  <c r="AZ742" i="1" l="1"/>
  <c r="AM742" i="1" s="1"/>
  <c r="AX742" i="1"/>
  <c r="AJ742" i="1" s="1"/>
  <c r="AV742" i="1"/>
  <c r="AG742" i="1" s="1"/>
  <c r="AN742" i="1"/>
  <c r="AK742" i="1"/>
  <c r="AH742" i="1"/>
  <c r="AD742" i="1" l="1"/>
  <c r="AA743" i="1" s="1"/>
  <c r="AC742" i="1"/>
  <c r="X743" i="1" l="1"/>
  <c r="Z743" i="1"/>
  <c r="W743" i="1"/>
  <c r="AZ743" i="1" l="1"/>
  <c r="AN743" i="1" s="1"/>
  <c r="AX743" i="1"/>
  <c r="AK743" i="1" s="1"/>
  <c r="AV743" i="1"/>
  <c r="AJ743" i="1"/>
  <c r="AM743" i="1"/>
  <c r="AG743" i="1" l="1"/>
  <c r="AC743" i="1" s="1"/>
  <c r="AH743" i="1"/>
  <c r="AD743" i="1" s="1"/>
  <c r="Z744" i="1" l="1"/>
  <c r="W744" i="1"/>
  <c r="AA744" i="1"/>
  <c r="X744" i="1"/>
  <c r="AZ744" i="1" l="1"/>
  <c r="AN744" i="1" s="1"/>
  <c r="AV744" i="1"/>
  <c r="AH744" i="1" s="1"/>
  <c r="AX744" i="1"/>
  <c r="AK744" i="1" s="1"/>
  <c r="AM744" i="1"/>
  <c r="AJ744" i="1"/>
  <c r="AG744" i="1" l="1"/>
  <c r="AD744" i="1"/>
  <c r="X745" i="1" s="1"/>
  <c r="AC744" i="1"/>
  <c r="Z745" i="1" s="1"/>
  <c r="AA745" i="1"/>
  <c r="W745" i="1" l="1"/>
  <c r="AX745" i="1" s="1"/>
  <c r="AV745" i="1"/>
  <c r="AH745" i="1" s="1"/>
  <c r="AZ745" i="1"/>
  <c r="AN745" i="1" s="1"/>
  <c r="AG745" i="1"/>
  <c r="AK745" i="1" l="1"/>
  <c r="AJ745" i="1"/>
  <c r="AC745" i="1" s="1"/>
  <c r="AM745" i="1"/>
  <c r="AD745" i="1"/>
  <c r="AA746" i="1" l="1"/>
  <c r="X746" i="1"/>
  <c r="Z746" i="1"/>
  <c r="W746" i="1"/>
  <c r="AZ746" i="1" l="1"/>
  <c r="AN746" i="1" s="1"/>
  <c r="AX746" i="1"/>
  <c r="AK746" i="1" s="1"/>
  <c r="AV746" i="1"/>
  <c r="AH746" i="1" s="1"/>
  <c r="AM746" i="1"/>
  <c r="AG746" i="1" l="1"/>
  <c r="AJ746" i="1"/>
  <c r="AC746" i="1" s="1"/>
  <c r="AD746" i="1"/>
  <c r="Z747" i="1" l="1"/>
  <c r="W747" i="1"/>
  <c r="AA747" i="1"/>
  <c r="X747" i="1"/>
  <c r="AX747" i="1" s="1"/>
  <c r="AZ747" i="1"/>
  <c r="AN747" i="1" s="1"/>
  <c r="AK747" i="1" l="1"/>
  <c r="AJ747" i="1"/>
  <c r="AM747" i="1"/>
  <c r="AV747" i="1"/>
  <c r="AH747" i="1" l="1"/>
  <c r="AD747" i="1" s="1"/>
  <c r="AG747" i="1"/>
  <c r="AC747" i="1" s="1"/>
  <c r="Z748" i="1" l="1"/>
  <c r="W748" i="1"/>
  <c r="AA748" i="1"/>
  <c r="X748" i="1"/>
  <c r="AZ748" i="1" l="1"/>
  <c r="AV748" i="1"/>
  <c r="AX748" i="1"/>
  <c r="AG748" i="1" l="1"/>
  <c r="AH748" i="1"/>
  <c r="AJ748" i="1"/>
  <c r="AK748" i="1"/>
  <c r="AM748" i="1"/>
  <c r="AN748" i="1"/>
  <c r="AD748" i="1" l="1"/>
  <c r="X749" i="1"/>
  <c r="AA749" i="1"/>
  <c r="AC748" i="1"/>
  <c r="Z749" i="1" l="1"/>
  <c r="W749" i="1"/>
  <c r="AX749" i="1" l="1"/>
  <c r="AV749" i="1"/>
  <c r="AZ749" i="1"/>
  <c r="AM749" i="1" l="1"/>
  <c r="AN749" i="1"/>
  <c r="AG749" i="1"/>
  <c r="AH749" i="1"/>
  <c r="AJ749" i="1"/>
  <c r="AK749" i="1"/>
  <c r="AD749" i="1" l="1"/>
  <c r="AC749" i="1"/>
  <c r="Z750" i="1" l="1"/>
  <c r="W750" i="1"/>
  <c r="AA750" i="1"/>
  <c r="X750" i="1"/>
  <c r="AZ750" i="1" l="1"/>
  <c r="AM750" i="1" s="1"/>
  <c r="AV750" i="1"/>
  <c r="AG750" i="1" s="1"/>
  <c r="AX750" i="1"/>
  <c r="AJ750" i="1" s="1"/>
  <c r="AC750" i="1" l="1"/>
  <c r="W751" i="1" s="1"/>
  <c r="Z751" i="1"/>
  <c r="AK750" i="1"/>
  <c r="AH750" i="1"/>
  <c r="AN750" i="1"/>
  <c r="AD750" i="1" l="1"/>
  <c r="AA751" i="1" l="1"/>
  <c r="X751" i="1"/>
  <c r="AZ751" i="1" l="1"/>
  <c r="AM751" i="1" s="1"/>
  <c r="AX751" i="1"/>
  <c r="AJ751" i="1" s="1"/>
  <c r="AV751" i="1"/>
  <c r="AG751" i="1" s="1"/>
  <c r="AH751" i="1" l="1"/>
  <c r="AK751" i="1"/>
  <c r="AC751" i="1"/>
  <c r="AN751" i="1"/>
  <c r="AD751" i="1" l="1"/>
  <c r="AA752" i="1"/>
  <c r="X752" i="1"/>
  <c r="W752" i="1"/>
  <c r="Z752" i="1"/>
  <c r="AZ752" i="1" l="1"/>
  <c r="AM752" i="1" s="1"/>
  <c r="AV752" i="1"/>
  <c r="AG752" i="1" s="1"/>
  <c r="AX752" i="1"/>
  <c r="AJ752" i="1" s="1"/>
  <c r="AH752" i="1"/>
  <c r="AN752" i="1"/>
  <c r="AK752" i="1" l="1"/>
  <c r="AC752" i="1"/>
  <c r="AD752" i="1"/>
  <c r="Z753" i="1" l="1"/>
  <c r="W753" i="1"/>
  <c r="X753" i="1"/>
  <c r="AA753" i="1"/>
  <c r="AZ753" i="1" l="1"/>
  <c r="AX753" i="1"/>
  <c r="AV753" i="1"/>
  <c r="AG753" i="1" l="1"/>
  <c r="AH753" i="1"/>
  <c r="AM753" i="1"/>
  <c r="AN753" i="1"/>
  <c r="AJ753" i="1"/>
  <c r="AK753" i="1"/>
  <c r="AD753" i="1" l="1"/>
  <c r="AC753" i="1"/>
  <c r="W754" i="1" l="1"/>
  <c r="Z754" i="1"/>
  <c r="AA754" i="1"/>
  <c r="X754" i="1"/>
  <c r="AV754" i="1" l="1"/>
  <c r="AG754" i="1" s="1"/>
  <c r="AZ754" i="1"/>
  <c r="AM754" i="1" s="1"/>
  <c r="AX754" i="1"/>
  <c r="AJ754" i="1" s="1"/>
  <c r="AK754" i="1" l="1"/>
  <c r="AC754" i="1"/>
  <c r="AH754" i="1"/>
  <c r="AN754" i="1"/>
  <c r="AD754" i="1" l="1"/>
  <c r="AA755" i="1"/>
  <c r="X755" i="1"/>
  <c r="Z755" i="1"/>
  <c r="W755" i="1"/>
  <c r="AX755" i="1" l="1"/>
  <c r="AV755" i="1"/>
  <c r="AZ755" i="1"/>
  <c r="AG755" i="1"/>
  <c r="AM755" i="1"/>
  <c r="AJ755" i="1"/>
  <c r="AH755" i="1"/>
  <c r="AK755" i="1"/>
  <c r="AN755" i="1"/>
  <c r="AC755" i="1" l="1"/>
  <c r="AD755" i="1"/>
  <c r="AA756" i="1" l="1"/>
  <c r="X756" i="1"/>
  <c r="W756" i="1"/>
  <c r="Z756" i="1"/>
  <c r="AX756" i="1" l="1"/>
  <c r="AK756" i="1" s="1"/>
  <c r="AJ756" i="1"/>
  <c r="AV756" i="1"/>
  <c r="AG756" i="1" s="1"/>
  <c r="AZ756" i="1"/>
  <c r="AN756" i="1" s="1"/>
  <c r="AH756" i="1" l="1"/>
  <c r="AD756" i="1"/>
  <c r="AM756" i="1"/>
  <c r="AC756" i="1" s="1"/>
  <c r="W757" i="1" l="1"/>
  <c r="Z757" i="1"/>
  <c r="X757" i="1"/>
  <c r="AA757" i="1"/>
  <c r="AZ757" i="1" l="1"/>
  <c r="AN757" i="1" s="1"/>
  <c r="AX757" i="1"/>
  <c r="AM757" i="1"/>
  <c r="AV757" i="1"/>
  <c r="AH757" i="1" s="1"/>
  <c r="AG757" i="1" l="1"/>
  <c r="AK757" i="1"/>
  <c r="AD757" i="1" s="1"/>
  <c r="AJ757" i="1"/>
  <c r="AC757" i="1" s="1"/>
  <c r="X758" i="1" l="1"/>
  <c r="AA758" i="1"/>
  <c r="W758" i="1"/>
  <c r="Z758" i="1"/>
  <c r="AV758" i="1" l="1"/>
  <c r="AH758" i="1" s="1"/>
  <c r="AG758" i="1"/>
  <c r="AX758" i="1"/>
  <c r="AK758" i="1" s="1"/>
  <c r="AZ758" i="1"/>
  <c r="AN758" i="1" l="1"/>
  <c r="AM758" i="1"/>
  <c r="AJ758" i="1"/>
  <c r="AD758" i="1"/>
  <c r="AC758" i="1" l="1"/>
  <c r="X759" i="1"/>
  <c r="AA759" i="1"/>
  <c r="Z759" i="1" l="1"/>
  <c r="W759" i="1"/>
  <c r="AZ759" i="1" l="1"/>
  <c r="AN759" i="1" s="1"/>
  <c r="AX759" i="1"/>
  <c r="AK759" i="1" s="1"/>
  <c r="AV759" i="1"/>
  <c r="AH759" i="1" s="1"/>
  <c r="AJ759" i="1"/>
  <c r="AM759" i="1"/>
  <c r="AD759" i="1" l="1"/>
  <c r="AA760" i="1"/>
  <c r="X760" i="1"/>
  <c r="AG759" i="1"/>
  <c r="AC759" i="1" s="1"/>
  <c r="Z760" i="1" l="1"/>
  <c r="W760" i="1"/>
  <c r="AV760" i="1" l="1"/>
  <c r="AH760" i="1" s="1"/>
  <c r="AX760" i="1"/>
  <c r="AK760" i="1" s="1"/>
  <c r="AZ760" i="1"/>
  <c r="AN760" i="1" s="1"/>
  <c r="AG760" i="1"/>
  <c r="AM760" i="1"/>
  <c r="AJ760" i="1" l="1"/>
  <c r="AC760" i="1" s="1"/>
  <c r="AD760" i="1"/>
  <c r="W761" i="1" l="1"/>
  <c r="Z761" i="1"/>
  <c r="X761" i="1"/>
  <c r="AA761" i="1"/>
  <c r="AV761" i="1"/>
  <c r="AH761" i="1" s="1"/>
  <c r="AX761" i="1"/>
  <c r="AZ761" i="1"/>
  <c r="AN761" i="1" s="1"/>
  <c r="AG761" i="1" l="1"/>
  <c r="AK761" i="1"/>
  <c r="AJ761" i="1"/>
  <c r="AM761" i="1"/>
  <c r="AD761" i="1"/>
  <c r="X762" i="1" s="1"/>
  <c r="AC761" i="1" l="1"/>
  <c r="AA762" i="1"/>
  <c r="W762" i="1"/>
  <c r="Z762" i="1"/>
  <c r="AZ762" i="1" l="1"/>
  <c r="AN762" i="1" s="1"/>
  <c r="AX762" i="1"/>
  <c r="AK762" i="1" s="1"/>
  <c r="AV762" i="1"/>
  <c r="AH762" i="1" s="1"/>
  <c r="AD762" i="1" s="1"/>
  <c r="AA763" i="1" s="1"/>
  <c r="AM762" i="1"/>
  <c r="AG762" i="1" l="1"/>
  <c r="AJ762" i="1"/>
  <c r="AC762" i="1" s="1"/>
  <c r="X763" i="1"/>
  <c r="Z763" i="1" l="1"/>
  <c r="W763" i="1"/>
  <c r="AX763" i="1" l="1"/>
  <c r="AK763" i="1" s="1"/>
  <c r="AV763" i="1"/>
  <c r="AH763" i="1" s="1"/>
  <c r="AJ763" i="1"/>
  <c r="AZ763" i="1"/>
  <c r="AN763" i="1" s="1"/>
  <c r="AG763" i="1"/>
  <c r="AM763" i="1" l="1"/>
  <c r="AC763" i="1"/>
  <c r="AD763" i="1"/>
  <c r="X764" i="1" l="1"/>
  <c r="AA764" i="1"/>
  <c r="W764" i="1"/>
  <c r="Z764" i="1"/>
  <c r="AZ764" i="1" l="1"/>
  <c r="AN764" i="1" s="1"/>
  <c r="AX764" i="1"/>
  <c r="AK764" i="1" s="1"/>
  <c r="AM764" i="1"/>
  <c r="AV764" i="1"/>
  <c r="AH764" i="1" s="1"/>
  <c r="AD764" i="1" s="1"/>
  <c r="X765" i="1" l="1"/>
  <c r="AA765" i="1"/>
  <c r="AG764" i="1"/>
  <c r="AJ764" i="1"/>
  <c r="AC764" i="1" l="1"/>
  <c r="Z765" i="1"/>
  <c r="W765" i="1"/>
  <c r="AZ765" i="1" l="1"/>
  <c r="AN765" i="1" s="1"/>
  <c r="AX765" i="1"/>
  <c r="AK765" i="1" s="1"/>
  <c r="AV765" i="1"/>
  <c r="AH765" i="1" s="1"/>
  <c r="AD765" i="1" s="1"/>
  <c r="AM765" i="1"/>
  <c r="AG765" i="1" l="1"/>
  <c r="AJ765" i="1"/>
  <c r="AC765" i="1" s="1"/>
  <c r="AA766" i="1"/>
  <c r="X766" i="1"/>
  <c r="Z766" i="1" l="1"/>
  <c r="W766" i="1"/>
  <c r="AX766" i="1" l="1"/>
  <c r="AK766" i="1" s="1"/>
  <c r="AJ766" i="1"/>
  <c r="AZ766" i="1"/>
  <c r="AN766" i="1" s="1"/>
  <c r="AV766" i="1"/>
  <c r="AH766" i="1" s="1"/>
  <c r="AD766" i="1" l="1"/>
  <c r="AM766" i="1"/>
  <c r="X767" i="1"/>
  <c r="AA767" i="1"/>
  <c r="AG766" i="1"/>
  <c r="AC766" i="1" s="1"/>
  <c r="Z767" i="1" l="1"/>
  <c r="W767" i="1"/>
  <c r="AX767" i="1" l="1"/>
  <c r="AK767" i="1" s="1"/>
  <c r="AV767" i="1"/>
  <c r="AJ767" i="1"/>
  <c r="AZ767" i="1"/>
  <c r="AM767" i="1" l="1"/>
  <c r="AN767" i="1"/>
  <c r="AG767" i="1"/>
  <c r="AC767" i="1" s="1"/>
  <c r="AH767" i="1"/>
  <c r="AD767" i="1" l="1"/>
  <c r="W768" i="1"/>
  <c r="Z768" i="1"/>
  <c r="AA768" i="1" l="1"/>
  <c r="X768" i="1"/>
  <c r="AV768" i="1" s="1"/>
  <c r="AG768" i="1" s="1"/>
  <c r="AZ768" i="1" l="1"/>
  <c r="AM768" i="1" s="1"/>
  <c r="AH768" i="1"/>
  <c r="AX768" i="1"/>
  <c r="AJ768" i="1" s="1"/>
  <c r="AC768" i="1" l="1"/>
  <c r="AN768" i="1"/>
  <c r="Z769" i="1"/>
  <c r="W769" i="1"/>
  <c r="AK768" i="1"/>
  <c r="AD768" i="1" s="1"/>
  <c r="AA769" i="1" l="1"/>
  <c r="X769" i="1"/>
  <c r="AZ769" i="1"/>
  <c r="AN769" i="1" s="1"/>
  <c r="AV769" i="1"/>
  <c r="AH769" i="1" s="1"/>
  <c r="AX769" i="1"/>
  <c r="AK769" i="1" s="1"/>
  <c r="AG769" i="1"/>
  <c r="AJ769" i="1" l="1"/>
  <c r="AD769" i="1"/>
  <c r="AM769" i="1"/>
  <c r="X770" i="1"/>
  <c r="AA770" i="1"/>
  <c r="AC769" i="1" l="1"/>
  <c r="Z770" i="1" s="1"/>
  <c r="W770" i="1"/>
  <c r="AZ770" i="1" l="1"/>
  <c r="AN770" i="1" s="1"/>
  <c r="AV770" i="1"/>
  <c r="AH770" i="1" s="1"/>
  <c r="AX770" i="1"/>
  <c r="AK770" i="1" s="1"/>
  <c r="AM770" i="1"/>
  <c r="AD770" i="1" l="1"/>
  <c r="AJ770" i="1"/>
  <c r="AG770" i="1"/>
  <c r="AC770" i="1" s="1"/>
  <c r="Z771" i="1" l="1"/>
  <c r="W771" i="1"/>
  <c r="AA771" i="1"/>
  <c r="X771" i="1"/>
  <c r="AX771" i="1" l="1"/>
  <c r="AK771" i="1" s="1"/>
  <c r="AZ771" i="1"/>
  <c r="AM771" i="1" s="1"/>
  <c r="AV771" i="1"/>
  <c r="AG771" i="1" s="1"/>
  <c r="AJ771" i="1"/>
  <c r="AN771" i="1"/>
  <c r="AH771" i="1"/>
  <c r="AD771" i="1" s="1"/>
  <c r="AC771" i="1" l="1"/>
  <c r="X772" i="1"/>
  <c r="AA772" i="1"/>
  <c r="W772" i="1" l="1"/>
  <c r="Z772" i="1"/>
  <c r="AZ772" i="1"/>
  <c r="AX772" i="1"/>
  <c r="AV772" i="1"/>
  <c r="AK772" i="1" l="1"/>
  <c r="AJ772" i="1"/>
  <c r="AG772" i="1"/>
  <c r="AH772" i="1"/>
  <c r="AM772" i="1"/>
  <c r="AN772" i="1"/>
  <c r="AC772" i="1" l="1"/>
  <c r="AD772" i="1"/>
  <c r="X773" i="1" l="1"/>
  <c r="AA773" i="1"/>
  <c r="Z773" i="1"/>
  <c r="W773" i="1"/>
  <c r="AV773" i="1" l="1"/>
  <c r="AH773" i="1" s="1"/>
  <c r="AZ773" i="1"/>
  <c r="AX773" i="1"/>
  <c r="AN773" i="1" l="1"/>
  <c r="AM773" i="1"/>
  <c r="AK773" i="1"/>
  <c r="AJ773" i="1"/>
  <c r="AG773" i="1"/>
  <c r="AD773" i="1"/>
  <c r="AC773" i="1" l="1"/>
  <c r="X774" i="1"/>
  <c r="AA774" i="1"/>
  <c r="W774" i="1" l="1"/>
  <c r="Z774" i="1"/>
  <c r="AZ774" i="1" l="1"/>
  <c r="AN774" i="1" s="1"/>
  <c r="AX774" i="1"/>
  <c r="AK774" i="1" s="1"/>
  <c r="AV774" i="1"/>
  <c r="AH774" i="1" s="1"/>
  <c r="AJ774" i="1"/>
  <c r="AG774" i="1"/>
  <c r="AD774" i="1" l="1"/>
  <c r="AM774" i="1"/>
  <c r="AC774" i="1" s="1"/>
  <c r="AA775" i="1"/>
  <c r="X775" i="1"/>
  <c r="W775" i="1" l="1"/>
  <c r="Z775" i="1"/>
  <c r="AV775" i="1"/>
  <c r="AH775" i="1" s="1"/>
  <c r="AX775" i="1"/>
  <c r="AZ775" i="1"/>
  <c r="AN775" i="1" s="1"/>
  <c r="AG775" i="1" l="1"/>
  <c r="AM775" i="1"/>
  <c r="AK775" i="1"/>
  <c r="AJ775" i="1"/>
  <c r="AC775" i="1" s="1"/>
  <c r="AD775" i="1"/>
  <c r="W776" i="1" l="1"/>
  <c r="Z776" i="1"/>
  <c r="AA776" i="1"/>
  <c r="X776" i="1"/>
  <c r="AZ776" i="1" l="1"/>
  <c r="AN776" i="1" s="1"/>
  <c r="AX776" i="1"/>
  <c r="AK776" i="1" s="1"/>
  <c r="AM776" i="1"/>
  <c r="AJ776" i="1"/>
  <c r="AV776" i="1"/>
  <c r="AH776" i="1" s="1"/>
  <c r="AD776" i="1" l="1"/>
  <c r="AA777" i="1" s="1"/>
  <c r="X777" i="1"/>
  <c r="AG776" i="1"/>
  <c r="AC776" i="1" s="1"/>
  <c r="Z777" i="1" l="1"/>
  <c r="W777" i="1"/>
  <c r="AX777" i="1" l="1"/>
  <c r="AV777" i="1"/>
  <c r="AH777" i="1" s="1"/>
  <c r="AZ777" i="1"/>
  <c r="AM777" i="1" l="1"/>
  <c r="AN777" i="1"/>
  <c r="AG777" i="1"/>
  <c r="AJ777" i="1"/>
  <c r="AK777" i="1"/>
  <c r="AD777" i="1" s="1"/>
  <c r="AA778" i="1" l="1"/>
  <c r="X778" i="1"/>
  <c r="AC777" i="1"/>
  <c r="Z778" i="1" l="1"/>
  <c r="W778" i="1"/>
  <c r="AV778" i="1" l="1"/>
  <c r="AH778" i="1" s="1"/>
  <c r="AG778" i="1"/>
  <c r="AX778" i="1"/>
  <c r="AK778" i="1" s="1"/>
  <c r="AZ778" i="1"/>
  <c r="AN778" i="1" s="1"/>
  <c r="AJ778" i="1" l="1"/>
  <c r="AM778" i="1"/>
  <c r="AC778" i="1" s="1"/>
  <c r="AD778" i="1"/>
  <c r="Z779" i="1" l="1"/>
  <c r="W779" i="1"/>
  <c r="AA779" i="1"/>
  <c r="X779" i="1"/>
  <c r="AX779" i="1" l="1"/>
  <c r="AV779" i="1"/>
  <c r="AG779" i="1" s="1"/>
  <c r="AZ779" i="1"/>
  <c r="AN779" i="1" s="1"/>
  <c r="AJ779" i="1"/>
  <c r="AK779" i="1"/>
  <c r="AH779" i="1"/>
  <c r="AD779" i="1" l="1"/>
  <c r="AA780" i="1"/>
  <c r="X780" i="1"/>
  <c r="AM779" i="1"/>
  <c r="AC779" i="1" s="1"/>
  <c r="W780" i="1" l="1"/>
  <c r="Z780" i="1"/>
  <c r="AZ780" i="1" l="1"/>
  <c r="AN780" i="1" s="1"/>
  <c r="AX780" i="1"/>
  <c r="AK780" i="1" s="1"/>
  <c r="AV780" i="1"/>
  <c r="AH780" i="1" s="1"/>
  <c r="AD780" i="1" l="1"/>
  <c r="AM780" i="1"/>
  <c r="AG780" i="1"/>
  <c r="AJ780" i="1"/>
  <c r="AC780" i="1" l="1"/>
  <c r="W781" i="1"/>
  <c r="Z781" i="1"/>
  <c r="X781" i="1"/>
  <c r="AA781" i="1"/>
  <c r="AZ781" i="1" l="1"/>
  <c r="AN781" i="1" s="1"/>
  <c r="AX781" i="1"/>
  <c r="AK781" i="1" s="1"/>
  <c r="AV781" i="1"/>
  <c r="AH781" i="1" s="1"/>
  <c r="AM781" i="1"/>
  <c r="AJ781" i="1" l="1"/>
  <c r="AG781" i="1"/>
  <c r="AC781" i="1" s="1"/>
  <c r="AD781" i="1"/>
  <c r="AA782" i="1"/>
  <c r="X782" i="1"/>
  <c r="W782" i="1"/>
  <c r="Z782" i="1"/>
  <c r="AZ782" i="1" l="1"/>
  <c r="AN782" i="1" s="1"/>
  <c r="AX782" i="1"/>
  <c r="AV782" i="1"/>
  <c r="AM782" i="1"/>
  <c r="AK782" i="1" l="1"/>
  <c r="AJ782" i="1"/>
  <c r="AH782" i="1"/>
  <c r="AD782" i="1" s="1"/>
  <c r="AG782" i="1"/>
  <c r="AC782" i="1" s="1"/>
  <c r="W783" i="1" s="1"/>
  <c r="Z783" i="1" l="1"/>
  <c r="AA783" i="1"/>
  <c r="X783" i="1"/>
  <c r="AX783" i="1" s="1"/>
  <c r="AZ783" i="1"/>
  <c r="AN783" i="1" s="1"/>
  <c r="AV783" i="1" l="1"/>
  <c r="AH783" i="1" s="1"/>
  <c r="AK783" i="1"/>
  <c r="AJ783" i="1"/>
  <c r="AG783" i="1"/>
  <c r="AD783" i="1"/>
  <c r="AM783" i="1"/>
  <c r="AC783" i="1" s="1"/>
  <c r="W784" i="1" l="1"/>
  <c r="Z784" i="1"/>
  <c r="AA784" i="1"/>
  <c r="X784" i="1"/>
  <c r="AZ784" i="1" l="1"/>
  <c r="AN784" i="1" s="1"/>
  <c r="AX784" i="1"/>
  <c r="AK784" i="1" s="1"/>
  <c r="AV784" i="1"/>
  <c r="AH784" i="1" s="1"/>
  <c r="AM784" i="1" l="1"/>
  <c r="AG784" i="1"/>
  <c r="AJ784" i="1"/>
  <c r="AC784" i="1" s="1"/>
  <c r="AD784" i="1"/>
  <c r="Z785" i="1" l="1"/>
  <c r="W785" i="1"/>
  <c r="X785" i="1"/>
  <c r="AA785" i="1"/>
  <c r="AV785" i="1" l="1"/>
  <c r="AH785" i="1" s="1"/>
  <c r="AZ785" i="1"/>
  <c r="AN785" i="1" s="1"/>
  <c r="AG785" i="1"/>
  <c r="AX785" i="1"/>
  <c r="AK785" i="1" s="1"/>
  <c r="AM785" i="1" l="1"/>
  <c r="AJ785" i="1"/>
  <c r="AC785" i="1" s="1"/>
  <c r="AD785" i="1"/>
  <c r="W786" i="1" l="1"/>
  <c r="Z786" i="1"/>
  <c r="AA786" i="1"/>
  <c r="X786" i="1"/>
  <c r="AV786" i="1" l="1"/>
  <c r="AH786" i="1" s="1"/>
  <c r="AX786" i="1"/>
  <c r="AK786" i="1" s="1"/>
  <c r="AZ786" i="1"/>
  <c r="AN786" i="1" s="1"/>
  <c r="AJ786" i="1"/>
  <c r="AG786" i="1" l="1"/>
  <c r="AD786" i="1"/>
  <c r="AM786" i="1"/>
  <c r="AC786" i="1" s="1"/>
  <c r="Z787" i="1" l="1"/>
  <c r="W787" i="1"/>
  <c r="X787" i="1"/>
  <c r="AA787" i="1"/>
  <c r="AX787" i="1" l="1"/>
  <c r="AK787" i="1" s="1"/>
  <c r="AV787" i="1"/>
  <c r="AH787" i="1" s="1"/>
  <c r="AZ787" i="1"/>
  <c r="AN787" i="1" s="1"/>
  <c r="AD787" i="1" l="1"/>
  <c r="AA788" i="1" s="1"/>
  <c r="AJ787" i="1"/>
  <c r="AG787" i="1"/>
  <c r="AM787" i="1"/>
  <c r="X788" i="1"/>
  <c r="AC787" i="1" l="1"/>
  <c r="Z788" i="1"/>
  <c r="W788" i="1"/>
  <c r="AZ788" i="1" l="1"/>
  <c r="AN788" i="1" s="1"/>
  <c r="AX788" i="1"/>
  <c r="AK788" i="1" s="1"/>
  <c r="AM788" i="1"/>
  <c r="AV788" i="1"/>
  <c r="AH788" i="1" s="1"/>
  <c r="AD788" i="1" s="1"/>
  <c r="AJ788" i="1"/>
  <c r="X789" i="1" l="1"/>
  <c r="AA789" i="1"/>
  <c r="AG788" i="1"/>
  <c r="AC788" i="1" s="1"/>
  <c r="Z789" i="1" l="1"/>
  <c r="W789" i="1"/>
  <c r="AX789" i="1" l="1"/>
  <c r="AK789" i="1" s="1"/>
  <c r="AJ789" i="1"/>
  <c r="AV789" i="1"/>
  <c r="AH789" i="1" s="1"/>
  <c r="AZ789" i="1"/>
  <c r="AN789" i="1" s="1"/>
  <c r="AG789" i="1" l="1"/>
  <c r="AM789" i="1"/>
  <c r="AC789" i="1" s="1"/>
  <c r="AD789" i="1"/>
  <c r="AA790" i="1" l="1"/>
  <c r="X790" i="1"/>
  <c r="Z790" i="1"/>
  <c r="W790" i="1"/>
  <c r="AV790" i="1" l="1"/>
  <c r="AH790" i="1" s="1"/>
  <c r="AZ790" i="1"/>
  <c r="AN790" i="1" s="1"/>
  <c r="AX790" i="1"/>
  <c r="AK790" i="1" s="1"/>
  <c r="AG790" i="1"/>
  <c r="AM790" i="1"/>
  <c r="AJ790" i="1" l="1"/>
  <c r="AC790" i="1"/>
  <c r="AD790" i="1"/>
  <c r="AA791" i="1" l="1"/>
  <c r="X791" i="1"/>
  <c r="W791" i="1"/>
  <c r="Z791" i="1"/>
  <c r="AX791" i="1" l="1"/>
  <c r="AK791" i="1" s="1"/>
  <c r="AZ791" i="1"/>
  <c r="AN791" i="1" s="1"/>
  <c r="AV791" i="1"/>
  <c r="AH791" i="1" s="1"/>
  <c r="AD791" i="1" s="1"/>
  <c r="AA792" i="1" s="1"/>
  <c r="AJ791" i="1"/>
  <c r="AM791" i="1"/>
  <c r="X792" i="1" l="1"/>
  <c r="AG791" i="1"/>
  <c r="AC791" i="1" s="1"/>
  <c r="Z792" i="1" l="1"/>
  <c r="W792" i="1"/>
  <c r="AZ792" i="1" l="1"/>
  <c r="AN792" i="1" s="1"/>
  <c r="AX792" i="1"/>
  <c r="AK792" i="1" s="1"/>
  <c r="AV792" i="1"/>
  <c r="AH792" i="1" s="1"/>
  <c r="AG792" i="1"/>
  <c r="AM792" i="1"/>
  <c r="AJ792" i="1" l="1"/>
  <c r="AD792" i="1"/>
  <c r="AC792" i="1"/>
  <c r="W793" i="1" s="1"/>
  <c r="X793" i="1"/>
  <c r="AA793" i="1"/>
  <c r="Z793" i="1" l="1"/>
  <c r="AV793" i="1"/>
  <c r="AZ793" i="1"/>
  <c r="AX793" i="1"/>
  <c r="AN793" i="1" l="1"/>
  <c r="AM793" i="1"/>
  <c r="AK793" i="1"/>
  <c r="AJ793" i="1"/>
  <c r="AH793" i="1"/>
  <c r="AD793" i="1" s="1"/>
  <c r="AG793" i="1"/>
  <c r="AC793" i="1" l="1"/>
  <c r="X794" i="1"/>
  <c r="AA794" i="1"/>
  <c r="Z794" i="1" l="1"/>
  <c r="W794" i="1"/>
  <c r="AZ794" i="1" l="1"/>
  <c r="AN794" i="1" s="1"/>
  <c r="AX794" i="1"/>
  <c r="AK794" i="1" s="1"/>
  <c r="AM794" i="1"/>
  <c r="AV794" i="1"/>
  <c r="AH794" i="1" s="1"/>
  <c r="AD794" i="1" s="1"/>
  <c r="AJ794" i="1"/>
  <c r="AG794" i="1" l="1"/>
  <c r="AC794" i="1" s="1"/>
  <c r="Z795" i="1" s="1"/>
  <c r="AA795" i="1"/>
  <c r="X795" i="1"/>
  <c r="W795" i="1" l="1"/>
  <c r="AX795" i="1" s="1"/>
  <c r="AK795" i="1" s="1"/>
  <c r="AZ795" i="1" l="1"/>
  <c r="AN795" i="1" s="1"/>
  <c r="AV795" i="1"/>
  <c r="AJ795" i="1"/>
  <c r="AM795" i="1"/>
  <c r="AH795" i="1" l="1"/>
  <c r="AD795" i="1" s="1"/>
  <c r="AG795" i="1"/>
  <c r="AC795" i="1" s="1"/>
  <c r="W796" i="1" s="1"/>
  <c r="Z796" i="1" l="1"/>
  <c r="AA796" i="1"/>
  <c r="X796" i="1"/>
  <c r="AZ796" i="1" s="1"/>
  <c r="AX796" i="1"/>
  <c r="AK796" i="1" s="1"/>
  <c r="AV796" i="1" l="1"/>
  <c r="AJ796" i="1"/>
  <c r="AN796" i="1"/>
  <c r="AM796" i="1"/>
  <c r="AH796" i="1" l="1"/>
  <c r="AD796" i="1" s="1"/>
  <c r="AG796" i="1"/>
  <c r="AC796" i="1" s="1"/>
  <c r="Z797" i="1" l="1"/>
  <c r="W797" i="1"/>
  <c r="AA797" i="1"/>
  <c r="X797" i="1"/>
  <c r="AV797" i="1" s="1"/>
  <c r="AZ797" i="1"/>
  <c r="AX797" i="1" l="1"/>
  <c r="AM797" i="1"/>
  <c r="AN797" i="1"/>
  <c r="AJ797" i="1"/>
  <c r="AK797" i="1"/>
  <c r="AG797" i="1"/>
  <c r="AH797" i="1"/>
  <c r="AD797" i="1" l="1"/>
  <c r="AC797" i="1"/>
  <c r="W798" i="1"/>
  <c r="Z798" i="1"/>
  <c r="X798" i="1"/>
  <c r="AA798" i="1"/>
  <c r="AZ798" i="1" l="1"/>
  <c r="AM798" i="1" s="1"/>
  <c r="AX798" i="1"/>
  <c r="AJ798" i="1" s="1"/>
  <c r="AV798" i="1"/>
  <c r="AG798" i="1" s="1"/>
  <c r="AC798" i="1" l="1"/>
  <c r="AH798" i="1"/>
  <c r="AN798" i="1"/>
  <c r="AK798" i="1"/>
  <c r="AD798" i="1" l="1"/>
  <c r="Z799" i="1"/>
  <c r="W799" i="1"/>
  <c r="AA799" i="1" l="1"/>
  <c r="X799" i="1"/>
  <c r="AV799" i="1" s="1"/>
  <c r="AG799" i="1" s="1"/>
  <c r="AZ799" i="1"/>
  <c r="AM799" i="1" s="1"/>
  <c r="AH799" i="1" l="1"/>
  <c r="AN799" i="1"/>
  <c r="AX799" i="1"/>
  <c r="AJ799" i="1" s="1"/>
  <c r="AC799" i="1" s="1"/>
  <c r="W800" i="1" l="1"/>
  <c r="Z800" i="1"/>
  <c r="AK799" i="1"/>
  <c r="AD799" i="1" s="1"/>
  <c r="X800" i="1" l="1"/>
  <c r="AA800" i="1"/>
  <c r="AX800" i="1"/>
  <c r="AJ800" i="1" s="1"/>
  <c r="AZ800" i="1"/>
  <c r="AM800" i="1" s="1"/>
  <c r="AV800" i="1"/>
  <c r="AG800" i="1" s="1"/>
  <c r="AC800" i="1" l="1"/>
  <c r="Z801" i="1" s="1"/>
  <c r="W801" i="1"/>
  <c r="AK800" i="1"/>
  <c r="AN800" i="1"/>
  <c r="AH800" i="1"/>
  <c r="AD800" i="1" l="1"/>
  <c r="AA801" i="1" l="1"/>
  <c r="X801" i="1"/>
  <c r="AV801" i="1" l="1"/>
  <c r="AG801" i="1" s="1"/>
  <c r="AZ801" i="1"/>
  <c r="AM801" i="1" s="1"/>
  <c r="AX801" i="1"/>
  <c r="AJ801" i="1" s="1"/>
  <c r="AC801" i="1" l="1"/>
  <c r="AK801" i="1"/>
  <c r="AH801" i="1"/>
  <c r="AN801" i="1"/>
  <c r="AD801" i="1" l="1"/>
  <c r="Z802" i="1"/>
  <c r="W802" i="1"/>
  <c r="X802" i="1" l="1"/>
  <c r="AA802" i="1"/>
  <c r="AV802" i="1" l="1"/>
  <c r="AG802" i="1" s="1"/>
  <c r="AX802" i="1"/>
  <c r="AJ802" i="1" s="1"/>
  <c r="AZ802" i="1"/>
  <c r="AM802" i="1" s="1"/>
  <c r="AK802" i="1" l="1"/>
  <c r="AH802" i="1"/>
  <c r="AC802" i="1"/>
  <c r="AN802" i="1"/>
  <c r="W803" i="1" l="1"/>
  <c r="Z803" i="1"/>
  <c r="AD802" i="1"/>
  <c r="X803" i="1" l="1"/>
  <c r="AX803" i="1" s="1"/>
  <c r="AK803" i="1" s="1"/>
  <c r="AA803" i="1"/>
  <c r="AZ803" i="1" l="1"/>
  <c r="AN803" i="1" s="1"/>
  <c r="AV803" i="1"/>
  <c r="AH803" i="1" s="1"/>
  <c r="AD803" i="1" s="1"/>
  <c r="AA804" i="1" s="1"/>
  <c r="AM803" i="1"/>
  <c r="AJ803" i="1"/>
  <c r="AG803" i="1" l="1"/>
  <c r="X804" i="1"/>
  <c r="AC803" i="1"/>
  <c r="Z804" i="1" l="1"/>
  <c r="W804" i="1"/>
  <c r="AX804" i="1" l="1"/>
  <c r="AK804" i="1" s="1"/>
  <c r="AJ804" i="1"/>
  <c r="AV804" i="1"/>
  <c r="AH804" i="1" s="1"/>
  <c r="AZ804" i="1"/>
  <c r="AN804" i="1" s="1"/>
  <c r="AD804" i="1" l="1"/>
  <c r="AG804" i="1"/>
  <c r="AM804" i="1"/>
  <c r="AC804" i="1" l="1"/>
  <c r="Z805" i="1"/>
  <c r="W805" i="1"/>
  <c r="AA805" i="1"/>
  <c r="X805" i="1"/>
  <c r="AX805" i="1" l="1"/>
  <c r="AZ805" i="1"/>
  <c r="AV805" i="1"/>
  <c r="AG805" i="1" s="1"/>
  <c r="AH805" i="1" l="1"/>
  <c r="AM805" i="1"/>
  <c r="AN805" i="1"/>
  <c r="AK805" i="1"/>
  <c r="AJ805" i="1"/>
  <c r="AC805" i="1" s="1"/>
  <c r="AD805" i="1" l="1"/>
  <c r="W806" i="1"/>
  <c r="Z806" i="1"/>
  <c r="X806" i="1"/>
  <c r="AA806" i="1"/>
  <c r="AV806" i="1" l="1"/>
  <c r="AH806" i="1" s="1"/>
  <c r="AX806" i="1"/>
  <c r="AZ806" i="1"/>
  <c r="AN806" i="1" l="1"/>
  <c r="AM806" i="1"/>
  <c r="AK806" i="1"/>
  <c r="AD806" i="1" s="1"/>
  <c r="AJ806" i="1"/>
  <c r="AG806" i="1"/>
  <c r="AA807" i="1" l="1"/>
  <c r="X807" i="1"/>
  <c r="AC806" i="1"/>
  <c r="Z807" i="1" l="1"/>
  <c r="W807" i="1"/>
  <c r="AZ807" i="1" l="1"/>
  <c r="AN807" i="1" s="1"/>
  <c r="AX807" i="1"/>
  <c r="AK807" i="1" s="1"/>
  <c r="AV807" i="1"/>
  <c r="AH807" i="1" s="1"/>
  <c r="AD807" i="1" s="1"/>
  <c r="AM807" i="1"/>
  <c r="AJ807" i="1" l="1"/>
  <c r="AA808" i="1"/>
  <c r="X808" i="1"/>
  <c r="AG807" i="1"/>
  <c r="AC807" i="1" s="1"/>
  <c r="Z808" i="1" l="1"/>
  <c r="W808" i="1"/>
  <c r="AZ808" i="1" l="1"/>
  <c r="AN808" i="1" s="1"/>
  <c r="AV808" i="1"/>
  <c r="AH808" i="1" s="1"/>
  <c r="AX808" i="1"/>
  <c r="AK808" i="1" s="1"/>
  <c r="AM808" i="1"/>
  <c r="AG808" i="1"/>
  <c r="AD808" i="1" l="1"/>
  <c r="AJ808" i="1"/>
  <c r="AC808" i="1" s="1"/>
  <c r="Z809" i="1" l="1"/>
  <c r="W809" i="1"/>
  <c r="AA809" i="1"/>
  <c r="X809" i="1"/>
  <c r="AV809" i="1" l="1"/>
  <c r="AH809" i="1" s="1"/>
  <c r="AZ809" i="1"/>
  <c r="AN809" i="1" s="1"/>
  <c r="AX809" i="1"/>
  <c r="AK809" i="1" s="1"/>
  <c r="AG809" i="1"/>
  <c r="AJ809" i="1" l="1"/>
  <c r="AM809" i="1"/>
  <c r="AD809" i="1"/>
  <c r="AA810" i="1" l="1"/>
  <c r="X810" i="1"/>
  <c r="AC809" i="1"/>
  <c r="Z810" i="1" l="1"/>
  <c r="W810" i="1"/>
  <c r="AZ810" i="1" l="1"/>
  <c r="AN810" i="1" s="1"/>
  <c r="AM810" i="1"/>
  <c r="AX810" i="1"/>
  <c r="AK810" i="1" s="1"/>
  <c r="AV810" i="1"/>
  <c r="AH810" i="1" s="1"/>
  <c r="AD810" i="1" l="1"/>
  <c r="AA811" i="1"/>
  <c r="X811" i="1"/>
  <c r="AG810" i="1"/>
  <c r="AJ810" i="1"/>
  <c r="AC810" i="1" l="1"/>
  <c r="Z811" i="1"/>
  <c r="W811" i="1"/>
  <c r="AZ811" i="1" l="1"/>
  <c r="AN811" i="1" s="1"/>
  <c r="AX811" i="1"/>
  <c r="AK811" i="1" s="1"/>
  <c r="AV811" i="1"/>
  <c r="AH811" i="1" s="1"/>
  <c r="AJ811" i="1"/>
  <c r="AG811" i="1" l="1"/>
  <c r="AD811" i="1"/>
  <c r="AM811" i="1"/>
  <c r="AC811" i="1" s="1"/>
  <c r="W812" i="1" l="1"/>
  <c r="Z812" i="1"/>
  <c r="AA812" i="1"/>
  <c r="X812" i="1"/>
  <c r="AX812" i="1" l="1"/>
  <c r="AJ812" i="1" s="1"/>
  <c r="AZ812" i="1"/>
  <c r="AM812" i="1" s="1"/>
  <c r="AV812" i="1"/>
  <c r="AG812" i="1" s="1"/>
  <c r="AC812" i="1" s="1"/>
  <c r="W813" i="1" l="1"/>
  <c r="Z813" i="1"/>
  <c r="AH812" i="1"/>
  <c r="AN812" i="1"/>
  <c r="AK812" i="1"/>
  <c r="AD812" i="1" l="1"/>
  <c r="AA813" i="1" l="1"/>
  <c r="X813" i="1"/>
  <c r="AV813" i="1" l="1"/>
  <c r="AG813" i="1" s="1"/>
  <c r="AZ813" i="1"/>
  <c r="AM813" i="1" s="1"/>
  <c r="AX813" i="1"/>
  <c r="AJ813" i="1" s="1"/>
  <c r="AH813" i="1" l="1"/>
  <c r="AC813" i="1"/>
  <c r="AN813" i="1"/>
  <c r="AK813" i="1"/>
  <c r="AD813" i="1" l="1"/>
  <c r="AA814" i="1"/>
  <c r="X814" i="1"/>
  <c r="Z814" i="1"/>
  <c r="W814" i="1"/>
  <c r="AZ814" i="1" l="1"/>
  <c r="AM814" i="1" s="1"/>
  <c r="AX814" i="1"/>
  <c r="AJ814" i="1" s="1"/>
  <c r="AV814" i="1"/>
  <c r="AG814" i="1" s="1"/>
  <c r="AC814" i="1" l="1"/>
  <c r="W815" i="1" s="1"/>
  <c r="AK814" i="1"/>
  <c r="AN814" i="1"/>
  <c r="AH814" i="1"/>
  <c r="Z815" i="1" l="1"/>
  <c r="AD814" i="1"/>
  <c r="X815" i="1" s="1"/>
  <c r="AA815" i="1"/>
  <c r="AZ815" i="1" l="1"/>
  <c r="AX815" i="1"/>
  <c r="AV815" i="1"/>
  <c r="AK815" i="1" l="1"/>
  <c r="AJ815" i="1"/>
  <c r="AH815" i="1"/>
  <c r="AG815" i="1"/>
  <c r="AN815" i="1"/>
  <c r="AM815" i="1"/>
  <c r="AC815" i="1" l="1"/>
  <c r="AD815" i="1"/>
  <c r="AA816" i="1" l="1"/>
  <c r="X816" i="1"/>
  <c r="Z816" i="1"/>
  <c r="W816" i="1"/>
  <c r="AX816" i="1" l="1"/>
  <c r="AK816" i="1" s="1"/>
  <c r="AV816" i="1"/>
  <c r="AH816" i="1" s="1"/>
  <c r="AZ816" i="1"/>
  <c r="AN816" i="1" s="1"/>
  <c r="AG816" i="1"/>
  <c r="AJ816" i="1"/>
  <c r="AD816" i="1" l="1"/>
  <c r="AM816" i="1"/>
  <c r="AC816" i="1" s="1"/>
  <c r="AA817" i="1" l="1"/>
  <c r="X817" i="1"/>
  <c r="Z817" i="1"/>
  <c r="W817" i="1"/>
  <c r="AZ817" i="1" l="1"/>
  <c r="AN817" i="1" s="1"/>
  <c r="AX817" i="1"/>
  <c r="AK817" i="1" s="1"/>
  <c r="AV817" i="1"/>
  <c r="AH817" i="1" s="1"/>
  <c r="AD817" i="1" s="1"/>
  <c r="AM817" i="1"/>
  <c r="AJ817" i="1"/>
  <c r="AA818" i="1" l="1"/>
  <c r="X818" i="1"/>
  <c r="AG817" i="1"/>
  <c r="AC817" i="1" s="1"/>
  <c r="Z818" i="1" l="1"/>
  <c r="W818" i="1"/>
  <c r="AV818" i="1" l="1"/>
  <c r="AH818" i="1" s="1"/>
  <c r="AG818" i="1"/>
  <c r="AZ818" i="1"/>
  <c r="AN818" i="1" s="1"/>
  <c r="AX818" i="1"/>
  <c r="AK818" i="1" s="1"/>
  <c r="AM818" i="1" l="1"/>
  <c r="AJ818" i="1"/>
  <c r="AC818" i="1" s="1"/>
  <c r="AD818" i="1"/>
  <c r="Z819" i="1" l="1"/>
  <c r="W819" i="1"/>
  <c r="AA819" i="1"/>
  <c r="X819" i="1"/>
  <c r="AV819" i="1" l="1"/>
  <c r="AH819" i="1" s="1"/>
  <c r="AX819" i="1"/>
  <c r="AK819" i="1" s="1"/>
  <c r="AZ819" i="1"/>
  <c r="AN819" i="1" s="1"/>
  <c r="AJ819" i="1"/>
  <c r="AD819" i="1" l="1"/>
  <c r="AM819" i="1"/>
  <c r="AG819" i="1"/>
  <c r="AC819" i="1" s="1"/>
  <c r="Z820" i="1" l="1"/>
  <c r="W820" i="1"/>
  <c r="AA820" i="1"/>
  <c r="X820" i="1"/>
  <c r="AZ820" i="1" l="1"/>
  <c r="AN820" i="1" s="1"/>
  <c r="AX820" i="1"/>
  <c r="AK820" i="1" s="1"/>
  <c r="AV820" i="1"/>
  <c r="AH820" i="1" s="1"/>
  <c r="AJ820" i="1"/>
  <c r="AM820" i="1"/>
  <c r="AD820" i="1" l="1"/>
  <c r="X821" i="1" s="1"/>
  <c r="AG820" i="1"/>
  <c r="AC820" i="1" s="1"/>
  <c r="AA821" i="1"/>
  <c r="W821" i="1" l="1"/>
  <c r="Z821" i="1"/>
  <c r="AZ821" i="1" l="1"/>
  <c r="AN821" i="1" s="1"/>
  <c r="AV821" i="1"/>
  <c r="AH821" i="1" s="1"/>
  <c r="AX821" i="1"/>
  <c r="AK821" i="1" s="1"/>
  <c r="AM821" i="1"/>
  <c r="AJ821" i="1"/>
  <c r="AD821" i="1" l="1"/>
  <c r="AA822" i="1"/>
  <c r="X822" i="1"/>
  <c r="AG821" i="1"/>
  <c r="AC821" i="1" s="1"/>
  <c r="Z822" i="1" l="1"/>
  <c r="W822" i="1"/>
  <c r="AV822" i="1" l="1"/>
  <c r="AX822" i="1"/>
  <c r="AZ822" i="1"/>
  <c r="AJ822" i="1" l="1"/>
  <c r="AK822" i="1"/>
  <c r="AM822" i="1"/>
  <c r="AN822" i="1"/>
  <c r="AG822" i="1"/>
  <c r="AH822" i="1"/>
  <c r="AD822" i="1" l="1"/>
  <c r="AC822" i="1"/>
  <c r="X823" i="1"/>
  <c r="AA823" i="1"/>
  <c r="W823" i="1" l="1"/>
  <c r="Z823" i="1"/>
  <c r="AX823" i="1" l="1"/>
  <c r="AV823" i="1"/>
  <c r="AZ823" i="1"/>
  <c r="AG823" i="1" l="1"/>
  <c r="AH823" i="1"/>
  <c r="AM823" i="1"/>
  <c r="AN823" i="1"/>
  <c r="AJ823" i="1"/>
  <c r="AK823" i="1"/>
  <c r="AD823" i="1" l="1"/>
  <c r="AC823" i="1"/>
  <c r="Z824" i="1" l="1"/>
  <c r="W824" i="1"/>
  <c r="AA824" i="1"/>
  <c r="X824" i="1"/>
  <c r="AZ824" i="1" l="1"/>
  <c r="AM824" i="1" s="1"/>
  <c r="AN824" i="1"/>
  <c r="AX824" i="1"/>
  <c r="AJ824" i="1" s="1"/>
  <c r="AV824" i="1"/>
  <c r="AG824" i="1" s="1"/>
  <c r="AC824" i="1" s="1"/>
  <c r="W825" i="1" s="1"/>
  <c r="Z825" i="1" l="1"/>
  <c r="AH824" i="1"/>
  <c r="AK824" i="1"/>
  <c r="AD824" i="1" l="1"/>
  <c r="AA825" i="1" l="1"/>
  <c r="X825" i="1"/>
  <c r="AZ825" i="1" l="1"/>
  <c r="AM825" i="1" s="1"/>
  <c r="AV825" i="1"/>
  <c r="AG825" i="1" s="1"/>
  <c r="AX825" i="1"/>
  <c r="AJ825" i="1" s="1"/>
  <c r="AC825" i="1" l="1"/>
  <c r="AK825" i="1"/>
  <c r="AH825" i="1"/>
  <c r="AN825" i="1"/>
  <c r="AD825" i="1" l="1"/>
  <c r="X826" i="1"/>
  <c r="AA826" i="1"/>
  <c r="Z826" i="1"/>
  <c r="W826" i="1"/>
  <c r="AV826" i="1" l="1"/>
  <c r="AG826" i="1" s="1"/>
  <c r="AZ826" i="1"/>
  <c r="AM826" i="1" s="1"/>
  <c r="AX826" i="1"/>
  <c r="AJ826" i="1" s="1"/>
  <c r="AH826" i="1"/>
  <c r="AN826" i="1"/>
  <c r="AK826" i="1" l="1"/>
  <c r="AD826" i="1" s="1"/>
  <c r="AC826" i="1"/>
  <c r="Z827" i="1" l="1"/>
  <c r="W827" i="1"/>
  <c r="AA827" i="1"/>
  <c r="X827" i="1"/>
  <c r="AV827" i="1" l="1"/>
  <c r="AG827" i="1" s="1"/>
  <c r="AX827" i="1"/>
  <c r="AJ827" i="1" s="1"/>
  <c r="AZ827" i="1"/>
  <c r="AM827" i="1" s="1"/>
  <c r="AC827" i="1" l="1"/>
  <c r="AN827" i="1"/>
  <c r="AK827" i="1"/>
  <c r="AH827" i="1"/>
  <c r="AD827" i="1" l="1"/>
  <c r="X828" i="1"/>
  <c r="AA828" i="1"/>
  <c r="Z828" i="1"/>
  <c r="W828" i="1"/>
  <c r="AX828" i="1" l="1"/>
  <c r="AJ828" i="1" s="1"/>
  <c r="AZ828" i="1"/>
  <c r="AM828" i="1" s="1"/>
  <c r="AV828" i="1"/>
  <c r="AG828" i="1" s="1"/>
  <c r="AN828" i="1"/>
  <c r="AK828" i="1"/>
  <c r="AH828" i="1"/>
  <c r="AC828" i="1" l="1"/>
  <c r="W829" i="1" s="1"/>
  <c r="AD828" i="1"/>
  <c r="AA829" i="1" s="1"/>
  <c r="Z829" i="1"/>
  <c r="X829" i="1"/>
  <c r="AX829" i="1" l="1"/>
  <c r="AJ829" i="1" s="1"/>
  <c r="AZ829" i="1"/>
  <c r="AM829" i="1" s="1"/>
  <c r="AV829" i="1"/>
  <c r="AG829" i="1" s="1"/>
  <c r="AK829" i="1" l="1"/>
  <c r="AC829" i="1"/>
  <c r="Z830" i="1" s="1"/>
  <c r="W830" i="1"/>
  <c r="AN829" i="1"/>
  <c r="AH829" i="1"/>
  <c r="AD829" i="1" s="1"/>
  <c r="AA830" i="1" l="1"/>
  <c r="X830" i="1"/>
  <c r="AZ830" i="1"/>
  <c r="AM830" i="1" s="1"/>
  <c r="AV830" i="1"/>
  <c r="AG830" i="1" s="1"/>
  <c r="AH830" i="1" l="1"/>
  <c r="AN830" i="1"/>
  <c r="AX830" i="1"/>
  <c r="AJ830" i="1" s="1"/>
  <c r="AC830" i="1" s="1"/>
  <c r="W831" i="1" l="1"/>
  <c r="Z831" i="1"/>
  <c r="AK830" i="1"/>
  <c r="AD830" i="1" s="1"/>
  <c r="X831" i="1" l="1"/>
  <c r="AA831" i="1"/>
  <c r="AV831" i="1"/>
  <c r="AH831" i="1" s="1"/>
  <c r="AX831" i="1"/>
  <c r="AK831" i="1" s="1"/>
  <c r="AZ831" i="1"/>
  <c r="AN831" i="1" s="1"/>
  <c r="AG831" i="1"/>
  <c r="AJ831" i="1"/>
  <c r="AM831" i="1" l="1"/>
  <c r="AC831" i="1" s="1"/>
  <c r="AD831" i="1"/>
  <c r="AA832" i="1" s="1"/>
  <c r="X832" i="1" l="1"/>
  <c r="Z832" i="1"/>
  <c r="W832" i="1"/>
  <c r="AZ832" i="1" l="1"/>
  <c r="AN832" i="1" s="1"/>
  <c r="AX832" i="1"/>
  <c r="AK832" i="1" s="1"/>
  <c r="AM832" i="1"/>
  <c r="AJ832" i="1"/>
  <c r="AV832" i="1"/>
  <c r="AH832" i="1" s="1"/>
  <c r="AD832" i="1" s="1"/>
  <c r="AA833" i="1" l="1"/>
  <c r="X833" i="1"/>
  <c r="AG832" i="1"/>
  <c r="AC832" i="1" s="1"/>
  <c r="W833" i="1" l="1"/>
  <c r="Z833" i="1"/>
  <c r="AZ833" i="1" l="1"/>
  <c r="AN833" i="1" s="1"/>
  <c r="AV833" i="1"/>
  <c r="AH833" i="1" s="1"/>
  <c r="AM833" i="1"/>
  <c r="AX833" i="1"/>
  <c r="AK833" i="1" s="1"/>
  <c r="AD833" i="1" l="1"/>
  <c r="AG833" i="1"/>
  <c r="AJ833" i="1"/>
  <c r="AC833" i="1" l="1"/>
  <c r="AA834" i="1"/>
  <c r="X834" i="1"/>
  <c r="Z834" i="1" l="1"/>
  <c r="W834" i="1"/>
  <c r="AX834" i="1" l="1"/>
  <c r="AK834" i="1" s="1"/>
  <c r="AV834" i="1"/>
  <c r="AH834" i="1" s="1"/>
  <c r="AZ834" i="1"/>
  <c r="AN834" i="1" s="1"/>
  <c r="AG834" i="1"/>
  <c r="AJ834" i="1"/>
  <c r="AM834" i="1" l="1"/>
  <c r="AC834" i="1"/>
  <c r="W835" i="1" s="1"/>
  <c r="Z835" i="1"/>
  <c r="AD834" i="1"/>
  <c r="AA835" i="1" l="1"/>
  <c r="X835" i="1"/>
  <c r="AX835" i="1" l="1"/>
  <c r="AJ835" i="1" s="1"/>
  <c r="AV835" i="1"/>
  <c r="AG835" i="1" s="1"/>
  <c r="AZ835" i="1"/>
  <c r="AM835" i="1" s="1"/>
  <c r="AC835" i="1" l="1"/>
  <c r="Z836" i="1" s="1"/>
  <c r="AH835" i="1"/>
  <c r="AN835" i="1"/>
  <c r="AK835" i="1"/>
  <c r="W836" i="1" l="1"/>
  <c r="AD835" i="1"/>
  <c r="X836" i="1" l="1"/>
  <c r="AA836" i="1"/>
  <c r="AV836" i="1" l="1"/>
  <c r="AZ836" i="1"/>
  <c r="AX836" i="1"/>
  <c r="AN836" i="1" l="1"/>
  <c r="AM836" i="1"/>
  <c r="AK836" i="1"/>
  <c r="AJ836" i="1"/>
  <c r="AH836" i="1"/>
  <c r="AD836" i="1" s="1"/>
  <c r="AG836" i="1"/>
  <c r="AC836" i="1" s="1"/>
  <c r="W837" i="1" l="1"/>
  <c r="Z837" i="1"/>
  <c r="AA837" i="1"/>
  <c r="X837" i="1"/>
  <c r="AZ837" i="1" l="1"/>
  <c r="AN837" i="1" s="1"/>
  <c r="AX837" i="1"/>
  <c r="AK837" i="1" s="1"/>
  <c r="AM837" i="1"/>
  <c r="AV837" i="1"/>
  <c r="AH837" i="1" s="1"/>
  <c r="AG837" i="1" l="1"/>
  <c r="AJ837" i="1"/>
  <c r="AD837" i="1"/>
  <c r="AA838" i="1" s="1"/>
  <c r="AC837" i="1"/>
  <c r="X838" i="1"/>
  <c r="Z838" i="1" l="1"/>
  <c r="W838" i="1"/>
  <c r="AV838" i="1" l="1"/>
  <c r="AH838" i="1" s="1"/>
  <c r="AX838" i="1"/>
  <c r="AK838" i="1" s="1"/>
  <c r="AG838" i="1"/>
  <c r="AZ838" i="1"/>
  <c r="AN838" i="1" s="1"/>
  <c r="AJ838" i="1"/>
  <c r="AM838" i="1" l="1"/>
  <c r="AC838" i="1" s="1"/>
  <c r="AD838" i="1"/>
  <c r="Z839" i="1" l="1"/>
  <c r="W839" i="1"/>
  <c r="AA839" i="1"/>
  <c r="X839" i="1"/>
  <c r="AV839" i="1" l="1"/>
  <c r="AH839" i="1"/>
  <c r="AZ839" i="1"/>
  <c r="AN839" i="1" s="1"/>
  <c r="AG839" i="1"/>
  <c r="AX839" i="1"/>
  <c r="AK839" i="1" s="1"/>
  <c r="AJ839" i="1" l="1"/>
  <c r="AM839" i="1"/>
  <c r="AC839" i="1" s="1"/>
  <c r="AD839" i="1"/>
  <c r="X840" i="1" l="1"/>
  <c r="AA840" i="1"/>
  <c r="W840" i="1"/>
  <c r="Z840" i="1"/>
  <c r="AV840" i="1" l="1"/>
  <c r="AH840" i="1" s="1"/>
  <c r="AX840" i="1"/>
  <c r="AK840" i="1" s="1"/>
  <c r="AZ840" i="1"/>
  <c r="AN840" i="1" s="1"/>
  <c r="AG840" i="1"/>
  <c r="AM840" i="1" l="1"/>
  <c r="AJ840" i="1"/>
  <c r="AC840" i="1" s="1"/>
  <c r="AD840" i="1"/>
  <c r="Z841" i="1" l="1"/>
  <c r="W841" i="1"/>
  <c r="AA841" i="1"/>
  <c r="X841" i="1"/>
  <c r="AX841" i="1" l="1"/>
  <c r="AK841" i="1" s="1"/>
  <c r="AV841" i="1"/>
  <c r="AH841" i="1" s="1"/>
  <c r="AZ841" i="1"/>
  <c r="AN841" i="1" s="1"/>
  <c r="AG841" i="1" l="1"/>
  <c r="AM841" i="1"/>
  <c r="AD841" i="1"/>
  <c r="AJ841" i="1"/>
  <c r="AC841" i="1" l="1"/>
  <c r="Z842" i="1"/>
  <c r="W842" i="1"/>
  <c r="AA842" i="1"/>
  <c r="X842" i="1"/>
  <c r="AX842" i="1" l="1"/>
  <c r="AK842" i="1" s="1"/>
  <c r="AZ842" i="1"/>
  <c r="AM842" i="1" s="1"/>
  <c r="AV842" i="1"/>
  <c r="AG842" i="1" s="1"/>
  <c r="AH842" i="1" l="1"/>
  <c r="AJ842" i="1"/>
  <c r="AC842" i="1" s="1"/>
  <c r="AN842" i="1"/>
  <c r="Z843" i="1" l="1"/>
  <c r="W843" i="1"/>
  <c r="AD842" i="1"/>
  <c r="X843" i="1" l="1"/>
  <c r="AA843" i="1"/>
  <c r="AX843" i="1"/>
  <c r="AJ843" i="1" s="1"/>
  <c r="AV843" i="1"/>
  <c r="AG843" i="1" s="1"/>
  <c r="AZ843" i="1"/>
  <c r="AM843" i="1" s="1"/>
  <c r="AC843" i="1" l="1"/>
  <c r="AK843" i="1"/>
  <c r="AH843" i="1"/>
  <c r="AN843" i="1"/>
  <c r="AD843" i="1" l="1"/>
  <c r="AA844" i="1" s="1"/>
  <c r="X844" i="1"/>
  <c r="W844" i="1"/>
  <c r="Z844" i="1"/>
  <c r="AV844" i="1" l="1"/>
  <c r="AG844" i="1" s="1"/>
  <c r="AX844" i="1"/>
  <c r="AJ844" i="1" s="1"/>
  <c r="AZ844" i="1"/>
  <c r="AM844" i="1" s="1"/>
  <c r="AH844" i="1"/>
  <c r="AK844" i="1"/>
  <c r="AN844" i="1" l="1"/>
  <c r="AD844" i="1" s="1"/>
  <c r="AC844" i="1"/>
  <c r="AA845" i="1" l="1"/>
  <c r="X845" i="1"/>
  <c r="Z845" i="1"/>
  <c r="W845" i="1"/>
  <c r="AZ845" i="1" l="1"/>
  <c r="AN845" i="1" s="1"/>
  <c r="AX845" i="1"/>
  <c r="AK845" i="1" s="1"/>
  <c r="AV845" i="1"/>
  <c r="AH845" i="1" s="1"/>
  <c r="AM845" i="1"/>
  <c r="AG845" i="1" l="1"/>
  <c r="AD845" i="1"/>
  <c r="X846" i="1" s="1"/>
  <c r="AA846" i="1"/>
  <c r="AJ845" i="1"/>
  <c r="AC845" i="1" s="1"/>
  <c r="Z846" i="1" l="1"/>
  <c r="W846" i="1"/>
  <c r="AV846" i="1" l="1"/>
  <c r="AH846" i="1" s="1"/>
  <c r="AX846" i="1"/>
  <c r="AK846" i="1" s="1"/>
  <c r="AZ846" i="1"/>
  <c r="AN846" i="1" s="1"/>
  <c r="AJ846" i="1"/>
  <c r="AM846" i="1"/>
  <c r="AG846" i="1"/>
  <c r="AC846" i="1" l="1"/>
  <c r="W847" i="1" s="1"/>
  <c r="Z847" i="1"/>
  <c r="AD846" i="1"/>
  <c r="X847" i="1" l="1"/>
  <c r="AA847" i="1"/>
  <c r="AX847" i="1" l="1"/>
  <c r="AZ847" i="1"/>
  <c r="AV847" i="1"/>
  <c r="AN847" i="1" l="1"/>
  <c r="AM847" i="1"/>
  <c r="AH847" i="1"/>
  <c r="AG847" i="1"/>
  <c r="AK847" i="1"/>
  <c r="AJ847" i="1"/>
  <c r="AC847" i="1" l="1"/>
  <c r="AD847" i="1"/>
  <c r="AA848" i="1" l="1"/>
  <c r="X848" i="1"/>
  <c r="W848" i="1"/>
  <c r="Z848" i="1"/>
  <c r="AZ848" i="1" l="1"/>
  <c r="AM848" i="1" s="1"/>
  <c r="AV848" i="1"/>
  <c r="AG848" i="1" s="1"/>
  <c r="AX848" i="1"/>
  <c r="AJ848" i="1" s="1"/>
  <c r="AC848" i="1" l="1"/>
  <c r="AK848" i="1"/>
  <c r="AH848" i="1"/>
  <c r="AN848" i="1"/>
  <c r="AD848" i="1" l="1"/>
  <c r="X849" i="1"/>
  <c r="AA849" i="1"/>
  <c r="Z849" i="1"/>
  <c r="W849" i="1"/>
  <c r="AX849" i="1" l="1"/>
  <c r="AJ849" i="1" s="1"/>
  <c r="AV849" i="1"/>
  <c r="AG849" i="1" s="1"/>
  <c r="AZ849" i="1"/>
  <c r="AM849" i="1" s="1"/>
  <c r="AK849" i="1"/>
  <c r="AH849" i="1"/>
  <c r="AN849" i="1" l="1"/>
  <c r="AD849" i="1" s="1"/>
  <c r="AC849" i="1"/>
  <c r="AA850" i="1" l="1"/>
  <c r="X850" i="1"/>
  <c r="W850" i="1"/>
  <c r="Z850" i="1"/>
  <c r="AZ850" i="1" l="1"/>
  <c r="AV850" i="1"/>
  <c r="AX850" i="1"/>
  <c r="AG850" i="1" l="1"/>
  <c r="AH850" i="1"/>
  <c r="AJ850" i="1"/>
  <c r="AK850" i="1"/>
  <c r="AM850" i="1"/>
  <c r="AN850" i="1"/>
  <c r="AD850" i="1" l="1"/>
  <c r="AC850" i="1"/>
  <c r="Z851" i="1" l="1"/>
  <c r="W851" i="1"/>
  <c r="AA851" i="1"/>
  <c r="X851" i="1"/>
  <c r="AV851" i="1" l="1"/>
  <c r="AG851" i="1" s="1"/>
  <c r="AZ851" i="1"/>
  <c r="AM851" i="1" s="1"/>
  <c r="AX851" i="1"/>
  <c r="AJ851" i="1" s="1"/>
  <c r="AN851" i="1"/>
  <c r="AK851" i="1" l="1"/>
  <c r="AH851" i="1"/>
  <c r="AD851" i="1"/>
  <c r="X852" i="1" s="1"/>
  <c r="AC851" i="1"/>
  <c r="AA852" i="1"/>
  <c r="W852" i="1" l="1"/>
  <c r="AX852" i="1" s="1"/>
  <c r="Z852" i="1"/>
  <c r="AV852" i="1" l="1"/>
  <c r="AH852" i="1" s="1"/>
  <c r="AZ852" i="1"/>
  <c r="AK852" i="1"/>
  <c r="AJ852" i="1"/>
  <c r="AG852" i="1" l="1"/>
  <c r="AN852" i="1"/>
  <c r="AM852" i="1"/>
  <c r="AC852" i="1" s="1"/>
  <c r="AD852" i="1"/>
  <c r="Z853" i="1" l="1"/>
  <c r="W853" i="1"/>
  <c r="AA853" i="1"/>
  <c r="X853" i="1"/>
  <c r="AX853" i="1" l="1"/>
  <c r="AV853" i="1"/>
  <c r="AZ853" i="1"/>
  <c r="AH853" i="1" l="1"/>
  <c r="AG853" i="1"/>
  <c r="AM853" i="1"/>
  <c r="AN853" i="1"/>
  <c r="AK853" i="1"/>
  <c r="AJ853" i="1"/>
  <c r="AC853" i="1" l="1"/>
  <c r="AD853" i="1"/>
  <c r="X854" i="1" l="1"/>
  <c r="AA854" i="1"/>
  <c r="W854" i="1"/>
  <c r="Z854" i="1"/>
  <c r="AV854" i="1" l="1"/>
  <c r="AX854" i="1"/>
  <c r="AZ854" i="1"/>
  <c r="AM854" i="1" l="1"/>
  <c r="AN854" i="1"/>
  <c r="AK854" i="1"/>
  <c r="AJ854" i="1"/>
  <c r="AH854" i="1"/>
  <c r="AD854" i="1" s="1"/>
  <c r="AG854" i="1"/>
  <c r="AC854" i="1" l="1"/>
  <c r="X855" i="1"/>
  <c r="AA855" i="1"/>
  <c r="W855" i="1"/>
  <c r="Z855" i="1"/>
  <c r="AV855" i="1" l="1"/>
  <c r="AX855" i="1"/>
  <c r="AZ855" i="1"/>
  <c r="AM855" i="1"/>
  <c r="AG855" i="1"/>
  <c r="AJ855" i="1"/>
  <c r="AH855" i="1"/>
  <c r="AN855" i="1"/>
  <c r="AK855" i="1"/>
  <c r="AC855" i="1" l="1"/>
  <c r="AD855" i="1"/>
  <c r="AA856" i="1" l="1"/>
  <c r="X856" i="1"/>
  <c r="W856" i="1"/>
  <c r="Z856" i="1"/>
  <c r="AZ856" i="1" l="1"/>
  <c r="AV856" i="1"/>
  <c r="AH856" i="1" s="1"/>
  <c r="AX856" i="1"/>
  <c r="AK856" i="1" s="1"/>
  <c r="AG856" i="1" l="1"/>
  <c r="AJ856" i="1"/>
  <c r="AN856" i="1"/>
  <c r="AD856" i="1" s="1"/>
  <c r="AM856" i="1"/>
  <c r="AC856" i="1" s="1"/>
  <c r="X857" i="1" l="1"/>
  <c r="AA857" i="1"/>
  <c r="Z857" i="1"/>
  <c r="W857" i="1"/>
  <c r="AZ857" i="1" l="1"/>
  <c r="AX857" i="1"/>
  <c r="AK857" i="1" s="1"/>
  <c r="AV857" i="1"/>
  <c r="AH857" i="1" s="1"/>
  <c r="AJ857" i="1"/>
  <c r="AM857" i="1"/>
  <c r="AN857" i="1"/>
  <c r="AG857" i="1" l="1"/>
  <c r="AC857" i="1" s="1"/>
  <c r="AD857" i="1"/>
  <c r="X858" i="1" l="1"/>
  <c r="AA858" i="1"/>
  <c r="W858" i="1"/>
  <c r="Z858" i="1"/>
  <c r="AZ858" i="1" l="1"/>
  <c r="AN858" i="1" s="1"/>
  <c r="AX858" i="1"/>
  <c r="AK858" i="1" s="1"/>
  <c r="AV858" i="1"/>
  <c r="AH858" i="1" s="1"/>
  <c r="AD858" i="1" s="1"/>
  <c r="X859" i="1" s="1"/>
  <c r="AM858" i="1"/>
  <c r="AJ858" i="1" l="1"/>
  <c r="AA859" i="1"/>
  <c r="AG858" i="1"/>
  <c r="AC858" i="1" s="1"/>
  <c r="W859" i="1" l="1"/>
  <c r="Z859" i="1"/>
  <c r="AZ859" i="1" l="1"/>
  <c r="AN859" i="1" s="1"/>
  <c r="AV859" i="1"/>
  <c r="AH859" i="1" s="1"/>
  <c r="AX859" i="1"/>
  <c r="AK859" i="1" s="1"/>
  <c r="AM859" i="1"/>
  <c r="AD859" i="1" l="1"/>
  <c r="AJ859" i="1"/>
  <c r="AG859" i="1"/>
  <c r="AC859" i="1" s="1"/>
  <c r="AA860" i="1"/>
  <c r="X860" i="1"/>
  <c r="W860" i="1" l="1"/>
  <c r="Z860" i="1"/>
  <c r="AZ860" i="1" l="1"/>
  <c r="AN860" i="1" s="1"/>
  <c r="AV860" i="1"/>
  <c r="AH860" i="1" s="1"/>
  <c r="AX860" i="1"/>
  <c r="AK860" i="1" s="1"/>
  <c r="AD860" i="1" l="1"/>
  <c r="X861" i="1"/>
  <c r="AA861" i="1"/>
  <c r="AJ860" i="1"/>
  <c r="AG860" i="1"/>
  <c r="AM860" i="1"/>
  <c r="AC860" i="1" l="1"/>
  <c r="Z861" i="1"/>
  <c r="W861" i="1"/>
  <c r="AX861" i="1" l="1"/>
  <c r="AK861" i="1" s="1"/>
  <c r="AZ861" i="1"/>
  <c r="AN861" i="1" s="1"/>
  <c r="AJ861" i="1"/>
  <c r="AM861" i="1"/>
  <c r="AV861" i="1"/>
  <c r="AH861" i="1" s="1"/>
  <c r="AD861" i="1" s="1"/>
  <c r="AA862" i="1" l="1"/>
  <c r="X862" i="1"/>
  <c r="AG861" i="1"/>
  <c r="AC861" i="1" s="1"/>
  <c r="Z862" i="1" l="1"/>
  <c r="W862" i="1"/>
  <c r="AZ862" i="1" l="1"/>
  <c r="AN862" i="1" s="1"/>
  <c r="AM862" i="1"/>
  <c r="AX862" i="1"/>
  <c r="AK862" i="1" s="1"/>
  <c r="AV862" i="1"/>
  <c r="AH862" i="1" s="1"/>
  <c r="AD862" i="1" l="1"/>
  <c r="AA863" i="1"/>
  <c r="X863" i="1"/>
  <c r="AJ862" i="1"/>
  <c r="AG862" i="1"/>
  <c r="AC862" i="1" l="1"/>
  <c r="Z863" i="1" s="1"/>
  <c r="W863" i="1" l="1"/>
  <c r="AX863" i="1"/>
  <c r="AK863" i="1" s="1"/>
  <c r="AV863" i="1"/>
  <c r="AZ863" i="1"/>
  <c r="AN863" i="1" s="1"/>
  <c r="AJ863" i="1"/>
  <c r="AG863" i="1" l="1"/>
  <c r="AH863" i="1"/>
  <c r="AD863" i="1" s="1"/>
  <c r="AM863" i="1"/>
  <c r="X864" i="1" l="1"/>
  <c r="AA864" i="1"/>
  <c r="AC863" i="1"/>
  <c r="W864" i="1" l="1"/>
  <c r="Z864" i="1"/>
  <c r="AX864" i="1" l="1"/>
  <c r="AK864" i="1" s="1"/>
  <c r="AZ864" i="1"/>
  <c r="AN864" i="1" s="1"/>
  <c r="AV864" i="1"/>
  <c r="AH864" i="1" s="1"/>
  <c r="AJ864" i="1"/>
  <c r="AD864" i="1" l="1"/>
  <c r="X865" i="1"/>
  <c r="AA865" i="1"/>
  <c r="AM864" i="1"/>
  <c r="AG864" i="1"/>
  <c r="AC864" i="1" l="1"/>
  <c r="Z865" i="1"/>
  <c r="W865" i="1"/>
  <c r="AZ865" i="1" l="1"/>
  <c r="AN865" i="1" s="1"/>
  <c r="AV865" i="1"/>
  <c r="AH865" i="1" s="1"/>
  <c r="AM865" i="1"/>
  <c r="AX865" i="1"/>
  <c r="AK865" i="1" s="1"/>
  <c r="AG865" i="1"/>
  <c r="AJ865" i="1" l="1"/>
  <c r="AC865" i="1" s="1"/>
  <c r="AD865" i="1"/>
  <c r="Z866" i="1" l="1"/>
  <c r="W866" i="1"/>
  <c r="AA866" i="1"/>
  <c r="X866" i="1"/>
  <c r="AX866" i="1" l="1"/>
  <c r="AV866" i="1"/>
  <c r="AZ866" i="1"/>
  <c r="AH866" i="1" l="1"/>
  <c r="AG866" i="1"/>
  <c r="AN866" i="1"/>
  <c r="AM866" i="1"/>
  <c r="AK866" i="1"/>
  <c r="AJ866" i="1"/>
  <c r="AC866" i="1" l="1"/>
  <c r="AD866" i="1"/>
  <c r="X867" i="1" l="1"/>
  <c r="AA867" i="1"/>
  <c r="W867" i="1"/>
  <c r="Z867" i="1"/>
  <c r="AV867" i="1" l="1"/>
  <c r="AH867" i="1" s="1"/>
  <c r="AZ867" i="1"/>
  <c r="AN867" i="1" s="1"/>
  <c r="AX867" i="1"/>
  <c r="AK867" i="1" s="1"/>
  <c r="AM867" i="1"/>
  <c r="AJ867" i="1" l="1"/>
  <c r="AD867" i="1"/>
  <c r="AG867" i="1"/>
  <c r="AC867" i="1" s="1"/>
  <c r="AA868" i="1" l="1"/>
  <c r="X868" i="1"/>
  <c r="Z868" i="1"/>
  <c r="W868" i="1"/>
  <c r="AZ868" i="1" l="1"/>
  <c r="AN868" i="1" s="1"/>
  <c r="AV868" i="1"/>
  <c r="AH868" i="1" s="1"/>
  <c r="AM868" i="1"/>
  <c r="AX868" i="1"/>
  <c r="AK868" i="1" s="1"/>
  <c r="AG868" i="1"/>
  <c r="AJ868" i="1" l="1"/>
  <c r="AC868" i="1" s="1"/>
  <c r="AD868" i="1"/>
  <c r="Z869" i="1" l="1"/>
  <c r="W869" i="1"/>
  <c r="AA869" i="1"/>
  <c r="X869" i="1"/>
  <c r="AX869" i="1" l="1"/>
  <c r="AV869" i="1"/>
  <c r="AZ869" i="1"/>
  <c r="AN869" i="1" l="1"/>
  <c r="AM869" i="1"/>
  <c r="AH869" i="1"/>
  <c r="AG869" i="1"/>
  <c r="AK869" i="1"/>
  <c r="AJ869" i="1"/>
  <c r="AC869" i="1" l="1"/>
  <c r="Z870" i="1"/>
  <c r="W870" i="1"/>
  <c r="AD869" i="1"/>
  <c r="AA870" i="1" l="1"/>
  <c r="X870" i="1"/>
  <c r="AV870" i="1"/>
  <c r="AZ870" i="1"/>
  <c r="AG870" i="1"/>
  <c r="AM870" i="1"/>
  <c r="AX870" i="1"/>
  <c r="AJ870" i="1" s="1"/>
  <c r="AC870" i="1" l="1"/>
  <c r="AH870" i="1"/>
  <c r="AN870" i="1"/>
  <c r="AK870" i="1"/>
  <c r="AD870" i="1" l="1"/>
  <c r="Z871" i="1"/>
  <c r="W871" i="1"/>
  <c r="X871" i="1" l="1"/>
  <c r="AZ871" i="1" s="1"/>
  <c r="AM871" i="1" s="1"/>
  <c r="AA871" i="1"/>
  <c r="AN871" i="1" l="1"/>
  <c r="AV871" i="1"/>
  <c r="AG871" i="1" s="1"/>
  <c r="AX871" i="1"/>
  <c r="AJ871" i="1" s="1"/>
  <c r="AC871" i="1" l="1"/>
  <c r="W872" i="1"/>
  <c r="Z872" i="1"/>
  <c r="AK871" i="1"/>
  <c r="AH871" i="1"/>
  <c r="AD871" i="1" s="1"/>
  <c r="AA872" i="1" l="1"/>
  <c r="X872" i="1"/>
  <c r="AV872" i="1"/>
  <c r="AG872" i="1" s="1"/>
  <c r="AX872" i="1"/>
  <c r="AJ872" i="1" s="1"/>
  <c r="AZ872" i="1"/>
  <c r="AM872" i="1" s="1"/>
  <c r="AC872" i="1" l="1"/>
  <c r="AN872" i="1"/>
  <c r="AK872" i="1"/>
  <c r="AH872" i="1"/>
  <c r="AD872" i="1" s="1"/>
  <c r="X873" i="1" s="1"/>
  <c r="AA873" i="1" l="1"/>
  <c r="Z873" i="1"/>
  <c r="W873" i="1"/>
  <c r="AZ873" i="1" l="1"/>
  <c r="AV873" i="1"/>
  <c r="AX873" i="1"/>
  <c r="AG873" i="1" l="1"/>
  <c r="AH873" i="1"/>
  <c r="AJ873" i="1"/>
  <c r="AK873" i="1"/>
  <c r="AM873" i="1"/>
  <c r="AN873" i="1"/>
  <c r="AD873" i="1" l="1"/>
  <c r="AC873" i="1"/>
  <c r="Z874" i="1" l="1"/>
  <c r="W874" i="1"/>
  <c r="AA874" i="1"/>
  <c r="X874" i="1"/>
  <c r="AZ874" i="1" l="1"/>
  <c r="AM874" i="1" s="1"/>
  <c r="AV874" i="1"/>
  <c r="AG874" i="1" s="1"/>
  <c r="AX874" i="1"/>
  <c r="AJ874" i="1" s="1"/>
  <c r="AC874" i="1" l="1"/>
  <c r="AN874" i="1"/>
  <c r="AK874" i="1"/>
  <c r="AH874" i="1"/>
  <c r="AD874" i="1" l="1"/>
  <c r="W875" i="1"/>
  <c r="Z875" i="1"/>
  <c r="X875" i="1" l="1"/>
  <c r="AA875" i="1"/>
  <c r="AX875" i="1" l="1"/>
  <c r="AJ875" i="1" s="1"/>
  <c r="AZ875" i="1"/>
  <c r="AM875" i="1" s="1"/>
  <c r="AV875" i="1"/>
  <c r="AG875" i="1" s="1"/>
  <c r="AC875" i="1" l="1"/>
  <c r="Z876" i="1"/>
  <c r="W876" i="1"/>
  <c r="AH875" i="1"/>
  <c r="AN875" i="1"/>
  <c r="AK875" i="1"/>
  <c r="AD875" i="1" l="1"/>
  <c r="AA876" i="1" l="1"/>
  <c r="X876" i="1"/>
  <c r="AZ876" i="1" l="1"/>
  <c r="AM876" i="1" s="1"/>
  <c r="AX876" i="1"/>
  <c r="AJ876" i="1" s="1"/>
  <c r="AV876" i="1"/>
  <c r="AG876" i="1" s="1"/>
  <c r="AC876" i="1" s="1"/>
  <c r="W877" i="1" l="1"/>
  <c r="Z877" i="1"/>
  <c r="AK876" i="1"/>
  <c r="AH876" i="1"/>
  <c r="AN876" i="1"/>
  <c r="AD876" i="1" l="1"/>
  <c r="X877" i="1"/>
  <c r="AA877" i="1"/>
  <c r="AZ877" i="1"/>
  <c r="AM877" i="1" s="1"/>
  <c r="AV877" i="1"/>
  <c r="AG877" i="1" s="1"/>
  <c r="AX877" i="1"/>
  <c r="AJ877" i="1" s="1"/>
  <c r="AC877" i="1" l="1"/>
  <c r="AK877" i="1"/>
  <c r="AH877" i="1"/>
  <c r="AN877" i="1"/>
  <c r="AD877" i="1" l="1"/>
  <c r="Z878" i="1"/>
  <c r="W878" i="1"/>
  <c r="AA878" i="1" l="1"/>
  <c r="X878" i="1"/>
  <c r="AV878" i="1" l="1"/>
  <c r="AG878" i="1" s="1"/>
  <c r="AX878" i="1"/>
  <c r="AJ878" i="1" s="1"/>
  <c r="AZ878" i="1"/>
  <c r="AM878" i="1" s="1"/>
  <c r="AK878" i="1" l="1"/>
  <c r="AN878" i="1"/>
  <c r="AC878" i="1"/>
  <c r="AH878" i="1"/>
  <c r="AD878" i="1" l="1"/>
  <c r="X879" i="1"/>
  <c r="AA879" i="1"/>
  <c r="W879" i="1"/>
  <c r="Z879" i="1"/>
  <c r="AX879" i="1" l="1"/>
  <c r="AK879" i="1" s="1"/>
  <c r="AV879" i="1"/>
  <c r="AH879" i="1" s="1"/>
  <c r="AZ879" i="1"/>
  <c r="AN879" i="1" s="1"/>
  <c r="AM879" i="1"/>
  <c r="AJ879" i="1"/>
  <c r="AD879" i="1" l="1"/>
  <c r="AG879" i="1"/>
  <c r="AC879" i="1" s="1"/>
  <c r="X880" i="1" l="1"/>
  <c r="AA880" i="1"/>
  <c r="W880" i="1"/>
  <c r="Z880" i="1"/>
  <c r="AV880" i="1" l="1"/>
  <c r="AH880" i="1" s="1"/>
  <c r="AZ880" i="1"/>
  <c r="AN880" i="1" s="1"/>
  <c r="AX880" i="1"/>
  <c r="AK880" i="1" s="1"/>
  <c r="AM880" i="1"/>
  <c r="AG880" i="1"/>
  <c r="AJ880" i="1" l="1"/>
  <c r="AC880" i="1" s="1"/>
  <c r="AD880" i="1"/>
  <c r="Z881" i="1" l="1"/>
  <c r="W881" i="1"/>
  <c r="AA881" i="1"/>
  <c r="X881" i="1"/>
  <c r="AX881" i="1" l="1"/>
  <c r="AZ881" i="1"/>
  <c r="AM881" i="1" s="1"/>
  <c r="AV881" i="1"/>
  <c r="AH881" i="1" l="1"/>
  <c r="AG881" i="1"/>
  <c r="AN881" i="1"/>
  <c r="AK881" i="1"/>
  <c r="AJ881" i="1"/>
  <c r="AC881" i="1" s="1"/>
  <c r="AD881" i="1" l="1"/>
  <c r="Z882" i="1"/>
  <c r="W882" i="1"/>
  <c r="AA882" i="1"/>
  <c r="X882" i="1"/>
  <c r="AX882" i="1" l="1"/>
  <c r="AK882" i="1" s="1"/>
  <c r="AV882" i="1"/>
  <c r="AH882" i="1" s="1"/>
  <c r="AZ882" i="1"/>
  <c r="AM882" i="1" s="1"/>
  <c r="AG882" i="1"/>
  <c r="AJ882" i="1"/>
  <c r="AN882" i="1" l="1"/>
  <c r="AD882" i="1" s="1"/>
  <c r="X883" i="1" s="1"/>
  <c r="AA883" i="1"/>
  <c r="AC882" i="1"/>
  <c r="Z883" i="1" l="1"/>
  <c r="W883" i="1"/>
  <c r="AV883" i="1" l="1"/>
  <c r="AH883" i="1" s="1"/>
  <c r="AX883" i="1"/>
  <c r="AK883" i="1" s="1"/>
  <c r="AG883" i="1"/>
  <c r="AZ883" i="1"/>
  <c r="AN883" i="1" s="1"/>
  <c r="AJ883" i="1" l="1"/>
  <c r="AM883" i="1"/>
  <c r="AD883" i="1"/>
  <c r="AC883" i="1" l="1"/>
  <c r="W884" i="1"/>
  <c r="Z884" i="1"/>
  <c r="X884" i="1"/>
  <c r="AA884" i="1"/>
  <c r="AV884" i="1" l="1"/>
  <c r="AH884" i="1" s="1"/>
  <c r="AZ884" i="1"/>
  <c r="AN884" i="1" s="1"/>
  <c r="AX884" i="1"/>
  <c r="AK884" i="1" s="1"/>
  <c r="AG884" i="1"/>
  <c r="AM884" i="1"/>
  <c r="AJ884" i="1" l="1"/>
  <c r="AC884" i="1" s="1"/>
  <c r="AD884" i="1"/>
  <c r="Z885" i="1" l="1"/>
  <c r="W885" i="1"/>
  <c r="AA885" i="1"/>
  <c r="X885" i="1"/>
  <c r="AZ885" i="1" l="1"/>
  <c r="AN885" i="1" s="1"/>
  <c r="AV885" i="1"/>
  <c r="AH885" i="1" s="1"/>
  <c r="AX885" i="1"/>
  <c r="AK885" i="1" s="1"/>
  <c r="AM885" i="1"/>
  <c r="AJ885" i="1" l="1"/>
  <c r="AD885" i="1"/>
  <c r="AG885" i="1"/>
  <c r="AC885" i="1" s="1"/>
  <c r="X886" i="1" l="1"/>
  <c r="AA886" i="1"/>
  <c r="W886" i="1"/>
  <c r="Z886" i="1"/>
  <c r="AZ886" i="1" l="1"/>
  <c r="AN886" i="1" s="1"/>
  <c r="AX886" i="1"/>
  <c r="AK886" i="1" s="1"/>
  <c r="AJ886" i="1"/>
  <c r="AV886" i="1"/>
  <c r="AH886" i="1" s="1"/>
  <c r="AD886" i="1" s="1"/>
  <c r="AM886" i="1"/>
  <c r="AG886" i="1" l="1"/>
  <c r="AC886" i="1" s="1"/>
  <c r="Z887" i="1" s="1"/>
  <c r="W887" i="1"/>
  <c r="X887" i="1"/>
  <c r="AA887" i="1"/>
  <c r="AX887" i="1" l="1"/>
  <c r="AK887" i="1" s="1"/>
  <c r="AV887" i="1"/>
  <c r="AH887" i="1" s="1"/>
  <c r="AZ887" i="1"/>
  <c r="AN887" i="1" s="1"/>
  <c r="AJ887" i="1"/>
  <c r="AG887" i="1"/>
  <c r="AD887" i="1" l="1"/>
  <c r="AM887" i="1"/>
  <c r="AC887" i="1" s="1"/>
  <c r="Z888" i="1" l="1"/>
  <c r="W888" i="1"/>
  <c r="X888" i="1"/>
  <c r="AA888" i="1"/>
  <c r="AX888" i="1" l="1"/>
  <c r="AK888" i="1" s="1"/>
  <c r="AV888" i="1"/>
  <c r="AH888" i="1" s="1"/>
  <c r="AZ888" i="1"/>
  <c r="AN888" i="1" s="1"/>
  <c r="AJ888" i="1"/>
  <c r="AM888" i="1"/>
  <c r="AG888" i="1"/>
  <c r="AD888" i="1" l="1"/>
  <c r="AA889" i="1"/>
  <c r="X889" i="1"/>
  <c r="AC888" i="1"/>
  <c r="W889" i="1" l="1"/>
  <c r="Z889" i="1"/>
  <c r="AX889" i="1" l="1"/>
  <c r="AK889" i="1" s="1"/>
  <c r="AJ889" i="1"/>
  <c r="AV889" i="1"/>
  <c r="AH889" i="1" s="1"/>
  <c r="AZ889" i="1"/>
  <c r="AN889" i="1" s="1"/>
  <c r="AG889" i="1"/>
  <c r="AM889" i="1" l="1"/>
  <c r="AC889" i="1" s="1"/>
  <c r="Z890" i="1" s="1"/>
  <c r="AD889" i="1"/>
  <c r="AA890" i="1" s="1"/>
  <c r="X890" i="1"/>
  <c r="W890" i="1"/>
  <c r="AX890" i="1" l="1"/>
  <c r="AK890" i="1" s="1"/>
  <c r="AV890" i="1"/>
  <c r="AH890" i="1" s="1"/>
  <c r="AZ890" i="1"/>
  <c r="AN890" i="1" s="1"/>
  <c r="AJ890" i="1"/>
  <c r="AG890" i="1"/>
  <c r="AD890" i="1" l="1"/>
  <c r="AM890" i="1"/>
  <c r="AC890" i="1" s="1"/>
  <c r="Z891" i="1" l="1"/>
  <c r="W891" i="1"/>
  <c r="AA891" i="1"/>
  <c r="X891" i="1"/>
  <c r="AZ891" i="1" l="1"/>
  <c r="AN891" i="1" s="1"/>
  <c r="AV891" i="1"/>
  <c r="AH891" i="1" s="1"/>
  <c r="AX891" i="1"/>
  <c r="AK891" i="1" s="1"/>
  <c r="AD891" i="1" l="1"/>
  <c r="X892" i="1" s="1"/>
  <c r="AA892" i="1"/>
  <c r="AJ891" i="1"/>
  <c r="AG891" i="1"/>
  <c r="AM891" i="1"/>
  <c r="AC891" i="1" l="1"/>
  <c r="Z892" i="1"/>
  <c r="W892" i="1"/>
  <c r="AX892" i="1" l="1"/>
  <c r="AK892" i="1" s="1"/>
  <c r="AV892" i="1"/>
  <c r="AH892" i="1" s="1"/>
  <c r="AZ892" i="1"/>
  <c r="AN892" i="1" s="1"/>
  <c r="AG892" i="1"/>
  <c r="AM892" i="1"/>
  <c r="AJ892" i="1"/>
  <c r="AC892" i="1" l="1"/>
  <c r="W893" i="1" s="1"/>
  <c r="Z893" i="1"/>
  <c r="AD892" i="1"/>
  <c r="AA893" i="1"/>
  <c r="X893" i="1"/>
  <c r="AV893" i="1" l="1"/>
  <c r="AZ893" i="1"/>
  <c r="AM893" i="1" s="1"/>
  <c r="AX893" i="1"/>
  <c r="AK893" i="1" l="1"/>
  <c r="AJ893" i="1"/>
  <c r="AH893" i="1"/>
  <c r="AG893" i="1"/>
  <c r="AN893" i="1"/>
  <c r="AC893" i="1" l="1"/>
  <c r="AD893" i="1"/>
  <c r="X894" i="1" l="1"/>
  <c r="AA894" i="1"/>
  <c r="W894" i="1"/>
  <c r="Z894" i="1"/>
  <c r="AV894" i="1" l="1"/>
  <c r="AH894" i="1" s="1"/>
  <c r="AZ894" i="1"/>
  <c r="AG894" i="1"/>
  <c r="AX894" i="1"/>
  <c r="AK894" i="1" s="1"/>
  <c r="AM894" i="1"/>
  <c r="AN894" i="1"/>
  <c r="AJ894" i="1" l="1"/>
  <c r="AC894" i="1" s="1"/>
  <c r="AD894" i="1"/>
  <c r="Z895" i="1" l="1"/>
  <c r="W895" i="1"/>
  <c r="AA895" i="1"/>
  <c r="X895" i="1"/>
  <c r="AX895" i="1" l="1"/>
  <c r="AK895" i="1" s="1"/>
  <c r="AZ895" i="1"/>
  <c r="AN895" i="1" s="1"/>
  <c r="AV895" i="1"/>
  <c r="AH895" i="1" s="1"/>
  <c r="AJ895" i="1"/>
  <c r="AD895" i="1" l="1"/>
  <c r="X896" i="1" s="1"/>
  <c r="AG895" i="1"/>
  <c r="AA896" i="1"/>
  <c r="AM895" i="1"/>
  <c r="AC895" i="1" l="1"/>
  <c r="Z896" i="1"/>
  <c r="W896" i="1"/>
  <c r="AZ896" i="1" l="1"/>
  <c r="AN896" i="1" s="1"/>
  <c r="AX896" i="1"/>
  <c r="AK896" i="1" s="1"/>
  <c r="AV896" i="1"/>
  <c r="AH896" i="1" s="1"/>
  <c r="AM896" i="1"/>
  <c r="AJ896" i="1" l="1"/>
  <c r="AD896" i="1"/>
  <c r="AG896" i="1"/>
  <c r="AC896" i="1" s="1"/>
  <c r="X897" i="1"/>
  <c r="AA897" i="1"/>
  <c r="W897" i="1" l="1"/>
  <c r="AV897" i="1" s="1"/>
  <c r="Z897" i="1"/>
  <c r="AX897" i="1"/>
  <c r="AZ897" i="1"/>
  <c r="AG897" i="1" l="1"/>
  <c r="AH897" i="1"/>
  <c r="AN897" i="1"/>
  <c r="AM897" i="1"/>
  <c r="AK897" i="1"/>
  <c r="AJ897" i="1"/>
  <c r="AC897" i="1" s="1"/>
  <c r="AD897" i="1" l="1"/>
  <c r="W898" i="1"/>
  <c r="Z898" i="1"/>
  <c r="X898" i="1"/>
  <c r="AA898" i="1"/>
  <c r="AV898" i="1" l="1"/>
  <c r="AH898" i="1" s="1"/>
  <c r="AZ898" i="1"/>
  <c r="AN898" i="1" s="1"/>
  <c r="AX898" i="1"/>
  <c r="AK898" i="1" s="1"/>
  <c r="AG898" i="1"/>
  <c r="AM898" i="1" l="1"/>
  <c r="AJ898" i="1"/>
  <c r="AC898" i="1" s="1"/>
  <c r="AD898" i="1"/>
  <c r="Z899" i="1" l="1"/>
  <c r="W899" i="1"/>
  <c r="X899" i="1"/>
  <c r="AA899" i="1"/>
  <c r="AV899" i="1" l="1"/>
  <c r="AH899" i="1" s="1"/>
  <c r="AX899" i="1"/>
  <c r="AK899" i="1" s="1"/>
  <c r="AZ899" i="1"/>
  <c r="AN899" i="1" s="1"/>
  <c r="AG899" i="1"/>
  <c r="AM899" i="1"/>
  <c r="AJ899" i="1" l="1"/>
  <c r="AC899" i="1" s="1"/>
  <c r="AD899" i="1"/>
  <c r="W900" i="1" l="1"/>
  <c r="Z900" i="1"/>
  <c r="X900" i="1"/>
  <c r="AA900" i="1"/>
  <c r="AZ900" i="1" l="1"/>
  <c r="AN900" i="1" s="1"/>
  <c r="AV900" i="1"/>
  <c r="AH900" i="1" s="1"/>
  <c r="AX900" i="1"/>
  <c r="AK900" i="1" s="1"/>
  <c r="AG900" i="1"/>
  <c r="AD900" i="1" l="1"/>
  <c r="AA901" i="1" s="1"/>
  <c r="AJ900" i="1"/>
  <c r="AM900" i="1"/>
  <c r="X901" i="1"/>
  <c r="AC900" i="1" l="1"/>
  <c r="Z901" i="1"/>
  <c r="W901" i="1"/>
  <c r="AZ901" i="1" l="1"/>
  <c r="AN901" i="1" s="1"/>
  <c r="AV901" i="1"/>
  <c r="AH901" i="1" s="1"/>
  <c r="AX901" i="1"/>
  <c r="AK901" i="1" s="1"/>
  <c r="AM901" i="1"/>
  <c r="AG901" i="1"/>
  <c r="AJ901" i="1" l="1"/>
  <c r="AD901" i="1"/>
  <c r="AC901" i="1"/>
  <c r="W902" i="1" l="1"/>
  <c r="Z902" i="1"/>
  <c r="AA902" i="1"/>
  <c r="X902" i="1"/>
  <c r="AV902" i="1" l="1"/>
  <c r="AH902" i="1" s="1"/>
  <c r="AX902" i="1"/>
  <c r="AK902" i="1" s="1"/>
  <c r="AZ902" i="1"/>
  <c r="AN902" i="1" s="1"/>
  <c r="AJ902" i="1"/>
  <c r="AG902" i="1"/>
  <c r="AM902" i="1" l="1"/>
  <c r="AD902" i="1"/>
  <c r="AC902" i="1"/>
  <c r="AA903" i="1" l="1"/>
  <c r="X903" i="1"/>
  <c r="Z903" i="1"/>
  <c r="W903" i="1"/>
  <c r="AX903" i="1" l="1"/>
  <c r="AK903" i="1" s="1"/>
  <c r="AZ903" i="1"/>
  <c r="AN903" i="1" s="1"/>
  <c r="AV903" i="1"/>
  <c r="AH903" i="1" s="1"/>
  <c r="AJ903" i="1"/>
  <c r="AG903" i="1"/>
  <c r="AM903" i="1"/>
  <c r="AD903" i="1" l="1"/>
  <c r="AC903" i="1"/>
  <c r="W904" i="1" s="1"/>
  <c r="Z904" i="1"/>
  <c r="X904" i="1" l="1"/>
  <c r="AX904" i="1" s="1"/>
  <c r="AA904" i="1"/>
  <c r="AV904" i="1" l="1"/>
  <c r="AK904" i="1"/>
  <c r="AJ904" i="1"/>
  <c r="AZ904" i="1"/>
  <c r="AH904" i="1"/>
  <c r="AG904" i="1"/>
  <c r="AN904" i="1" l="1"/>
  <c r="AD904" i="1" s="1"/>
  <c r="AM904" i="1"/>
  <c r="AC904" i="1" s="1"/>
  <c r="Z905" i="1" l="1"/>
  <c r="W905" i="1"/>
  <c r="X905" i="1"/>
  <c r="AA905" i="1"/>
  <c r="AZ905" i="1" l="1"/>
  <c r="AN905" i="1" s="1"/>
  <c r="AV905" i="1"/>
  <c r="AH905" i="1" s="1"/>
  <c r="AX905" i="1"/>
  <c r="AK905" i="1" s="1"/>
  <c r="AM905" i="1"/>
  <c r="AJ905" i="1" l="1"/>
  <c r="AD905" i="1"/>
  <c r="AG905" i="1"/>
  <c r="AC905" i="1" l="1"/>
  <c r="Z906" i="1"/>
  <c r="W906" i="1"/>
  <c r="X906" i="1"/>
  <c r="AA906" i="1"/>
  <c r="AV906" i="1" l="1"/>
  <c r="AH906" i="1" s="1"/>
  <c r="AX906" i="1"/>
  <c r="AK906" i="1" s="1"/>
  <c r="AZ906" i="1"/>
  <c r="AN906" i="1" s="1"/>
  <c r="AM906" i="1"/>
  <c r="AJ906" i="1"/>
  <c r="AG906" i="1"/>
  <c r="AC906" i="1" l="1"/>
  <c r="W907" i="1"/>
  <c r="Z907" i="1"/>
  <c r="AD906" i="1"/>
  <c r="X907" i="1" l="1"/>
  <c r="AA907" i="1"/>
  <c r="AZ907" i="1"/>
  <c r="AN907" i="1" s="1"/>
  <c r="AX907" i="1"/>
  <c r="AV907" i="1"/>
  <c r="AG907" i="1" s="1"/>
  <c r="AK907" i="1" l="1"/>
  <c r="AJ907" i="1"/>
  <c r="AM907" i="1"/>
  <c r="AC907" i="1" s="1"/>
  <c r="AH907" i="1"/>
  <c r="AD907" i="1" s="1"/>
  <c r="W908" i="1" l="1"/>
  <c r="Z908" i="1"/>
  <c r="AA908" i="1"/>
  <c r="X908" i="1"/>
  <c r="AX908" i="1" l="1"/>
  <c r="AV908" i="1"/>
  <c r="AZ908" i="1"/>
  <c r="AN908" i="1" s="1"/>
  <c r="AH908" i="1" l="1"/>
  <c r="AG908" i="1"/>
  <c r="AM908" i="1"/>
  <c r="AK908" i="1"/>
  <c r="AJ908" i="1"/>
  <c r="AC908" i="1" l="1"/>
  <c r="AD908" i="1"/>
  <c r="X909" i="1" l="1"/>
  <c r="AA909" i="1"/>
  <c r="W909" i="1"/>
  <c r="Z909" i="1"/>
  <c r="AX909" i="1" l="1"/>
  <c r="AK909" i="1" s="1"/>
  <c r="AZ909" i="1"/>
  <c r="AM909" i="1" s="1"/>
  <c r="AV909" i="1"/>
  <c r="AH909" i="1" s="1"/>
  <c r="AJ909" i="1"/>
  <c r="AN909" i="1"/>
  <c r="AD909" i="1" l="1"/>
  <c r="AG909" i="1"/>
  <c r="AC909" i="1" s="1"/>
  <c r="Z910" i="1" l="1"/>
  <c r="W910" i="1"/>
  <c r="X910" i="1"/>
  <c r="AA910" i="1"/>
  <c r="AV910" i="1" l="1"/>
  <c r="AH910" i="1" s="1"/>
  <c r="AX910" i="1"/>
  <c r="AK910" i="1" s="1"/>
  <c r="AZ910" i="1"/>
  <c r="AN910" i="1" s="1"/>
  <c r="AG910" i="1"/>
  <c r="AJ910" i="1"/>
  <c r="AM910" i="1"/>
  <c r="AC910" i="1" l="1"/>
  <c r="W911" i="1" s="1"/>
  <c r="Z911" i="1"/>
  <c r="AD910" i="1"/>
  <c r="AA911" i="1" l="1"/>
  <c r="X911" i="1"/>
  <c r="AV911" i="1" l="1"/>
  <c r="AX911" i="1"/>
  <c r="AZ911" i="1"/>
  <c r="AK911" i="1" l="1"/>
  <c r="AJ911" i="1"/>
  <c r="AN911" i="1"/>
  <c r="AM911" i="1"/>
  <c r="AH911" i="1"/>
  <c r="AD911" i="1" s="1"/>
  <c r="AG911" i="1"/>
  <c r="AA912" i="1" l="1"/>
  <c r="X912" i="1"/>
  <c r="AC911" i="1"/>
  <c r="W912" i="1" l="1"/>
  <c r="Z912" i="1"/>
  <c r="AX912" i="1" l="1"/>
  <c r="AK912" i="1" s="1"/>
  <c r="AZ912" i="1"/>
  <c r="AN912" i="1" s="1"/>
  <c r="AV912" i="1"/>
  <c r="AH912" i="1" s="1"/>
  <c r="AD912" i="1" s="1"/>
  <c r="AJ912" i="1"/>
  <c r="AM912" i="1"/>
  <c r="AA913" i="1" l="1"/>
  <c r="X913" i="1"/>
  <c r="AG912" i="1"/>
  <c r="AC912" i="1" s="1"/>
  <c r="Z913" i="1" l="1"/>
  <c r="W913" i="1"/>
  <c r="AV913" i="1" l="1"/>
  <c r="AH913" i="1" s="1"/>
  <c r="AX913" i="1"/>
  <c r="AK913" i="1" s="1"/>
  <c r="AZ913" i="1"/>
  <c r="AN913" i="1" s="1"/>
  <c r="AG913" i="1"/>
  <c r="AM913" i="1"/>
  <c r="AJ913" i="1"/>
  <c r="AC913" i="1" l="1"/>
  <c r="AD913" i="1"/>
  <c r="X914" i="1" l="1"/>
  <c r="AA914" i="1"/>
  <c r="W914" i="1"/>
  <c r="Z914" i="1"/>
  <c r="AZ914" i="1" l="1"/>
  <c r="AX914" i="1"/>
  <c r="AK914" i="1" s="1"/>
  <c r="AV914" i="1"/>
  <c r="AJ914" i="1"/>
  <c r="AM914" i="1"/>
  <c r="AG914" i="1"/>
  <c r="AC914" i="1" s="1"/>
  <c r="Z915" i="1" s="1"/>
  <c r="AH914" i="1"/>
  <c r="AD914" i="1" s="1"/>
  <c r="AN914" i="1"/>
  <c r="W915" i="1" l="1"/>
  <c r="X915" i="1"/>
  <c r="AA915" i="1"/>
  <c r="AX915" i="1"/>
  <c r="AK915" i="1" s="1"/>
  <c r="AJ915" i="1"/>
  <c r="AZ915" i="1"/>
  <c r="AN915" i="1" s="1"/>
  <c r="AV915" i="1"/>
  <c r="AH915" i="1" s="1"/>
  <c r="AD915" i="1" l="1"/>
  <c r="AG915" i="1"/>
  <c r="AM915" i="1"/>
  <c r="AC915" i="1" s="1"/>
  <c r="X916" i="1"/>
  <c r="AA916" i="1"/>
  <c r="Z916" i="1" l="1"/>
  <c r="W916" i="1"/>
  <c r="AZ916" i="1" s="1"/>
  <c r="AN916" i="1" s="1"/>
  <c r="AX916" i="1"/>
  <c r="AK916" i="1" s="1"/>
  <c r="AJ916" i="1"/>
  <c r="AV916" i="1" l="1"/>
  <c r="AM916" i="1"/>
  <c r="AH916" i="1" l="1"/>
  <c r="AD916" i="1" s="1"/>
  <c r="AG916" i="1"/>
  <c r="AC916" i="1" s="1"/>
  <c r="Z917" i="1" l="1"/>
  <c r="W917" i="1"/>
  <c r="AA917" i="1"/>
  <c r="X917" i="1"/>
  <c r="AV917" i="1" l="1"/>
  <c r="AH917" i="1" s="1"/>
  <c r="AZ917" i="1"/>
  <c r="AX917" i="1"/>
  <c r="AK917" i="1" s="1"/>
  <c r="AG917" i="1"/>
  <c r="AN917" i="1" l="1"/>
  <c r="AM917" i="1"/>
  <c r="AJ917" i="1"/>
  <c r="AC917" i="1" s="1"/>
  <c r="AD917" i="1"/>
  <c r="W918" i="1" l="1"/>
  <c r="Z918" i="1"/>
  <c r="AA918" i="1"/>
  <c r="X918" i="1"/>
  <c r="AZ918" i="1" l="1"/>
  <c r="AN918" i="1" s="1"/>
  <c r="AX918" i="1"/>
  <c r="AM918" i="1"/>
  <c r="AV918" i="1"/>
  <c r="AK918" i="1" l="1"/>
  <c r="AJ918" i="1"/>
  <c r="AH918" i="1"/>
  <c r="AD918" i="1" s="1"/>
  <c r="AG918" i="1"/>
  <c r="AC918" i="1" s="1"/>
  <c r="Z919" i="1" l="1"/>
  <c r="W919" i="1"/>
  <c r="AA919" i="1"/>
  <c r="X919" i="1"/>
  <c r="AV919" i="1" l="1"/>
  <c r="AH919" i="1" s="1"/>
  <c r="AX919" i="1"/>
  <c r="AK919" i="1" s="1"/>
  <c r="AZ919" i="1"/>
  <c r="AJ919" i="1"/>
  <c r="AG919" i="1"/>
  <c r="AN919" i="1" l="1"/>
  <c r="AM919" i="1"/>
  <c r="AC919" i="1" s="1"/>
  <c r="AD919" i="1"/>
  <c r="Z920" i="1" l="1"/>
  <c r="W920" i="1"/>
  <c r="AA920" i="1"/>
  <c r="X920" i="1"/>
  <c r="AX920" i="1" l="1"/>
  <c r="AZ920" i="1"/>
  <c r="AN920" i="1" s="1"/>
  <c r="AV920" i="1"/>
  <c r="AM920" i="1"/>
  <c r="AH920" i="1" l="1"/>
  <c r="AG920" i="1"/>
  <c r="AK920" i="1"/>
  <c r="AJ920" i="1"/>
  <c r="AC920" i="1" l="1"/>
  <c r="AD920" i="1"/>
  <c r="X921" i="1" l="1"/>
  <c r="AA921" i="1"/>
  <c r="W921" i="1"/>
  <c r="Z921" i="1"/>
  <c r="AX921" i="1" l="1"/>
  <c r="AK921" i="1" s="1"/>
  <c r="AZ921" i="1"/>
  <c r="AN921" i="1" s="1"/>
  <c r="AJ921" i="1"/>
  <c r="AV921" i="1"/>
  <c r="AH921" i="1" s="1"/>
  <c r="AD921" i="1" s="1"/>
  <c r="AA922" i="1" s="1"/>
  <c r="AM921" i="1"/>
  <c r="X922" i="1" l="1"/>
  <c r="AG921" i="1"/>
  <c r="AC921" i="1" s="1"/>
  <c r="Z922" i="1" l="1"/>
  <c r="W922" i="1"/>
  <c r="AZ922" i="1" l="1"/>
  <c r="AN922" i="1" s="1"/>
  <c r="AX922" i="1"/>
  <c r="AK922" i="1" s="1"/>
  <c r="AV922" i="1"/>
  <c r="AH922" i="1" s="1"/>
  <c r="AD922" i="1" s="1"/>
  <c r="AM922" i="1"/>
  <c r="AG922" i="1"/>
  <c r="AC922" i="1" s="1"/>
  <c r="AJ922" i="1"/>
  <c r="Z923" i="1" l="1"/>
  <c r="W923" i="1"/>
  <c r="AA923" i="1"/>
  <c r="X923" i="1"/>
  <c r="AV923" i="1" l="1"/>
  <c r="AX923" i="1"/>
  <c r="AZ923" i="1"/>
  <c r="AK923" i="1" l="1"/>
  <c r="AJ923" i="1"/>
  <c r="AM923" i="1"/>
  <c r="AN923" i="1"/>
  <c r="AH923" i="1"/>
  <c r="AG923" i="1"/>
  <c r="AC923" i="1" s="1"/>
  <c r="W924" i="1" s="1"/>
  <c r="Z924" i="1" l="1"/>
  <c r="AD923" i="1"/>
  <c r="X924" i="1" l="1"/>
  <c r="AA924" i="1"/>
  <c r="AZ924" i="1" l="1"/>
  <c r="AX924" i="1"/>
  <c r="AV924" i="1"/>
  <c r="AK924" i="1" l="1"/>
  <c r="AJ924" i="1"/>
  <c r="AH924" i="1"/>
  <c r="AG924" i="1"/>
  <c r="AN924" i="1"/>
  <c r="AM924" i="1"/>
  <c r="AC924" i="1" l="1"/>
  <c r="W925" i="1"/>
  <c r="Z925" i="1"/>
  <c r="AD924" i="1"/>
  <c r="X925" i="1" l="1"/>
  <c r="AA925" i="1"/>
  <c r="AX925" i="1"/>
  <c r="AZ925" i="1"/>
  <c r="AN925" i="1" s="1"/>
  <c r="AV925" i="1"/>
  <c r="AH925" i="1" s="1"/>
  <c r="AM925" i="1" l="1"/>
  <c r="AG925" i="1"/>
  <c r="AK925" i="1"/>
  <c r="AD925" i="1" s="1"/>
  <c r="AJ925" i="1"/>
  <c r="AA926" i="1" l="1"/>
  <c r="X926" i="1"/>
  <c r="AC925" i="1"/>
  <c r="W926" i="1" l="1"/>
  <c r="Z926" i="1"/>
  <c r="AZ926" i="1" l="1"/>
  <c r="AN926" i="1" s="1"/>
  <c r="AV926" i="1"/>
  <c r="AH926" i="1" s="1"/>
  <c r="AM926" i="1"/>
  <c r="AX926" i="1"/>
  <c r="AK926" i="1" s="1"/>
  <c r="AJ926" i="1"/>
  <c r="AG926" i="1"/>
  <c r="AC926" i="1" l="1"/>
  <c r="AD926" i="1"/>
  <c r="AA927" i="1" l="1"/>
  <c r="X927" i="1"/>
  <c r="Z927" i="1"/>
  <c r="W927" i="1"/>
  <c r="AV927" i="1" l="1"/>
  <c r="AH927" i="1" s="1"/>
  <c r="AZ927" i="1"/>
  <c r="AN927" i="1" s="1"/>
  <c r="AX927" i="1"/>
  <c r="AK927" i="1" s="1"/>
  <c r="AG927" i="1"/>
  <c r="AJ927" i="1"/>
  <c r="AM927" i="1" l="1"/>
  <c r="AC927" i="1" s="1"/>
  <c r="AD927" i="1"/>
  <c r="W928" i="1" l="1"/>
  <c r="Z928" i="1"/>
  <c r="AA928" i="1"/>
  <c r="X928" i="1"/>
  <c r="AZ928" i="1" l="1"/>
  <c r="AN928" i="1" s="1"/>
  <c r="AV928" i="1"/>
  <c r="AH928" i="1" s="1"/>
  <c r="AM928" i="1"/>
  <c r="AX928" i="1"/>
  <c r="AK928" i="1" s="1"/>
  <c r="AD928" i="1" l="1"/>
  <c r="X929" i="1"/>
  <c r="AA929" i="1"/>
  <c r="AJ928" i="1"/>
  <c r="AG928" i="1"/>
  <c r="AC928" i="1" s="1"/>
  <c r="Z929" i="1" l="1"/>
  <c r="W929" i="1"/>
  <c r="AV929" i="1" l="1"/>
  <c r="AH929" i="1" s="1"/>
  <c r="AZ929" i="1"/>
  <c r="AN929" i="1" s="1"/>
  <c r="AX929" i="1"/>
  <c r="AK929" i="1" s="1"/>
  <c r="AG929" i="1"/>
  <c r="AM929" i="1"/>
  <c r="AJ929" i="1" l="1"/>
  <c r="AC929" i="1"/>
  <c r="AD929" i="1"/>
  <c r="X930" i="1" l="1"/>
  <c r="AA930" i="1"/>
  <c r="Z930" i="1"/>
  <c r="W930" i="1"/>
  <c r="AV930" i="1" l="1"/>
  <c r="AZ930" i="1"/>
  <c r="AX930" i="1"/>
  <c r="AJ930" i="1"/>
  <c r="AG930" i="1"/>
  <c r="AM930" i="1"/>
  <c r="AK930" i="1"/>
  <c r="AN930" i="1"/>
  <c r="AH930" i="1"/>
  <c r="AD930" i="1" s="1"/>
  <c r="AA931" i="1" l="1"/>
  <c r="X931" i="1"/>
  <c r="AC930" i="1"/>
  <c r="W931" i="1" l="1"/>
  <c r="Z931" i="1"/>
  <c r="AZ931" i="1" l="1"/>
  <c r="AN931" i="1" s="1"/>
  <c r="AV931" i="1"/>
  <c r="AH931" i="1" s="1"/>
  <c r="AX931" i="1"/>
  <c r="AK931" i="1" s="1"/>
  <c r="AM931" i="1"/>
  <c r="AD931" i="1" l="1"/>
  <c r="AJ931" i="1"/>
  <c r="AG931" i="1"/>
  <c r="AC931" i="1" s="1"/>
  <c r="W932" i="1" l="1"/>
  <c r="Z932" i="1"/>
  <c r="AA932" i="1"/>
  <c r="X932" i="1"/>
  <c r="AV932" i="1" l="1"/>
  <c r="AH932" i="1" s="1"/>
  <c r="AX932" i="1"/>
  <c r="AG932" i="1"/>
  <c r="AZ932" i="1"/>
  <c r="AN932" i="1" s="1"/>
  <c r="AK932" i="1" l="1"/>
  <c r="AJ932" i="1"/>
  <c r="AC932" i="1" s="1"/>
  <c r="AM932" i="1"/>
  <c r="AD932" i="1"/>
  <c r="Z933" i="1" l="1"/>
  <c r="W933" i="1"/>
  <c r="AA933" i="1"/>
  <c r="X933" i="1"/>
  <c r="AV933" i="1" l="1"/>
  <c r="AH933" i="1" s="1"/>
  <c r="AG933" i="1"/>
  <c r="AX933" i="1"/>
  <c r="AZ933" i="1"/>
  <c r="AK933" i="1" l="1"/>
  <c r="AJ933" i="1"/>
  <c r="AN933" i="1"/>
  <c r="AM933" i="1"/>
  <c r="AC933" i="1" s="1"/>
  <c r="AD933" i="1"/>
  <c r="X934" i="1" l="1"/>
  <c r="AA934" i="1"/>
  <c r="Z934" i="1"/>
  <c r="W934" i="1"/>
  <c r="AX934" i="1" l="1"/>
  <c r="AK934" i="1" s="1"/>
  <c r="AV934" i="1"/>
  <c r="AH934" i="1" s="1"/>
  <c r="AZ934" i="1"/>
  <c r="AN934" i="1" s="1"/>
  <c r="AJ934" i="1"/>
  <c r="AD934" i="1" l="1"/>
  <c r="AG934" i="1"/>
  <c r="AM934" i="1"/>
  <c r="AC934" i="1" l="1"/>
  <c r="X935" i="1"/>
  <c r="AA935" i="1"/>
  <c r="W935" i="1" l="1"/>
  <c r="Z935" i="1"/>
  <c r="AZ935" i="1" l="1"/>
  <c r="AN935" i="1" s="1"/>
  <c r="AV935" i="1"/>
  <c r="AH935" i="1" s="1"/>
  <c r="AX935" i="1"/>
  <c r="AK935" i="1" s="1"/>
  <c r="AG935" i="1"/>
  <c r="AM935" i="1"/>
  <c r="AJ935" i="1" l="1"/>
  <c r="AD935" i="1"/>
  <c r="AC935" i="1"/>
  <c r="Z936" i="1" l="1"/>
  <c r="W936" i="1"/>
  <c r="AA936" i="1"/>
  <c r="X936" i="1"/>
  <c r="AZ936" i="1" l="1"/>
  <c r="AX936" i="1"/>
  <c r="AV936" i="1"/>
  <c r="AJ936" i="1" l="1"/>
  <c r="AK936" i="1"/>
  <c r="AG936" i="1"/>
  <c r="AH936" i="1"/>
  <c r="AM936" i="1"/>
  <c r="AN936" i="1"/>
  <c r="AD936" i="1" l="1"/>
  <c r="AC936" i="1"/>
  <c r="W937" i="1" l="1"/>
  <c r="Z937" i="1"/>
  <c r="X937" i="1"/>
  <c r="AA937" i="1"/>
  <c r="AX937" i="1" l="1"/>
  <c r="AZ937" i="1"/>
  <c r="AV937" i="1"/>
  <c r="AM937" i="1" l="1"/>
  <c r="AN937" i="1"/>
  <c r="AG937" i="1"/>
  <c r="AH937" i="1"/>
  <c r="AK937" i="1"/>
  <c r="AJ937" i="1"/>
  <c r="AD937" i="1" l="1"/>
  <c r="AC937" i="1"/>
  <c r="AA938" i="1" l="1"/>
  <c r="X938" i="1"/>
  <c r="Z938" i="1"/>
  <c r="W938" i="1"/>
  <c r="AZ938" i="1" l="1"/>
  <c r="AN938" i="1" s="1"/>
  <c r="AV938" i="1"/>
  <c r="AH938" i="1" s="1"/>
  <c r="AX938" i="1"/>
  <c r="AG938" i="1"/>
  <c r="AM938" i="1"/>
  <c r="AK938" i="1" l="1"/>
  <c r="AJ938" i="1"/>
  <c r="AC938" i="1" s="1"/>
  <c r="AD938" i="1"/>
  <c r="Z939" i="1" l="1"/>
  <c r="W939" i="1"/>
  <c r="X939" i="1"/>
  <c r="AA939" i="1"/>
  <c r="AZ939" i="1" l="1"/>
  <c r="AN939" i="1" s="1"/>
  <c r="AX939" i="1"/>
  <c r="AK939" i="1" s="1"/>
  <c r="AV939" i="1"/>
  <c r="AM939" i="1"/>
  <c r="AJ939" i="1"/>
  <c r="AH939" i="1" l="1"/>
  <c r="AD939" i="1" s="1"/>
  <c r="AG939" i="1"/>
  <c r="AC939" i="1" s="1"/>
  <c r="Z940" i="1" l="1"/>
  <c r="W940" i="1"/>
  <c r="AA940" i="1"/>
  <c r="X940" i="1"/>
  <c r="AX940" i="1" l="1"/>
  <c r="AK940" i="1" s="1"/>
  <c r="AZ940" i="1"/>
  <c r="AN940" i="1" s="1"/>
  <c r="AV940" i="1"/>
  <c r="AH940" i="1" s="1"/>
  <c r="AJ940" i="1"/>
  <c r="AG940" i="1"/>
  <c r="AD940" i="1" l="1"/>
  <c r="AM940" i="1"/>
  <c r="AC940" i="1" s="1"/>
  <c r="X941" i="1"/>
  <c r="AA941" i="1"/>
  <c r="W941" i="1" l="1"/>
  <c r="Z941" i="1"/>
  <c r="AZ941" i="1" l="1"/>
  <c r="AX941" i="1"/>
  <c r="AV941" i="1"/>
  <c r="AH941" i="1" s="1"/>
  <c r="AG941" i="1"/>
  <c r="AK941" i="1" l="1"/>
  <c r="AJ941" i="1"/>
  <c r="AM941" i="1"/>
  <c r="AC941" i="1" s="1"/>
  <c r="AN941" i="1"/>
  <c r="AD941" i="1" s="1"/>
  <c r="X942" i="1" l="1"/>
  <c r="AA942" i="1"/>
  <c r="Z942" i="1"/>
  <c r="W942" i="1"/>
  <c r="AX942" i="1" l="1"/>
  <c r="AZ942" i="1"/>
  <c r="AV942" i="1"/>
  <c r="AM942" i="1" l="1"/>
  <c r="AN942" i="1"/>
  <c r="AG942" i="1"/>
  <c r="AH942" i="1"/>
  <c r="AJ942" i="1"/>
  <c r="AK942" i="1"/>
  <c r="AD942" i="1" l="1"/>
  <c r="AC942" i="1"/>
  <c r="W943" i="1" l="1"/>
  <c r="Z943" i="1"/>
  <c r="AA943" i="1"/>
  <c r="X943" i="1"/>
  <c r="AV943" i="1" l="1"/>
  <c r="AH943" i="1" s="1"/>
  <c r="AZ943" i="1"/>
  <c r="AN943" i="1" s="1"/>
  <c r="AX943" i="1"/>
  <c r="AK943" i="1" s="1"/>
  <c r="AG943" i="1"/>
  <c r="AJ943" i="1"/>
  <c r="AD943" i="1" l="1"/>
  <c r="AM943" i="1"/>
  <c r="AC943" i="1" s="1"/>
  <c r="Z944" i="1" l="1"/>
  <c r="W944" i="1"/>
  <c r="AA944" i="1"/>
  <c r="X944" i="1"/>
  <c r="AX944" i="1" l="1"/>
  <c r="AK944" i="1" s="1"/>
  <c r="AV944" i="1"/>
  <c r="AH944" i="1" s="1"/>
  <c r="AG944" i="1"/>
  <c r="AZ944" i="1"/>
  <c r="AN944" i="1" s="1"/>
  <c r="AJ944" i="1"/>
  <c r="AD944" i="1" l="1"/>
  <c r="AM944" i="1"/>
  <c r="AC944" i="1" s="1"/>
  <c r="W945" i="1" l="1"/>
  <c r="Z945" i="1"/>
  <c r="AA945" i="1"/>
  <c r="X945" i="1"/>
  <c r="AV945" i="1" l="1"/>
  <c r="AH945" i="1" s="1"/>
  <c r="AX945" i="1"/>
  <c r="AK945" i="1" s="1"/>
  <c r="AG945" i="1"/>
  <c r="AZ945" i="1"/>
  <c r="AN945" i="1" s="1"/>
  <c r="AJ945" i="1"/>
  <c r="AM945" i="1" l="1"/>
  <c r="AC945" i="1" s="1"/>
  <c r="AD945" i="1"/>
  <c r="X946" i="1" l="1"/>
  <c r="AA946" i="1"/>
  <c r="W946" i="1"/>
  <c r="Z946" i="1"/>
  <c r="AV946" i="1" l="1"/>
  <c r="AH946" i="1" s="1"/>
  <c r="AX946" i="1"/>
  <c r="AK946" i="1" s="1"/>
  <c r="AZ946" i="1"/>
  <c r="AN946" i="1" s="1"/>
  <c r="AG946" i="1"/>
  <c r="AJ946" i="1"/>
  <c r="AM946" i="1" l="1"/>
  <c r="AC946" i="1" s="1"/>
  <c r="AD946" i="1"/>
  <c r="Z947" i="1" l="1"/>
  <c r="W947" i="1"/>
  <c r="X947" i="1"/>
  <c r="AA947" i="1"/>
  <c r="AZ947" i="1" l="1"/>
  <c r="AM947" i="1" s="1"/>
  <c r="AX947" i="1"/>
  <c r="AK947" i="1" s="1"/>
  <c r="AJ947" i="1"/>
  <c r="AV947" i="1"/>
  <c r="AG947" i="1" s="1"/>
  <c r="AC947" i="1" s="1"/>
  <c r="W948" i="1" l="1"/>
  <c r="Z948" i="1"/>
  <c r="AH947" i="1"/>
  <c r="AN947" i="1"/>
  <c r="AD947" i="1" s="1"/>
  <c r="X948" i="1" l="1"/>
  <c r="AA948" i="1"/>
  <c r="AX948" i="1"/>
  <c r="AJ948" i="1" s="1"/>
  <c r="AZ948" i="1"/>
  <c r="AM948" i="1" s="1"/>
  <c r="AV948" i="1"/>
  <c r="AG948" i="1" s="1"/>
  <c r="AC948" i="1"/>
  <c r="AH948" i="1" l="1"/>
  <c r="AK948" i="1"/>
  <c r="AN948" i="1"/>
  <c r="Z949" i="1"/>
  <c r="W949" i="1"/>
  <c r="AD948" i="1" l="1"/>
  <c r="X949" i="1" l="1"/>
  <c r="AA949" i="1"/>
  <c r="AZ949" i="1" l="1"/>
  <c r="AV949" i="1"/>
  <c r="AX949" i="1"/>
  <c r="AK949" i="1" l="1"/>
  <c r="AJ949" i="1"/>
  <c r="AH949" i="1"/>
  <c r="AD949" i="1" s="1"/>
  <c r="AG949" i="1"/>
  <c r="AN949" i="1"/>
  <c r="AM949" i="1"/>
  <c r="X950" i="1" l="1"/>
  <c r="AA950" i="1"/>
  <c r="AC949" i="1"/>
  <c r="Z950" i="1" l="1"/>
  <c r="W950" i="1"/>
  <c r="AX950" i="1" l="1"/>
  <c r="AV950" i="1"/>
  <c r="AZ950" i="1"/>
  <c r="AM950" i="1" l="1"/>
  <c r="AN950" i="1"/>
  <c r="AG950" i="1"/>
  <c r="AH950" i="1"/>
  <c r="AJ950" i="1"/>
  <c r="AK950" i="1"/>
  <c r="AC950" i="1" l="1"/>
  <c r="AD950" i="1"/>
  <c r="X951" i="1" l="1"/>
  <c r="AA951" i="1"/>
  <c r="W951" i="1"/>
  <c r="Z951" i="1"/>
  <c r="AX951" i="1" l="1"/>
  <c r="AJ951" i="1" s="1"/>
  <c r="AV951" i="1"/>
  <c r="AG951" i="1" s="1"/>
  <c r="AZ951" i="1"/>
  <c r="AM951" i="1" s="1"/>
  <c r="AK951" i="1"/>
  <c r="AN951" i="1"/>
  <c r="AH951" i="1"/>
  <c r="AD951" i="1" s="1"/>
  <c r="AA952" i="1" l="1"/>
  <c r="X952" i="1"/>
  <c r="AC951" i="1"/>
  <c r="W952" i="1" l="1"/>
  <c r="Z952" i="1"/>
  <c r="AZ952" i="1" l="1"/>
  <c r="AX952" i="1"/>
  <c r="AV952" i="1"/>
  <c r="AJ952" i="1" l="1"/>
  <c r="AK952" i="1"/>
  <c r="AG952" i="1"/>
  <c r="AH952" i="1"/>
  <c r="AM952" i="1"/>
  <c r="AN952" i="1"/>
  <c r="AD952" i="1" l="1"/>
  <c r="AC952" i="1"/>
  <c r="Z953" i="1" l="1"/>
  <c r="W953" i="1"/>
  <c r="X953" i="1"/>
  <c r="AA953" i="1"/>
  <c r="AX953" i="1" l="1"/>
  <c r="AJ953" i="1" s="1"/>
  <c r="AV953" i="1"/>
  <c r="AG953" i="1" s="1"/>
  <c r="AC953" i="1" s="1"/>
  <c r="Z954" i="1" s="1"/>
  <c r="AZ953" i="1"/>
  <c r="AM953" i="1" s="1"/>
  <c r="W954" i="1" l="1"/>
  <c r="AK953" i="1"/>
  <c r="AN953" i="1"/>
  <c r="AH953" i="1"/>
  <c r="AD953" i="1" s="1"/>
  <c r="AA954" i="1" l="1"/>
  <c r="X954" i="1"/>
  <c r="AX954" i="1"/>
  <c r="AJ954" i="1" s="1"/>
  <c r="AZ954" i="1"/>
  <c r="AM954" i="1" s="1"/>
  <c r="AV954" i="1"/>
  <c r="AG954" i="1" s="1"/>
  <c r="AC954" i="1" s="1"/>
  <c r="Z955" i="1" s="1"/>
  <c r="W955" i="1" l="1"/>
  <c r="AK954" i="1"/>
  <c r="AN954" i="1"/>
  <c r="AH954" i="1"/>
  <c r="AD954" i="1" l="1"/>
  <c r="AA955" i="1" l="1"/>
  <c r="X955" i="1"/>
  <c r="AX955" i="1" l="1"/>
  <c r="AZ955" i="1"/>
  <c r="AV955" i="1"/>
  <c r="AM955" i="1" l="1"/>
  <c r="AN955" i="1"/>
  <c r="AH955" i="1"/>
  <c r="AG955" i="1"/>
  <c r="AC955" i="1" s="1"/>
  <c r="AJ955" i="1"/>
  <c r="AK955" i="1"/>
  <c r="W956" i="1" l="1"/>
  <c r="Z956" i="1"/>
  <c r="AD955" i="1"/>
  <c r="AA956" i="1" l="1"/>
  <c r="X956" i="1"/>
  <c r="AZ956" i="1"/>
  <c r="AM956" i="1" s="1"/>
  <c r="AV956" i="1"/>
  <c r="AG956" i="1" s="1"/>
  <c r="AX956" i="1"/>
  <c r="AK956" i="1" l="1"/>
  <c r="AJ956" i="1"/>
  <c r="AC956" i="1" s="1"/>
  <c r="AN956" i="1"/>
  <c r="AH956" i="1"/>
  <c r="AD956" i="1" s="1"/>
  <c r="X957" i="1"/>
  <c r="AA957" i="1"/>
  <c r="Z957" i="1" l="1"/>
  <c r="W957" i="1"/>
  <c r="AZ957" i="1" l="1"/>
  <c r="AN957" i="1" s="1"/>
  <c r="AV957" i="1"/>
  <c r="AH957" i="1" s="1"/>
  <c r="AG957" i="1"/>
  <c r="AX957" i="1"/>
  <c r="AK957" i="1" s="1"/>
  <c r="AD957" i="1" l="1"/>
  <c r="AM957" i="1"/>
  <c r="AJ957" i="1"/>
  <c r="AC957" i="1" s="1"/>
  <c r="Z958" i="1" l="1"/>
  <c r="W958" i="1"/>
  <c r="AA958" i="1"/>
  <c r="X958" i="1"/>
  <c r="AX958" i="1" l="1"/>
  <c r="AJ958" i="1" s="1"/>
  <c r="AV958" i="1"/>
  <c r="AH958" i="1" s="1"/>
  <c r="AZ958" i="1"/>
  <c r="AM958" i="1" s="1"/>
  <c r="AG958" i="1"/>
  <c r="AC958" i="1" s="1"/>
  <c r="AN958" i="1"/>
  <c r="AK958" i="1"/>
  <c r="Z959" i="1" l="1"/>
  <c r="W959" i="1"/>
  <c r="AD958" i="1"/>
  <c r="AA959" i="1" l="1"/>
  <c r="X959" i="1"/>
  <c r="AZ959" i="1"/>
  <c r="AN959" i="1" s="1"/>
  <c r="AV959" i="1"/>
  <c r="AH959" i="1" s="1"/>
  <c r="AX959" i="1"/>
  <c r="AK959" i="1" s="1"/>
  <c r="AM959" i="1"/>
  <c r="AJ959" i="1"/>
  <c r="AG959" i="1"/>
  <c r="AC959" i="1" s="1"/>
  <c r="W960" i="1"/>
  <c r="Z960" i="1"/>
  <c r="AD959" i="1" l="1"/>
  <c r="X960" i="1"/>
  <c r="AA960" i="1"/>
  <c r="AX960" i="1"/>
  <c r="AK960" i="1" s="1"/>
  <c r="AZ960" i="1"/>
  <c r="AV960" i="1"/>
  <c r="AN960" i="1" l="1"/>
  <c r="AM960" i="1"/>
  <c r="AH960" i="1"/>
  <c r="AD960" i="1" s="1"/>
  <c r="AG960" i="1"/>
  <c r="AJ960" i="1"/>
  <c r="X961" i="1" l="1"/>
  <c r="AA961" i="1"/>
  <c r="AC960" i="1"/>
  <c r="W961" i="1" l="1"/>
  <c r="Z961" i="1"/>
  <c r="AZ961" i="1" l="1"/>
  <c r="AN961" i="1" s="1"/>
  <c r="AX961" i="1"/>
  <c r="AK961" i="1" s="1"/>
  <c r="AV961" i="1"/>
  <c r="AH961" i="1" s="1"/>
  <c r="AM961" i="1"/>
  <c r="AG961" i="1"/>
  <c r="AD961" i="1" l="1"/>
  <c r="X962" i="1" s="1"/>
  <c r="AA962" i="1"/>
  <c r="AJ961" i="1"/>
  <c r="AC961" i="1" s="1"/>
  <c r="Z962" i="1" l="1"/>
  <c r="W962" i="1"/>
  <c r="AV962" i="1" l="1"/>
  <c r="AH962" i="1" s="1"/>
  <c r="AX962" i="1"/>
  <c r="AZ962" i="1"/>
  <c r="AG962" i="1"/>
  <c r="AM962" i="1" l="1"/>
  <c r="AN962" i="1"/>
  <c r="AJ962" i="1"/>
  <c r="AC962" i="1" s="1"/>
  <c r="AK962" i="1"/>
  <c r="AD962" i="1" s="1"/>
  <c r="X963" i="1" l="1"/>
  <c r="AA963" i="1"/>
  <c r="Z963" i="1"/>
  <c r="W963" i="1"/>
  <c r="AX963" i="1" l="1"/>
  <c r="AK963" i="1" s="1"/>
  <c r="AZ963" i="1"/>
  <c r="AJ963" i="1"/>
  <c r="AV963" i="1"/>
  <c r="AH963" i="1" l="1"/>
  <c r="AG963" i="1"/>
  <c r="AN963" i="1"/>
  <c r="AD963" i="1" s="1"/>
  <c r="AM963" i="1"/>
  <c r="AC963" i="1" l="1"/>
  <c r="X964" i="1"/>
  <c r="AA964" i="1"/>
  <c r="Z964" i="1" l="1"/>
  <c r="W964" i="1"/>
  <c r="AZ964" i="1" l="1"/>
  <c r="AN964" i="1" s="1"/>
  <c r="AV964" i="1"/>
  <c r="AH964" i="1" s="1"/>
  <c r="AX964" i="1"/>
  <c r="AK964" i="1" s="1"/>
  <c r="AM964" i="1"/>
  <c r="AG964" i="1" l="1"/>
  <c r="AD964" i="1"/>
  <c r="AJ964" i="1"/>
  <c r="AC964" i="1" s="1"/>
  <c r="W965" i="1" l="1"/>
  <c r="Z965" i="1"/>
  <c r="X965" i="1"/>
  <c r="AA965" i="1"/>
  <c r="AX965" i="1" l="1"/>
  <c r="AK965" i="1" s="1"/>
  <c r="AZ965" i="1"/>
  <c r="AN965" i="1" s="1"/>
  <c r="AV965" i="1"/>
  <c r="AJ965" i="1"/>
  <c r="AH965" i="1" l="1"/>
  <c r="AD965" i="1" s="1"/>
  <c r="AG965" i="1"/>
  <c r="AM965" i="1"/>
  <c r="AC965" i="1" l="1"/>
  <c r="X966" i="1"/>
  <c r="AA966" i="1"/>
  <c r="W966" i="1" l="1"/>
  <c r="Z966" i="1"/>
  <c r="AX966" i="1" l="1"/>
  <c r="AK966" i="1" s="1"/>
  <c r="AV966" i="1"/>
  <c r="AH966" i="1" s="1"/>
  <c r="AZ966" i="1"/>
  <c r="AN966" i="1" s="1"/>
  <c r="AG966" i="1"/>
  <c r="AJ966" i="1"/>
  <c r="AM966" i="1" l="1"/>
  <c r="AC966" i="1" s="1"/>
  <c r="AD966" i="1"/>
  <c r="X967" i="1" l="1"/>
  <c r="AA967" i="1"/>
  <c r="Z967" i="1"/>
  <c r="W967" i="1"/>
  <c r="AX967" i="1" l="1"/>
  <c r="AJ967" i="1" s="1"/>
  <c r="AZ967" i="1"/>
  <c r="AM967" i="1" s="1"/>
  <c r="AV967" i="1"/>
  <c r="AG967" i="1" s="1"/>
  <c r="AN967" i="1"/>
  <c r="AK967" i="1"/>
  <c r="AC967" i="1" l="1"/>
  <c r="Z968" i="1"/>
  <c r="W968" i="1"/>
  <c r="AH967" i="1"/>
  <c r="AD967" i="1" s="1"/>
  <c r="X968" i="1" l="1"/>
  <c r="AA968" i="1"/>
  <c r="AZ968" i="1" l="1"/>
  <c r="AM968" i="1" s="1"/>
  <c r="AV968" i="1"/>
  <c r="AG968" i="1" s="1"/>
  <c r="AX968" i="1"/>
  <c r="AN968" i="1"/>
  <c r="AJ968" i="1" l="1"/>
  <c r="AC968" i="1" s="1"/>
  <c r="AK968" i="1"/>
  <c r="AH968" i="1"/>
  <c r="AD968" i="1" l="1"/>
  <c r="Z969" i="1"/>
  <c r="W969" i="1"/>
  <c r="AA969" i="1"/>
  <c r="X969" i="1"/>
  <c r="AV969" i="1" l="1"/>
  <c r="AG969" i="1" s="1"/>
  <c r="AX969" i="1"/>
  <c r="AJ969" i="1" s="1"/>
  <c r="AZ969" i="1"/>
  <c r="AM969" i="1" s="1"/>
  <c r="AH969" i="1" l="1"/>
  <c r="AC969" i="1"/>
  <c r="AN969" i="1"/>
  <c r="AK969" i="1"/>
  <c r="W970" i="1" l="1"/>
  <c r="Z970" i="1"/>
  <c r="AD969" i="1"/>
  <c r="X970" i="1" l="1"/>
  <c r="AA970" i="1"/>
  <c r="AZ970" i="1"/>
  <c r="AM970" i="1" s="1"/>
  <c r="AV970" i="1"/>
  <c r="AG970" i="1" s="1"/>
  <c r="AX970" i="1"/>
  <c r="AJ970" i="1" s="1"/>
  <c r="AC970" i="1" s="1"/>
  <c r="Z971" i="1" s="1"/>
  <c r="W971" i="1" l="1"/>
  <c r="AN970" i="1"/>
  <c r="AK970" i="1"/>
  <c r="AH970" i="1"/>
  <c r="AD970" i="1" l="1"/>
  <c r="X971" i="1" s="1"/>
  <c r="AV971" i="1"/>
  <c r="AH971" i="1" s="1"/>
  <c r="AZ971" i="1"/>
  <c r="AN971" i="1" s="1"/>
  <c r="AA971" i="1"/>
  <c r="AX971" i="1"/>
  <c r="AG971" i="1"/>
  <c r="AM971" i="1"/>
  <c r="AK971" i="1" l="1"/>
  <c r="AJ971" i="1"/>
  <c r="AC971" i="1" s="1"/>
  <c r="AD971" i="1"/>
  <c r="W972" i="1" l="1"/>
  <c r="Z972" i="1"/>
  <c r="AA972" i="1"/>
  <c r="X972" i="1"/>
  <c r="AV972" i="1" l="1"/>
  <c r="AZ972" i="1"/>
  <c r="AX972" i="1"/>
  <c r="AK972" i="1" s="1"/>
  <c r="AJ972" i="1" l="1"/>
  <c r="AM972" i="1"/>
  <c r="AN972" i="1"/>
  <c r="AH972" i="1"/>
  <c r="AG972" i="1"/>
  <c r="AC972" i="1" s="1"/>
  <c r="Z973" i="1" l="1"/>
  <c r="W973" i="1"/>
  <c r="AD972" i="1"/>
  <c r="X973" i="1" l="1"/>
  <c r="AA973" i="1"/>
  <c r="AZ973" i="1"/>
  <c r="AM973" i="1" s="1"/>
  <c r="AX973" i="1"/>
  <c r="AK973" i="1" s="1"/>
  <c r="AV973" i="1"/>
  <c r="AH973" i="1" s="1"/>
  <c r="AJ973" i="1"/>
  <c r="AG973" i="1"/>
  <c r="AC973" i="1" l="1"/>
  <c r="AN973" i="1"/>
  <c r="AD973" i="1" s="1"/>
  <c r="X974" i="1" l="1"/>
  <c r="AA974" i="1"/>
  <c r="W974" i="1"/>
  <c r="Z974" i="1"/>
  <c r="AV974" i="1" l="1"/>
  <c r="AH974" i="1" s="1"/>
  <c r="AX974" i="1"/>
  <c r="AK974" i="1" s="1"/>
  <c r="AG974" i="1"/>
  <c r="AZ974" i="1"/>
  <c r="AN974" i="1" s="1"/>
  <c r="AJ974" i="1" l="1"/>
  <c r="AM974" i="1"/>
  <c r="AD974" i="1"/>
  <c r="AC974" i="1" l="1"/>
  <c r="W975" i="1"/>
  <c r="Z975" i="1"/>
  <c r="X975" i="1"/>
  <c r="AA975" i="1"/>
  <c r="AX975" i="1" l="1"/>
  <c r="AK975" i="1" s="1"/>
  <c r="AZ975" i="1"/>
  <c r="AN975" i="1" s="1"/>
  <c r="AV975" i="1"/>
  <c r="AH975" i="1" s="1"/>
  <c r="AD975" i="1" l="1"/>
  <c r="AG975" i="1"/>
  <c r="AM975" i="1"/>
  <c r="AJ975" i="1"/>
  <c r="AC975" i="1" l="1"/>
  <c r="X976" i="1"/>
  <c r="AA976" i="1"/>
  <c r="W976" i="1" l="1"/>
  <c r="Z976" i="1"/>
  <c r="AV976" i="1" l="1"/>
  <c r="AH976" i="1" s="1"/>
  <c r="AZ976" i="1"/>
  <c r="AX976" i="1"/>
  <c r="AG976" i="1"/>
  <c r="AJ976" i="1" l="1"/>
  <c r="AK976" i="1"/>
  <c r="AM976" i="1"/>
  <c r="AC976" i="1" s="1"/>
  <c r="AN976" i="1"/>
  <c r="Z977" i="1" l="1"/>
  <c r="W977" i="1"/>
  <c r="AD976" i="1"/>
  <c r="X977" i="1" l="1"/>
  <c r="AA977" i="1"/>
  <c r="AV977" i="1"/>
  <c r="AH977" i="1" s="1"/>
  <c r="AZ977" i="1"/>
  <c r="AN977" i="1" s="1"/>
  <c r="AG977" i="1"/>
  <c r="AX977" i="1"/>
  <c r="AK977" i="1" s="1"/>
  <c r="AM977" i="1"/>
  <c r="AJ977" i="1" l="1"/>
  <c r="AC977" i="1" s="1"/>
  <c r="AD977" i="1"/>
  <c r="AA978" i="1" s="1"/>
  <c r="X978" i="1"/>
  <c r="W978" i="1" l="1"/>
  <c r="Z978" i="1"/>
  <c r="AV978" i="1" l="1"/>
  <c r="AH978" i="1" s="1"/>
  <c r="AG978" i="1"/>
  <c r="AZ978" i="1"/>
  <c r="AN978" i="1" s="1"/>
  <c r="AX978" i="1"/>
  <c r="AK978" i="1" s="1"/>
  <c r="AJ978" i="1" l="1"/>
  <c r="AM978" i="1"/>
  <c r="AC978" i="1" s="1"/>
  <c r="AD978" i="1"/>
  <c r="W979" i="1" l="1"/>
  <c r="Z979" i="1"/>
  <c r="X979" i="1"/>
  <c r="AA979" i="1"/>
  <c r="AX979" i="1" l="1"/>
  <c r="AJ979" i="1" s="1"/>
  <c r="AZ979" i="1"/>
  <c r="AM979" i="1" s="1"/>
  <c r="AV979" i="1"/>
  <c r="AH979" i="1" s="1"/>
  <c r="AG979" i="1" l="1"/>
  <c r="AC979" i="1" s="1"/>
  <c r="AN979" i="1"/>
  <c r="AK979" i="1"/>
  <c r="AD979" i="1" l="1"/>
  <c r="AA980" i="1"/>
  <c r="X980" i="1"/>
  <c r="Z980" i="1"/>
  <c r="W980" i="1"/>
  <c r="AX980" i="1" l="1"/>
  <c r="AZ980" i="1"/>
  <c r="AM980" i="1" s="1"/>
  <c r="AJ980" i="1"/>
  <c r="AV980" i="1"/>
  <c r="AG980" i="1" s="1"/>
  <c r="AK980" i="1"/>
  <c r="AN980" i="1"/>
  <c r="AH980" i="1" l="1"/>
  <c r="AD980" i="1" s="1"/>
  <c r="AC980" i="1"/>
  <c r="AA981" i="1" l="1"/>
  <c r="X981" i="1"/>
  <c r="W981" i="1"/>
  <c r="Z981" i="1"/>
  <c r="AV981" i="1" l="1"/>
  <c r="AH981" i="1" s="1"/>
  <c r="AX981" i="1"/>
  <c r="AK981" i="1" s="1"/>
  <c r="AG981" i="1"/>
  <c r="AZ981" i="1"/>
  <c r="AN981" i="1" s="1"/>
  <c r="AJ981" i="1"/>
  <c r="AM981" i="1" l="1"/>
  <c r="AC981" i="1" s="1"/>
  <c r="AD981" i="1"/>
  <c r="Z982" i="1" l="1"/>
  <c r="W982" i="1"/>
  <c r="X982" i="1"/>
  <c r="AA982" i="1"/>
  <c r="AX982" i="1" l="1"/>
  <c r="AK982" i="1" s="1"/>
  <c r="AZ982" i="1"/>
  <c r="AN982" i="1" s="1"/>
  <c r="AV982" i="1"/>
  <c r="AH982" i="1" s="1"/>
  <c r="AD982" i="1" s="1"/>
  <c r="AM982" i="1"/>
  <c r="AG982" i="1" l="1"/>
  <c r="AA983" i="1"/>
  <c r="X983" i="1"/>
  <c r="AJ982" i="1"/>
  <c r="AC982" i="1" s="1"/>
  <c r="Z983" i="1" l="1"/>
  <c r="W983" i="1"/>
  <c r="AZ983" i="1" l="1"/>
  <c r="AN983" i="1" s="1"/>
  <c r="AV983" i="1"/>
  <c r="AH983" i="1" s="1"/>
  <c r="AX983" i="1"/>
  <c r="AK983" i="1" s="1"/>
  <c r="AG983" i="1"/>
  <c r="AJ983" i="1" l="1"/>
  <c r="AD983" i="1"/>
  <c r="AM983" i="1"/>
  <c r="AC983" i="1" l="1"/>
  <c r="Z984" i="1"/>
  <c r="W984" i="1"/>
  <c r="AA984" i="1"/>
  <c r="X984" i="1"/>
  <c r="AV984" i="1" l="1"/>
  <c r="AH984" i="1" s="1"/>
  <c r="AG984" i="1"/>
  <c r="AX984" i="1"/>
  <c r="AK984" i="1" s="1"/>
  <c r="AZ984" i="1"/>
  <c r="AM984" i="1" s="1"/>
  <c r="AJ984" i="1" l="1"/>
  <c r="AC984" i="1" s="1"/>
  <c r="AN984" i="1"/>
  <c r="AD984" i="1" s="1"/>
  <c r="W985" i="1" l="1"/>
  <c r="Z985" i="1"/>
  <c r="X985" i="1"/>
  <c r="AA985" i="1"/>
  <c r="AZ985" i="1" l="1"/>
  <c r="AV985" i="1"/>
  <c r="AX985" i="1"/>
  <c r="AH985" i="1" l="1"/>
  <c r="AG985" i="1"/>
  <c r="AK985" i="1"/>
  <c r="AJ985" i="1"/>
  <c r="AN985" i="1"/>
  <c r="AM985" i="1"/>
  <c r="AC985" i="1" l="1"/>
  <c r="AD985" i="1"/>
  <c r="AA986" i="1" l="1"/>
  <c r="X986" i="1"/>
  <c r="W986" i="1"/>
  <c r="Z986" i="1"/>
  <c r="AX986" i="1" l="1"/>
  <c r="AK986" i="1" s="1"/>
  <c r="AV986" i="1"/>
  <c r="AH986" i="1" s="1"/>
  <c r="AZ986" i="1"/>
  <c r="AN986" i="1" s="1"/>
  <c r="AG986" i="1"/>
  <c r="AJ986" i="1"/>
  <c r="AM986" i="1" l="1"/>
  <c r="AD986" i="1"/>
  <c r="AC986" i="1"/>
  <c r="W987" i="1" l="1"/>
  <c r="Z987" i="1"/>
  <c r="AA987" i="1"/>
  <c r="X987" i="1"/>
  <c r="AZ987" i="1" l="1"/>
  <c r="AN987" i="1" s="1"/>
  <c r="AV987" i="1"/>
  <c r="AH987" i="1" s="1"/>
  <c r="AX987" i="1"/>
  <c r="AK987" i="1" s="1"/>
  <c r="AG987" i="1"/>
  <c r="AM987" i="1"/>
  <c r="AJ987" i="1" l="1"/>
  <c r="AC987" i="1" s="1"/>
  <c r="AD987" i="1"/>
  <c r="Z988" i="1" l="1"/>
  <c r="W988" i="1"/>
  <c r="AA988" i="1"/>
  <c r="X988" i="1"/>
  <c r="AX988" i="1" l="1"/>
  <c r="AK988" i="1" s="1"/>
  <c r="AV988" i="1"/>
  <c r="AH988" i="1" s="1"/>
  <c r="AJ988" i="1"/>
  <c r="AZ988" i="1"/>
  <c r="AN988" i="1" s="1"/>
  <c r="AM988" i="1" l="1"/>
  <c r="AD988" i="1"/>
  <c r="X989" i="1" s="1"/>
  <c r="AA989" i="1"/>
  <c r="AG988" i="1"/>
  <c r="AC988" i="1" s="1"/>
  <c r="W989" i="1" l="1"/>
  <c r="Z989" i="1"/>
  <c r="AV989" i="1" l="1"/>
  <c r="AH989" i="1" s="1"/>
  <c r="AZ989" i="1"/>
  <c r="AN989" i="1" s="1"/>
  <c r="AX989" i="1"/>
  <c r="AK989" i="1" s="1"/>
  <c r="AJ989" i="1" l="1"/>
  <c r="AM989" i="1"/>
  <c r="AG989" i="1"/>
  <c r="AD989" i="1"/>
  <c r="X990" i="1" l="1"/>
  <c r="AA990" i="1"/>
  <c r="AC989" i="1"/>
  <c r="Z990" i="1" l="1"/>
  <c r="W990" i="1"/>
  <c r="AX990" i="1" l="1"/>
  <c r="AK990" i="1" s="1"/>
  <c r="AZ990" i="1"/>
  <c r="AN990" i="1" s="1"/>
  <c r="AJ990" i="1"/>
  <c r="AM990" i="1"/>
  <c r="AV990" i="1"/>
  <c r="AH990" i="1" s="1"/>
  <c r="AD990" i="1" s="1"/>
  <c r="AG990" i="1" l="1"/>
  <c r="AC990" i="1" s="1"/>
  <c r="AA991" i="1"/>
  <c r="X991" i="1"/>
  <c r="W991" i="1" l="1"/>
  <c r="Z991" i="1"/>
  <c r="AV991" i="1" l="1"/>
  <c r="AH991" i="1" s="1"/>
  <c r="AZ991" i="1"/>
  <c r="AN991" i="1" s="1"/>
  <c r="AX991" i="1"/>
  <c r="AK991" i="1" s="1"/>
  <c r="AG991" i="1"/>
  <c r="AJ991" i="1"/>
  <c r="AM991" i="1" l="1"/>
  <c r="AC991" i="1"/>
  <c r="AD991" i="1"/>
  <c r="Z992" i="1" l="1"/>
  <c r="W992" i="1"/>
  <c r="X992" i="1"/>
  <c r="AA992" i="1"/>
  <c r="AZ992" i="1" l="1"/>
  <c r="AN992" i="1" s="1"/>
  <c r="AM992" i="1"/>
  <c r="AV992" i="1"/>
  <c r="AH992" i="1" s="1"/>
  <c r="AX992" i="1"/>
  <c r="AK992" i="1" s="1"/>
  <c r="AD992" i="1" l="1"/>
  <c r="AA993" i="1" s="1"/>
  <c r="AG992" i="1"/>
  <c r="X993" i="1"/>
  <c r="AJ992" i="1"/>
  <c r="AC992" i="1" s="1"/>
  <c r="W993" i="1" l="1"/>
  <c r="Z993" i="1"/>
  <c r="AZ993" i="1" l="1"/>
  <c r="AN993" i="1" s="1"/>
  <c r="AX993" i="1"/>
  <c r="AK993" i="1" s="1"/>
  <c r="AV993" i="1"/>
  <c r="AH993" i="1" s="1"/>
  <c r="AM993" i="1"/>
  <c r="AJ993" i="1" l="1"/>
  <c r="AD993" i="1"/>
  <c r="X994" i="1"/>
  <c r="AA994" i="1"/>
  <c r="AG993" i="1"/>
  <c r="AC993" i="1" s="1"/>
  <c r="Z994" i="1" l="1"/>
  <c r="W994" i="1"/>
  <c r="AZ994" i="1" l="1"/>
  <c r="AN994" i="1" s="1"/>
  <c r="AV994" i="1"/>
  <c r="AH994" i="1" s="1"/>
  <c r="AX994" i="1"/>
  <c r="AK994" i="1" s="1"/>
  <c r="AG994" i="1"/>
  <c r="AM994" i="1"/>
  <c r="AJ994" i="1" l="1"/>
  <c r="AC994" i="1"/>
  <c r="AD994" i="1"/>
  <c r="X995" i="1" l="1"/>
  <c r="AA995" i="1"/>
  <c r="W995" i="1"/>
  <c r="Z995" i="1"/>
  <c r="AZ995" i="1" l="1"/>
  <c r="AN995" i="1" s="1"/>
  <c r="AX995" i="1"/>
  <c r="AK995" i="1" s="1"/>
  <c r="AV995" i="1"/>
  <c r="AH995" i="1" s="1"/>
  <c r="AD995" i="1" s="1"/>
  <c r="AJ995" i="1"/>
  <c r="AM995" i="1" l="1"/>
  <c r="AA996" i="1"/>
  <c r="X996" i="1"/>
  <c r="AG995" i="1"/>
  <c r="AC995" i="1" s="1"/>
  <c r="W996" i="1" l="1"/>
  <c r="Z996" i="1"/>
  <c r="AZ996" i="1" l="1"/>
  <c r="AN996" i="1" s="1"/>
  <c r="AX996" i="1"/>
  <c r="AK996" i="1" s="1"/>
  <c r="AV996" i="1"/>
  <c r="AH996" i="1" s="1"/>
  <c r="AM996" i="1"/>
  <c r="AD996" i="1" l="1"/>
  <c r="AG996" i="1"/>
  <c r="X997" i="1"/>
  <c r="AA997" i="1"/>
  <c r="AJ996" i="1"/>
  <c r="AC996" i="1" s="1"/>
  <c r="Z997" i="1" l="1"/>
  <c r="W997" i="1"/>
  <c r="AV997" i="1" l="1"/>
  <c r="AH997" i="1" s="1"/>
  <c r="AX997" i="1"/>
  <c r="AK997" i="1" s="1"/>
  <c r="AG997" i="1"/>
  <c r="AZ997" i="1"/>
  <c r="AN997" i="1" s="1"/>
  <c r="AJ997" i="1"/>
  <c r="AM997" i="1" l="1"/>
  <c r="AC997" i="1" s="1"/>
  <c r="AD997" i="1"/>
  <c r="W998" i="1" l="1"/>
  <c r="Z998" i="1"/>
  <c r="X998" i="1"/>
  <c r="AA998" i="1"/>
  <c r="AX998" i="1" l="1"/>
  <c r="AK998" i="1" s="1"/>
  <c r="AZ998" i="1"/>
  <c r="AN998" i="1" s="1"/>
  <c r="AV998" i="1"/>
  <c r="AH998" i="1" s="1"/>
  <c r="AM998" i="1"/>
  <c r="AJ998" i="1"/>
  <c r="AD998" i="1" l="1"/>
  <c r="X999" i="1"/>
  <c r="AA999" i="1"/>
  <c r="AG998" i="1"/>
  <c r="AC998" i="1" s="1"/>
  <c r="W999" i="1" l="1"/>
  <c r="Z999" i="1"/>
  <c r="AX999" i="1" l="1"/>
  <c r="AZ999" i="1"/>
  <c r="AV999" i="1"/>
  <c r="AG999" i="1" l="1"/>
  <c r="AH999" i="1"/>
  <c r="AM999" i="1"/>
  <c r="AN999" i="1"/>
  <c r="AJ999" i="1"/>
  <c r="AK999" i="1"/>
  <c r="AD999" i="1" l="1"/>
  <c r="AC999" i="1"/>
  <c r="Z1000" i="1" l="1"/>
  <c r="W1000" i="1"/>
  <c r="AA1000" i="1"/>
  <c r="X1000" i="1"/>
  <c r="AZ1000" i="1" l="1"/>
  <c r="AN1000" i="1" s="1"/>
  <c r="AX1000" i="1"/>
  <c r="AK1000" i="1" s="1"/>
  <c r="AV1000" i="1"/>
  <c r="AH1000" i="1" s="1"/>
  <c r="AM1000" i="1" l="1"/>
  <c r="AG1000" i="1"/>
  <c r="AJ1000" i="1"/>
  <c r="AC1000" i="1" s="1"/>
  <c r="AD1000" i="1"/>
  <c r="Z1001" i="1" l="1"/>
  <c r="W1001" i="1"/>
  <c r="X1001" i="1"/>
  <c r="AA1001" i="1"/>
  <c r="AX1001" i="1" l="1"/>
  <c r="AV1001" i="1"/>
  <c r="AZ1001" i="1"/>
  <c r="AN1001" i="1" s="1"/>
  <c r="AM1001" i="1" l="1"/>
  <c r="AH1001" i="1"/>
  <c r="AG1001" i="1"/>
  <c r="AK1001" i="1"/>
  <c r="AJ1001" i="1"/>
  <c r="AC1001" i="1" l="1"/>
  <c r="AD1001" i="1"/>
  <c r="X1002" i="1" l="1"/>
  <c r="AA1002" i="1"/>
  <c r="Z1002" i="1"/>
  <c r="W1002" i="1"/>
  <c r="AX1002" i="1" l="1"/>
  <c r="AZ1002" i="1"/>
  <c r="AV1002" i="1"/>
  <c r="AG1002" i="1"/>
  <c r="AM1002" i="1"/>
  <c r="AJ1002" i="1"/>
  <c r="AH1002" i="1"/>
  <c r="AK1002" i="1"/>
  <c r="AN1002" i="1"/>
  <c r="AD1002" i="1" l="1"/>
  <c r="AC1002" i="1"/>
  <c r="Z1003" i="1" l="1"/>
  <c r="W1003" i="1"/>
  <c r="X1003" i="1"/>
  <c r="AA1003" i="1"/>
  <c r="AX1003" i="1" l="1"/>
  <c r="AK1003" i="1" s="1"/>
  <c r="AV1003" i="1"/>
  <c r="AZ1003" i="1"/>
  <c r="AJ1003" i="1"/>
  <c r="AH1003" i="1" l="1"/>
  <c r="AG1003" i="1"/>
  <c r="AN1003" i="1"/>
  <c r="AM1003" i="1"/>
  <c r="AC1003" i="1" l="1"/>
  <c r="AD1003" i="1"/>
  <c r="AA1004" i="1" l="1"/>
  <c r="X1004" i="1"/>
  <c r="Z1004" i="1"/>
  <c r="W1004" i="1"/>
  <c r="AV1004" i="1" l="1"/>
  <c r="AH1004" i="1" s="1"/>
  <c r="AX1004" i="1"/>
  <c r="AK1004" i="1" s="1"/>
  <c r="AZ1004" i="1"/>
  <c r="AG1004" i="1"/>
  <c r="AJ1004" i="1" l="1"/>
  <c r="AN1004" i="1"/>
  <c r="AD1004" i="1" s="1"/>
  <c r="AM1004" i="1"/>
  <c r="AC1004" i="1" l="1"/>
</calcChain>
</file>

<file path=xl/sharedStrings.xml><?xml version="1.0" encoding="utf-8"?>
<sst xmlns="http://schemas.openxmlformats.org/spreadsheetml/2006/main" count="102" uniqueCount="64">
  <si>
    <t xml:space="preserve">parametres génereaux </t>
  </si>
  <si>
    <t>Bsae de temps</t>
  </si>
  <si>
    <t>ratio de la constante d’Aarseth</t>
  </si>
  <si>
    <t>paramètres du corps en mouvement</t>
  </si>
  <si>
    <t>la masse</t>
  </si>
  <si>
    <t>la position initiale en x et y</t>
  </si>
  <si>
    <t>la vitesse initiale en x et y</t>
  </si>
  <si>
    <t>l’accélération initiale en x et y</t>
  </si>
  <si>
    <t>le rayon de la sphère représentant le corps</t>
  </si>
  <si>
    <t>la position en x et y</t>
  </si>
  <si>
    <t>la masse volumique moyenne du corps</t>
  </si>
  <si>
    <t>le volume</t>
  </si>
  <si>
    <t>la masse totale</t>
  </si>
  <si>
    <t>la constante d’Aarseth</t>
  </si>
  <si>
    <t>Les paramètres pour les corps statiques</t>
  </si>
  <si>
    <t>t</t>
  </si>
  <si>
    <t>m</t>
  </si>
  <si>
    <t>Λ</t>
  </si>
  <si>
    <t>Corps 1</t>
  </si>
  <si>
    <t>mètre</t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</si>
  <si>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</si>
  <si>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2xy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</si>
  <si>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</si>
  <si>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</si>
  <si>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</si>
  <si>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2</t>
    </r>
  </si>
  <si>
    <r>
      <t>gramme/mètre</t>
    </r>
    <r>
      <rPr>
        <vertAlign val="superscript"/>
        <sz val="11"/>
        <color theme="1"/>
        <rFont val="Calibri"/>
        <family val="2"/>
        <scheme val="minor"/>
      </rPr>
      <t>5</t>
    </r>
  </si>
  <si>
    <r>
      <t>mètre</t>
    </r>
    <r>
      <rPr>
        <vertAlign val="superscript"/>
        <sz val="11"/>
        <color theme="1"/>
        <rFont val="Calibri"/>
        <family val="2"/>
        <scheme val="minor"/>
      </rPr>
      <t>5</t>
    </r>
  </si>
  <si>
    <t>gramme</t>
  </si>
  <si>
    <t>Corps 2</t>
  </si>
  <si>
    <t>seconde</t>
  </si>
  <si>
    <t>mètre/seconde</t>
  </si>
  <si>
    <t>-</t>
  </si>
  <si>
    <r>
      <t>mètre/seconde</t>
    </r>
    <r>
      <rPr>
        <vertAlign val="superscript"/>
        <sz val="11"/>
        <color theme="1"/>
        <rFont val="Calibri"/>
        <family val="2"/>
        <scheme val="minor"/>
      </rPr>
      <t>5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</si>
  <si>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</si>
  <si>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</si>
  <si>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</si>
  <si>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</si>
  <si>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</si>
  <si>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</si>
  <si>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3xy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</si>
  <si>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</si>
  <si>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</si>
  <si>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</si>
  <si>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</si>
  <si>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3</t>
    </r>
  </si>
  <si>
    <r>
      <t>p</t>
    </r>
    <r>
      <rPr>
        <vertAlign val="subscript"/>
        <sz val="11"/>
        <color theme="1"/>
        <rFont val="Calibri"/>
        <family val="2"/>
        <scheme val="minor"/>
      </rPr>
      <t>x,y</t>
    </r>
  </si>
  <si>
    <r>
      <t>v</t>
    </r>
    <r>
      <rPr>
        <vertAlign val="subscript"/>
        <sz val="11"/>
        <color theme="1"/>
        <rFont val="Calibri"/>
        <family val="2"/>
        <scheme val="minor"/>
      </rPr>
      <t>x,y</t>
    </r>
  </si>
  <si>
    <r>
      <t>a</t>
    </r>
    <r>
      <rPr>
        <vertAlign val="subscript"/>
        <sz val="11"/>
        <color theme="1"/>
        <rFont val="Calibri"/>
        <family val="2"/>
        <scheme val="minor"/>
      </rPr>
      <t>x,y</t>
    </r>
  </si>
  <si>
    <t>Corps 3</t>
  </si>
  <si>
    <t>px</t>
  </si>
  <si>
    <t>py</t>
  </si>
  <si>
    <t>temps</t>
  </si>
  <si>
    <t>vx</t>
  </si>
  <si>
    <t>vy</t>
  </si>
  <si>
    <t>ax</t>
  </si>
  <si>
    <t>ay</t>
  </si>
  <si>
    <t>p1</t>
  </si>
  <si>
    <t>x</t>
  </si>
  <si>
    <t>y</t>
  </si>
  <si>
    <t>p2</t>
  </si>
  <si>
    <t>p3</t>
  </si>
  <si>
    <t>l'itteration</t>
  </si>
  <si>
    <t>distace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</si>
</sst>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72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40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5" xfId="3" applyBorder="1"/>
    <xf numFmtId="0" fontId="0" fillId="0" borderId="6" xfId="0" applyBorder="1"/>
    <xf numFmtId="0" fontId="1" fillId="2" borderId="8" xfId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1" fillId="3" borderId="10" xfId="2" applyBorder="1"/>
    <xf numFmtId="0" fontId="1" fillId="3" borderId="7" xfId="2" applyBorder="1"/>
    <xf numFmtId="0" fontId="1" fillId="5" borderId="7" xfId="4" applyBorder="1"/>
    <xf numFmtId="0" fontId="1" fillId="5" borderId="11" xfId="4" applyBorder="1"/>
    <xf numFmtId="0" fontId="1" fillId="5" borderId="10" xfId="4" applyBorder="1"/>
    <xf numFmtId="2" fontId="0" fillId="0" borderId="2" xfId="0" applyNumberFormat="1" applyBorder="1"/>
    <xf numFmtId="1" fontId="0" fillId="0" borderId="2" xfId="0" applyNumberFormat="1" applyBorder="1"/>
    <xf numFmtId="1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0" xfId="0" applyNumberFormat="1"/>
    <xf numFmtId="0" fontId="4" fillId="6" borderId="0" xfId="5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4" borderId="10" xfId="3" applyBorder="1"/>
    <xf numFmtId="0" fontId="1" fillId="4" borderId="16" xfId="3" applyBorder="1"/>
    <xf numFmtId="0" fontId="0" fillId="0" borderId="2" xfId="0" applyBorder="1"/>
    <xf numFmtId="0" fontId="1" fillId="4" borderId="0" xfId="3" applyBorder="1"/>
    <xf numFmtId="0" fontId="1" fillId="4" borderId="12" xfId="3" applyBorder="1"/>
    <xf numFmtId="0" fontId="0" fillId="0" borderId="0" xfId="0"/>
    <xf numFmtId="0" fontId="1" fillId="2" borderId="10" xfId="1" applyBorder="1"/>
    <xf numFmtId="0" fontId="1" fillId="3" borderId="10" xfId="2" applyBorder="1"/>
    <xf numFmtId="0" fontId="1" fillId="5" borderId="10" xfId="4" applyBorder="1"/>
    <xf numFmtId="0" fontId="0" fillId="0" borderId="0" xfId="0" applyAlignment="1"/>
    <xf numFmtId="172" fontId="0" fillId="0" borderId="0" xfId="0" applyNumberFormat="1"/>
  </cellXfs>
  <cellStyles count="6">
    <cellStyle name="40 % - Accent1" xfId="5" builtinId="31"/>
    <cellStyle name="Accent1" xfId="1" builtinId="29"/>
    <cellStyle name="Accent2" xfId="2" builtinId="33"/>
    <cellStyle name="Accent3" xfId="3" builtinId="37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75853237369109"/>
          <c:y val="4.1580041580041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929427368669583E-2"/>
          <c:y val="7.9588283645395233E-2"/>
          <c:w val="0.90109353353712829"/>
          <c:h val="0.82623178944361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trajectoires'!$N$5:$N$105</c:f>
              <c:numCache>
                <c:formatCode>General</c:formatCode>
                <c:ptCount val="101"/>
                <c:pt idx="0">
                  <c:v>24990.133642141358</c:v>
                </c:pt>
                <c:pt idx="1">
                  <c:v>24960.573506572389</c:v>
                </c:pt>
                <c:pt idx="2">
                  <c:v>24911.436253643442</c:v>
                </c:pt>
                <c:pt idx="3">
                  <c:v>24842.915805643155</c:v>
                </c:pt>
                <c:pt idx="4">
                  <c:v>24755.282581475767</c:v>
                </c:pt>
                <c:pt idx="5">
                  <c:v>24648.882429441255</c:v>
                </c:pt>
                <c:pt idx="6">
                  <c:v>24524.135262330099</c:v>
                </c:pt>
                <c:pt idx="7">
                  <c:v>24381.533400219319</c:v>
                </c:pt>
                <c:pt idx="8">
                  <c:v>24221.639627510078</c:v>
                </c:pt>
                <c:pt idx="9">
                  <c:v>24045.084971874738</c:v>
                </c:pt>
                <c:pt idx="10">
                  <c:v>23852.566213878948</c:v>
                </c:pt>
                <c:pt idx="11">
                  <c:v>23644.843137107058</c:v>
                </c:pt>
                <c:pt idx="12">
                  <c:v>23422.735529643443</c:v>
                </c:pt>
                <c:pt idx="13">
                  <c:v>23187.11994874345</c:v>
                </c:pt>
                <c:pt idx="14">
                  <c:v>22938.926261462366</c:v>
                </c:pt>
                <c:pt idx="15">
                  <c:v>22679.133974894983</c:v>
                </c:pt>
                <c:pt idx="16">
                  <c:v>22408.768370508576</c:v>
                </c:pt>
                <c:pt idx="17">
                  <c:v>22128.896457825362</c:v>
                </c:pt>
                <c:pt idx="18">
                  <c:v>21840.622763423391</c:v>
                </c:pt>
                <c:pt idx="19">
                  <c:v>21545.084971874738</c:v>
                </c:pt>
                <c:pt idx="20">
                  <c:v>21243.449435824274</c:v>
                </c:pt>
                <c:pt idx="21">
                  <c:v>20936.906572928623</c:v>
                </c:pt>
                <c:pt idx="22">
                  <c:v>20626.666167821521</c:v>
                </c:pt>
                <c:pt idx="23">
                  <c:v>20313.952597646563</c:v>
                </c:pt>
                <c:pt idx="24">
                  <c:v>19999.999999999996</c:v>
                </c:pt>
                <c:pt idx="25">
                  <c:v>19686.04740235343</c:v>
                </c:pt>
                <c:pt idx="26">
                  <c:v>19373.333832178476</c:v>
                </c:pt>
                <c:pt idx="27">
                  <c:v>19063.093427071373</c:v>
                </c:pt>
                <c:pt idx="28">
                  <c:v>18756.550564175723</c:v>
                </c:pt>
                <c:pt idx="29">
                  <c:v>18454.915028125259</c:v>
                </c:pt>
                <c:pt idx="30">
                  <c:v>18159.377236576605</c:v>
                </c:pt>
                <c:pt idx="31">
                  <c:v>17871.103542174631</c:v>
                </c:pt>
                <c:pt idx="32">
                  <c:v>17591.23162949142</c:v>
                </c:pt>
                <c:pt idx="33">
                  <c:v>17320.866025105013</c:v>
                </c:pt>
                <c:pt idx="34">
                  <c:v>17061.073738537631</c:v>
                </c:pt>
                <c:pt idx="35">
                  <c:v>16812.880051256547</c:v>
                </c:pt>
                <c:pt idx="36">
                  <c:v>16577.264470356553</c:v>
                </c:pt>
                <c:pt idx="37">
                  <c:v>16355.156862892938</c:v>
                </c:pt>
                <c:pt idx="38">
                  <c:v>16147.433786121048</c:v>
                </c:pt>
                <c:pt idx="39">
                  <c:v>15954.915028125259</c:v>
                </c:pt>
                <c:pt idx="40">
                  <c:v>15778.360372489919</c:v>
                </c:pt>
                <c:pt idx="41">
                  <c:v>15618.466599780677</c:v>
                </c:pt>
                <c:pt idx="42">
                  <c:v>15475.864737669897</c:v>
                </c:pt>
                <c:pt idx="43">
                  <c:v>15351.117570558739</c:v>
                </c:pt>
                <c:pt idx="44">
                  <c:v>15244.717418524229</c:v>
                </c:pt>
                <c:pt idx="45">
                  <c:v>15157.084194356841</c:v>
                </c:pt>
                <c:pt idx="46">
                  <c:v>15088.563746356554</c:v>
                </c:pt>
                <c:pt idx="47">
                  <c:v>15039.426493427611</c:v>
                </c:pt>
                <c:pt idx="48">
                  <c:v>15009.866357858642</c:v>
                </c:pt>
                <c:pt idx="49">
                  <c:v>15000</c:v>
                </c:pt>
                <c:pt idx="50">
                  <c:v>15009.866357858642</c:v>
                </c:pt>
                <c:pt idx="51">
                  <c:v>15039.426493427613</c:v>
                </c:pt>
                <c:pt idx="52">
                  <c:v>15088.563746356558</c:v>
                </c:pt>
                <c:pt idx="53">
                  <c:v>15157.084194356848</c:v>
                </c:pt>
                <c:pt idx="54">
                  <c:v>15244.717418524237</c:v>
                </c:pt>
                <c:pt idx="55">
                  <c:v>15351.117570558748</c:v>
                </c:pt>
                <c:pt idx="56">
                  <c:v>15475.864737669908</c:v>
                </c:pt>
                <c:pt idx="57">
                  <c:v>15618.46659978069</c:v>
                </c:pt>
                <c:pt idx="58">
                  <c:v>15778.360372489933</c:v>
                </c:pt>
                <c:pt idx="59">
                  <c:v>15954.915028125273</c:v>
                </c:pt>
                <c:pt idx="60">
                  <c:v>16147.433786121064</c:v>
                </c:pt>
                <c:pt idx="61">
                  <c:v>16355.156862892954</c:v>
                </c:pt>
                <c:pt idx="62">
                  <c:v>16577.264470356571</c:v>
                </c:pt>
                <c:pt idx="63">
                  <c:v>16812.880051256565</c:v>
                </c:pt>
                <c:pt idx="64">
                  <c:v>17061.073738537649</c:v>
                </c:pt>
                <c:pt idx="65">
                  <c:v>17320.866025105031</c:v>
                </c:pt>
                <c:pt idx="66">
                  <c:v>17591.231629491434</c:v>
                </c:pt>
                <c:pt idx="67">
                  <c:v>17871.103542174649</c:v>
                </c:pt>
                <c:pt idx="68">
                  <c:v>18159.37723657662</c:v>
                </c:pt>
                <c:pt idx="69">
                  <c:v>18454.91502812527</c:v>
                </c:pt>
                <c:pt idx="70">
                  <c:v>18756.550564175734</c:v>
                </c:pt>
                <c:pt idx="71">
                  <c:v>19063.093427071381</c:v>
                </c:pt>
                <c:pt idx="72">
                  <c:v>19373.333832178483</c:v>
                </c:pt>
                <c:pt idx="73">
                  <c:v>19686.047402353433</c:v>
                </c:pt>
                <c:pt idx="74">
                  <c:v>20000</c:v>
                </c:pt>
                <c:pt idx="75">
                  <c:v>20313.952597646563</c:v>
                </c:pt>
                <c:pt idx="76">
                  <c:v>20626.666167821517</c:v>
                </c:pt>
                <c:pt idx="77">
                  <c:v>20936.906572928616</c:v>
                </c:pt>
                <c:pt idx="78">
                  <c:v>21243.449435824266</c:v>
                </c:pt>
                <c:pt idx="79">
                  <c:v>21545.084971874727</c:v>
                </c:pt>
                <c:pt idx="80">
                  <c:v>21840.62276342338</c:v>
                </c:pt>
                <c:pt idx="81">
                  <c:v>22128.896457825351</c:v>
                </c:pt>
                <c:pt idx="82">
                  <c:v>22408.768370508562</c:v>
                </c:pt>
                <c:pt idx="83">
                  <c:v>22679.133974894969</c:v>
                </c:pt>
                <c:pt idx="84">
                  <c:v>22938.926261462351</c:v>
                </c:pt>
                <c:pt idx="85">
                  <c:v>23187.119948743431</c:v>
                </c:pt>
                <c:pt idx="86">
                  <c:v>23422.735529643425</c:v>
                </c:pt>
                <c:pt idx="87">
                  <c:v>23644.84313710704</c:v>
                </c:pt>
                <c:pt idx="88">
                  <c:v>23852.56621387893</c:v>
                </c:pt>
                <c:pt idx="89">
                  <c:v>24045.084971874719</c:v>
                </c:pt>
                <c:pt idx="90">
                  <c:v>24221.63962751006</c:v>
                </c:pt>
                <c:pt idx="91">
                  <c:v>24381.533400219305</c:v>
                </c:pt>
                <c:pt idx="92">
                  <c:v>24524.135262330085</c:v>
                </c:pt>
                <c:pt idx="93">
                  <c:v>24648.882429441244</c:v>
                </c:pt>
                <c:pt idx="94">
                  <c:v>24755.282581475756</c:v>
                </c:pt>
                <c:pt idx="95">
                  <c:v>24842.915805643148</c:v>
                </c:pt>
                <c:pt idx="96">
                  <c:v>24911.436253643435</c:v>
                </c:pt>
                <c:pt idx="97">
                  <c:v>24960.573506572386</c:v>
                </c:pt>
                <c:pt idx="98">
                  <c:v>24990.133642141354</c:v>
                </c:pt>
                <c:pt idx="99">
                  <c:v>25000</c:v>
                </c:pt>
                <c:pt idx="100">
                  <c:v>24990.133642141362</c:v>
                </c:pt>
              </c:numCache>
            </c:numRef>
          </c:xVal>
          <c:yVal>
            <c:numRef>
              <c:f>'conditions init+ trajectoires'!$O$5:$O$105</c:f>
              <c:numCache>
                <c:formatCode>General</c:formatCode>
                <c:ptCount val="101"/>
                <c:pt idx="0">
                  <c:v>7813.9525976465666</c:v>
                </c:pt>
                <c:pt idx="1">
                  <c:v>8126.6661678215214</c:v>
                </c:pt>
                <c:pt idx="2">
                  <c:v>8436.9065729286231</c:v>
                </c:pt>
                <c:pt idx="3">
                  <c:v>8743.4494358242737</c:v>
                </c:pt>
                <c:pt idx="4">
                  <c:v>9045.0849718747377</c:v>
                </c:pt>
                <c:pt idx="5">
                  <c:v>9340.6227634233892</c:v>
                </c:pt>
                <c:pt idx="6">
                  <c:v>9628.8964578253635</c:v>
                </c:pt>
                <c:pt idx="7">
                  <c:v>9908.7683705085765</c:v>
                </c:pt>
                <c:pt idx="8">
                  <c:v>10179.133974894983</c:v>
                </c:pt>
                <c:pt idx="9">
                  <c:v>10438.926261462366</c:v>
                </c:pt>
                <c:pt idx="10">
                  <c:v>10687.119948743448</c:v>
                </c:pt>
                <c:pt idx="11">
                  <c:v>10922.735529643443</c:v>
                </c:pt>
                <c:pt idx="12">
                  <c:v>11144.843137107056</c:v>
                </c:pt>
                <c:pt idx="13">
                  <c:v>11352.566213878945</c:v>
                </c:pt>
                <c:pt idx="14">
                  <c:v>11545.084971874736</c:v>
                </c:pt>
                <c:pt idx="15">
                  <c:v>11721.639627510074</c:v>
                </c:pt>
                <c:pt idx="16">
                  <c:v>11881.533400219318</c:v>
                </c:pt>
                <c:pt idx="17">
                  <c:v>12024.135262330099</c:v>
                </c:pt>
                <c:pt idx="18">
                  <c:v>12148.882429441257</c:v>
                </c:pt>
                <c:pt idx="19">
                  <c:v>12255.282581475767</c:v>
                </c:pt>
                <c:pt idx="20">
                  <c:v>12342.915805643155</c:v>
                </c:pt>
                <c:pt idx="21">
                  <c:v>12411.436253643444</c:v>
                </c:pt>
                <c:pt idx="22">
                  <c:v>12460.573506572389</c:v>
                </c:pt>
                <c:pt idx="23">
                  <c:v>12490.133642141358</c:v>
                </c:pt>
                <c:pt idx="24">
                  <c:v>12500</c:v>
                </c:pt>
                <c:pt idx="25">
                  <c:v>12490.133642141358</c:v>
                </c:pt>
                <c:pt idx="26">
                  <c:v>12460.573506572389</c:v>
                </c:pt>
                <c:pt idx="27">
                  <c:v>12411.436253643442</c:v>
                </c:pt>
                <c:pt idx="28">
                  <c:v>12342.915805643155</c:v>
                </c:pt>
                <c:pt idx="29">
                  <c:v>12255.282581475767</c:v>
                </c:pt>
                <c:pt idx="30">
                  <c:v>12148.882429441255</c:v>
                </c:pt>
                <c:pt idx="31">
                  <c:v>12024.135262330095</c:v>
                </c:pt>
                <c:pt idx="32">
                  <c:v>11881.533400219316</c:v>
                </c:pt>
                <c:pt idx="33">
                  <c:v>11721.639627510072</c:v>
                </c:pt>
                <c:pt idx="34">
                  <c:v>11545.084971874734</c:v>
                </c:pt>
                <c:pt idx="35">
                  <c:v>11352.566213878941</c:v>
                </c:pt>
                <c:pt idx="36">
                  <c:v>11144.843137107053</c:v>
                </c:pt>
                <c:pt idx="37">
                  <c:v>10922.735529643438</c:v>
                </c:pt>
                <c:pt idx="38">
                  <c:v>10687.119948743442</c:v>
                </c:pt>
                <c:pt idx="39">
                  <c:v>10438.926261462359</c:v>
                </c:pt>
                <c:pt idx="40">
                  <c:v>10179.133974894976</c:v>
                </c:pt>
                <c:pt idx="41">
                  <c:v>9908.7683705085692</c:v>
                </c:pt>
                <c:pt idx="42">
                  <c:v>9628.8964578253544</c:v>
                </c:pt>
                <c:pt idx="43">
                  <c:v>9340.6227634233801</c:v>
                </c:pt>
                <c:pt idx="44">
                  <c:v>9045.0849718747268</c:v>
                </c:pt>
                <c:pt idx="45">
                  <c:v>8743.4494358242628</c:v>
                </c:pt>
                <c:pt idx="46">
                  <c:v>8436.9065729286121</c:v>
                </c:pt>
                <c:pt idx="47">
                  <c:v>8126.6661678215096</c:v>
                </c:pt>
                <c:pt idx="48">
                  <c:v>7813.9525976465548</c:v>
                </c:pt>
                <c:pt idx="49">
                  <c:v>7499.9999999999873</c:v>
                </c:pt>
                <c:pt idx="50">
                  <c:v>7186.0474023534198</c:v>
                </c:pt>
                <c:pt idx="51">
                  <c:v>6873.3338321784649</c:v>
                </c:pt>
                <c:pt idx="52">
                  <c:v>6563.0934270713633</c:v>
                </c:pt>
                <c:pt idx="53">
                  <c:v>6256.5505641757118</c:v>
                </c:pt>
                <c:pt idx="54">
                  <c:v>5954.9150281252487</c:v>
                </c:pt>
                <c:pt idx="55">
                  <c:v>5659.3772365765963</c:v>
                </c:pt>
                <c:pt idx="56">
                  <c:v>5371.1035421746219</c:v>
                </c:pt>
                <c:pt idx="57">
                  <c:v>5091.231629491409</c:v>
                </c:pt>
                <c:pt idx="58">
                  <c:v>4820.8660251050023</c:v>
                </c:pt>
                <c:pt idx="59">
                  <c:v>4561.0737385376206</c:v>
                </c:pt>
                <c:pt idx="60">
                  <c:v>4312.8800512565376</c:v>
                </c:pt>
                <c:pt idx="61">
                  <c:v>4077.2644703565438</c:v>
                </c:pt>
                <c:pt idx="62">
                  <c:v>3855.1568628929299</c:v>
                </c:pt>
                <c:pt idx="63">
                  <c:v>3647.433786121042</c:v>
                </c:pt>
                <c:pt idx="64">
                  <c:v>3454.9150281252528</c:v>
                </c:pt>
                <c:pt idx="65">
                  <c:v>3278.3603724899167</c:v>
                </c:pt>
                <c:pt idx="66">
                  <c:v>3118.4665997806751</c:v>
                </c:pt>
                <c:pt idx="67">
                  <c:v>2975.8647376698973</c:v>
                </c:pt>
                <c:pt idx="68">
                  <c:v>2851.1175705587393</c:v>
                </c:pt>
                <c:pt idx="69">
                  <c:v>2744.7174185242293</c:v>
                </c:pt>
                <c:pt idx="70">
                  <c:v>2657.084194356843</c:v>
                </c:pt>
                <c:pt idx="71">
                  <c:v>2588.5637463565563</c:v>
                </c:pt>
                <c:pt idx="72">
                  <c:v>2539.4264934276107</c:v>
                </c:pt>
                <c:pt idx="73">
                  <c:v>2509.866357858642</c:v>
                </c:pt>
                <c:pt idx="74">
                  <c:v>2500</c:v>
                </c:pt>
                <c:pt idx="75">
                  <c:v>2509.866357858642</c:v>
                </c:pt>
                <c:pt idx="76">
                  <c:v>2539.4264934276098</c:v>
                </c:pt>
                <c:pt idx="77">
                  <c:v>2588.5637463565554</c:v>
                </c:pt>
                <c:pt idx="78">
                  <c:v>2657.0841943568421</c:v>
                </c:pt>
                <c:pt idx="79">
                  <c:v>2744.7174185242293</c:v>
                </c:pt>
                <c:pt idx="80">
                  <c:v>2851.1175705587384</c:v>
                </c:pt>
                <c:pt idx="81">
                  <c:v>2975.8647376698964</c:v>
                </c:pt>
                <c:pt idx="82">
                  <c:v>3118.4665997806751</c:v>
                </c:pt>
                <c:pt idx="83">
                  <c:v>3278.3603724899158</c:v>
                </c:pt>
                <c:pt idx="84">
                  <c:v>3454.9150281252519</c:v>
                </c:pt>
                <c:pt idx="85">
                  <c:v>3647.4337861210411</c:v>
                </c:pt>
                <c:pt idx="86">
                  <c:v>3855.1568628929272</c:v>
                </c:pt>
                <c:pt idx="87">
                  <c:v>4077.2644703565393</c:v>
                </c:pt>
                <c:pt idx="88">
                  <c:v>4312.8800512565313</c:v>
                </c:pt>
                <c:pt idx="89">
                  <c:v>4561.0737385376124</c:v>
                </c:pt>
                <c:pt idx="90">
                  <c:v>4820.8660251049914</c:v>
                </c:pt>
                <c:pt idx="91">
                  <c:v>5091.2316294913962</c:v>
                </c:pt>
                <c:pt idx="92">
                  <c:v>5371.1035421746074</c:v>
                </c:pt>
                <c:pt idx="93">
                  <c:v>5659.3772365765781</c:v>
                </c:pt>
                <c:pt idx="94">
                  <c:v>5954.9150281252278</c:v>
                </c:pt>
                <c:pt idx="95">
                  <c:v>6256.550564175689</c:v>
                </c:pt>
                <c:pt idx="96">
                  <c:v>6563.0934270713369</c:v>
                </c:pt>
                <c:pt idx="97">
                  <c:v>6873.3338321784368</c:v>
                </c:pt>
                <c:pt idx="98">
                  <c:v>7186.0474023533898</c:v>
                </c:pt>
                <c:pt idx="99">
                  <c:v>7499.9999999999545</c:v>
                </c:pt>
                <c:pt idx="100">
                  <c:v>7813.9525976465193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6-40B9-9FAB-26AC76AF6F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trajectoires'!$R$5:$R$105</c:f>
              <c:numCache>
                <c:formatCode>General</c:formatCode>
                <c:ptCount val="101"/>
                <c:pt idx="0">
                  <c:v>-9.8663578586420044</c:v>
                </c:pt>
                <c:pt idx="1">
                  <c:v>-39.426493427610694</c:v>
                </c:pt>
                <c:pt idx="2">
                  <c:v>-88.563746356556294</c:v>
                </c:pt>
                <c:pt idx="3">
                  <c:v>-157.08419435684482</c:v>
                </c:pt>
                <c:pt idx="4">
                  <c:v>-244.71741852423202</c:v>
                </c:pt>
                <c:pt idx="5">
                  <c:v>-351.11757055874295</c:v>
                </c:pt>
                <c:pt idx="6">
                  <c:v>-475.86473766990184</c:v>
                </c:pt>
                <c:pt idx="7">
                  <c:v>-618.46659978068237</c:v>
                </c:pt>
                <c:pt idx="8">
                  <c:v>-778.36037248992398</c:v>
                </c:pt>
                <c:pt idx="9">
                  <c:v>-954.91502812526278</c:v>
                </c:pt>
                <c:pt idx="10">
                  <c:v>-1147.4337861210533</c:v>
                </c:pt>
                <c:pt idx="11">
                  <c:v>-1355.1568628929417</c:v>
                </c:pt>
                <c:pt idx="12">
                  <c:v>-1577.2644703565556</c:v>
                </c:pt>
                <c:pt idx="13">
                  <c:v>-1812.8800512565508</c:v>
                </c:pt>
                <c:pt idx="14">
                  <c:v>-2061.0737385376333</c:v>
                </c:pt>
                <c:pt idx="15">
                  <c:v>-2320.866025105016</c:v>
                </c:pt>
                <c:pt idx="16">
                  <c:v>-2591.2316294914235</c:v>
                </c:pt>
                <c:pt idx="17">
                  <c:v>-2871.1035421746369</c:v>
                </c:pt>
                <c:pt idx="18">
                  <c:v>-3159.3772365766108</c:v>
                </c:pt>
                <c:pt idx="19">
                  <c:v>-3454.9150281252637</c:v>
                </c:pt>
                <c:pt idx="20">
                  <c:v>-3756.5505641757272</c:v>
                </c:pt>
                <c:pt idx="21">
                  <c:v>-4063.0934270713788</c:v>
                </c:pt>
                <c:pt idx="22">
                  <c:v>-4373.3338321784813</c:v>
                </c:pt>
                <c:pt idx="23">
                  <c:v>-4686.0474023534352</c:v>
                </c:pt>
                <c:pt idx="24">
                  <c:v>-5000.0000000000027</c:v>
                </c:pt>
                <c:pt idx="25">
                  <c:v>-5313.9525976465702</c:v>
                </c:pt>
                <c:pt idx="26">
                  <c:v>-5626.6661678215251</c:v>
                </c:pt>
                <c:pt idx="27">
                  <c:v>-5936.9065729286276</c:v>
                </c:pt>
                <c:pt idx="28">
                  <c:v>-6243.4494358242782</c:v>
                </c:pt>
                <c:pt idx="29">
                  <c:v>-6545.0849718747422</c:v>
                </c:pt>
                <c:pt idx="30">
                  <c:v>-6840.6227634233946</c:v>
                </c:pt>
                <c:pt idx="31">
                  <c:v>-7128.8964578253672</c:v>
                </c:pt>
                <c:pt idx="32">
                  <c:v>-7408.768370508581</c:v>
                </c:pt>
                <c:pt idx="33">
                  <c:v>-7679.1339748949877</c:v>
                </c:pt>
                <c:pt idx="34">
                  <c:v>-7938.9262614623713</c:v>
                </c:pt>
                <c:pt idx="35">
                  <c:v>-8187.1199487434533</c:v>
                </c:pt>
                <c:pt idx="36">
                  <c:v>-8422.7355296434489</c:v>
                </c:pt>
                <c:pt idx="37">
                  <c:v>-8644.8431371070619</c:v>
                </c:pt>
                <c:pt idx="38">
                  <c:v>-8852.5662138789521</c:v>
                </c:pt>
                <c:pt idx="39">
                  <c:v>-9045.0849718747413</c:v>
                </c:pt>
                <c:pt idx="40">
                  <c:v>-9221.6396275100815</c:v>
                </c:pt>
                <c:pt idx="41">
                  <c:v>-9381.5334002193231</c:v>
                </c:pt>
                <c:pt idx="42">
                  <c:v>-9524.1352623301027</c:v>
                </c:pt>
                <c:pt idx="43">
                  <c:v>-9648.8824294412607</c:v>
                </c:pt>
                <c:pt idx="44">
                  <c:v>-9755.2825814757707</c:v>
                </c:pt>
                <c:pt idx="45">
                  <c:v>-9842.9158056431588</c:v>
                </c:pt>
                <c:pt idx="46">
                  <c:v>-9911.4362536434455</c:v>
                </c:pt>
                <c:pt idx="47">
                  <c:v>-9960.5735065723893</c:v>
                </c:pt>
                <c:pt idx="48">
                  <c:v>-9990.133642141358</c:v>
                </c:pt>
                <c:pt idx="49">
                  <c:v>-10000</c:v>
                </c:pt>
                <c:pt idx="50">
                  <c:v>-9990.133642141358</c:v>
                </c:pt>
                <c:pt idx="51">
                  <c:v>-9960.5735065723875</c:v>
                </c:pt>
                <c:pt idx="52">
                  <c:v>-9911.4362536434419</c:v>
                </c:pt>
                <c:pt idx="53">
                  <c:v>-9842.9158056431515</c:v>
                </c:pt>
                <c:pt idx="54">
                  <c:v>-9755.2825814757634</c:v>
                </c:pt>
                <c:pt idx="55">
                  <c:v>-9648.8824294412516</c:v>
                </c:pt>
                <c:pt idx="56">
                  <c:v>-9524.1352623300918</c:v>
                </c:pt>
                <c:pt idx="57">
                  <c:v>-9381.5334002193104</c:v>
                </c:pt>
                <c:pt idx="58">
                  <c:v>-9221.6396275100669</c:v>
                </c:pt>
                <c:pt idx="59">
                  <c:v>-9045.0849718747268</c:v>
                </c:pt>
                <c:pt idx="60">
                  <c:v>-8852.5662138789357</c:v>
                </c:pt>
                <c:pt idx="61">
                  <c:v>-8644.8431371070455</c:v>
                </c:pt>
                <c:pt idx="62">
                  <c:v>-8422.7355296434289</c:v>
                </c:pt>
                <c:pt idx="63">
                  <c:v>-8187.1199487434342</c:v>
                </c:pt>
                <c:pt idx="64">
                  <c:v>-7938.9262614623512</c:v>
                </c:pt>
                <c:pt idx="65">
                  <c:v>-7679.1339748949704</c:v>
                </c:pt>
                <c:pt idx="66">
                  <c:v>-7408.7683705085647</c:v>
                </c:pt>
                <c:pt idx="67">
                  <c:v>-7128.8964578253526</c:v>
                </c:pt>
                <c:pt idx="68">
                  <c:v>-6840.622763423381</c:v>
                </c:pt>
                <c:pt idx="69">
                  <c:v>-6545.0849718747295</c:v>
                </c:pt>
                <c:pt idx="70">
                  <c:v>-6243.4494358242682</c:v>
                </c:pt>
                <c:pt idx="71">
                  <c:v>-5936.9065729286185</c:v>
                </c:pt>
                <c:pt idx="72">
                  <c:v>-5626.6661678215187</c:v>
                </c:pt>
                <c:pt idx="73">
                  <c:v>-5313.9525976465657</c:v>
                </c:pt>
                <c:pt idx="74">
                  <c:v>-5000.0000000000009</c:v>
                </c:pt>
                <c:pt idx="75">
                  <c:v>-4686.0474023534362</c:v>
                </c:pt>
                <c:pt idx="76">
                  <c:v>-4373.3338321784831</c:v>
                </c:pt>
                <c:pt idx="77">
                  <c:v>-4063.0934270713828</c:v>
                </c:pt>
                <c:pt idx="78">
                  <c:v>-3756.5505641757336</c:v>
                </c:pt>
                <c:pt idx="79">
                  <c:v>-3454.9150281252723</c:v>
                </c:pt>
                <c:pt idx="80">
                  <c:v>-3159.3772365766208</c:v>
                </c:pt>
                <c:pt idx="81">
                  <c:v>-2871.1035421746487</c:v>
                </c:pt>
                <c:pt idx="82">
                  <c:v>-2591.2316294914372</c:v>
                </c:pt>
                <c:pt idx="83">
                  <c:v>-2320.866025105031</c:v>
                </c:pt>
                <c:pt idx="84">
                  <c:v>-2061.0737385376492</c:v>
                </c:pt>
                <c:pt idx="85">
                  <c:v>-1812.8800512565672</c:v>
                </c:pt>
                <c:pt idx="86">
                  <c:v>-1577.2644703565729</c:v>
                </c:pt>
                <c:pt idx="87">
                  <c:v>-1355.156862892959</c:v>
                </c:pt>
                <c:pt idx="88">
                  <c:v>-1147.4337861210702</c:v>
                </c:pt>
                <c:pt idx="89">
                  <c:v>-954.9150281252796</c:v>
                </c:pt>
                <c:pt idx="90">
                  <c:v>-778.36037248994035</c:v>
                </c:pt>
                <c:pt idx="91">
                  <c:v>-618.46659978069692</c:v>
                </c:pt>
                <c:pt idx="92">
                  <c:v>-475.86473766991639</c:v>
                </c:pt>
                <c:pt idx="93">
                  <c:v>-351.11757055875569</c:v>
                </c:pt>
                <c:pt idx="94">
                  <c:v>-244.71741852424384</c:v>
                </c:pt>
                <c:pt idx="95">
                  <c:v>-157.08419435685391</c:v>
                </c:pt>
                <c:pt idx="96">
                  <c:v>-88.563746356564479</c:v>
                </c:pt>
                <c:pt idx="97">
                  <c:v>-39.426493427616151</c:v>
                </c:pt>
                <c:pt idx="98">
                  <c:v>-9.8663578586447329</c:v>
                </c:pt>
                <c:pt idx="99">
                  <c:v>0</c:v>
                </c:pt>
                <c:pt idx="100">
                  <c:v>-9.8663578586392759</c:v>
                </c:pt>
              </c:numCache>
            </c:numRef>
          </c:xVal>
          <c:yVal>
            <c:numRef>
              <c:f>'conditions init+ trajectoires'!$S$5:$S$105</c:f>
              <c:numCache>
                <c:formatCode>General</c:formatCode>
                <c:ptCount val="101"/>
                <c:pt idx="0">
                  <c:v>-14686.047402353433</c:v>
                </c:pt>
                <c:pt idx="1">
                  <c:v>-14373.333832178479</c:v>
                </c:pt>
                <c:pt idx="2">
                  <c:v>-14063.093427071377</c:v>
                </c:pt>
                <c:pt idx="3">
                  <c:v>-13756.550564175726</c:v>
                </c:pt>
                <c:pt idx="4">
                  <c:v>-13454.915028125262</c:v>
                </c:pt>
                <c:pt idx="5">
                  <c:v>-13159.377236576611</c:v>
                </c:pt>
                <c:pt idx="6">
                  <c:v>-12871.103542174636</c:v>
                </c:pt>
                <c:pt idx="7">
                  <c:v>-12591.231629491424</c:v>
                </c:pt>
                <c:pt idx="8">
                  <c:v>-12320.866025105017</c:v>
                </c:pt>
                <c:pt idx="9">
                  <c:v>-12061.073738537634</c:v>
                </c:pt>
                <c:pt idx="10">
                  <c:v>-11812.880051256552</c:v>
                </c:pt>
                <c:pt idx="11">
                  <c:v>-11577.264470356557</c:v>
                </c:pt>
                <c:pt idx="12">
                  <c:v>-11355.156862892944</c:v>
                </c:pt>
                <c:pt idx="13">
                  <c:v>-11147.433786121055</c:v>
                </c:pt>
                <c:pt idx="14">
                  <c:v>-10954.915028125264</c:v>
                </c:pt>
                <c:pt idx="15">
                  <c:v>-10778.360372489926</c:v>
                </c:pt>
                <c:pt idx="16">
                  <c:v>-10618.466599780682</c:v>
                </c:pt>
                <c:pt idx="17">
                  <c:v>-10475.864737669901</c:v>
                </c:pt>
                <c:pt idx="18">
                  <c:v>-10351.117570558743</c:v>
                </c:pt>
                <c:pt idx="19">
                  <c:v>-10244.717418524233</c:v>
                </c:pt>
                <c:pt idx="20">
                  <c:v>-10157.084194356845</c:v>
                </c:pt>
                <c:pt idx="21">
                  <c:v>-10088.563746356556</c:v>
                </c:pt>
                <c:pt idx="22">
                  <c:v>-10039.426493427611</c:v>
                </c:pt>
                <c:pt idx="23">
                  <c:v>-10009.866357858642</c:v>
                </c:pt>
                <c:pt idx="24">
                  <c:v>-10000</c:v>
                </c:pt>
                <c:pt idx="25">
                  <c:v>-10009.866357858642</c:v>
                </c:pt>
                <c:pt idx="26">
                  <c:v>-10039.426493427611</c:v>
                </c:pt>
                <c:pt idx="27">
                  <c:v>-10088.563746356558</c:v>
                </c:pt>
                <c:pt idx="28">
                  <c:v>-10157.084194356845</c:v>
                </c:pt>
                <c:pt idx="29">
                  <c:v>-10244.717418524233</c:v>
                </c:pt>
                <c:pt idx="30">
                  <c:v>-10351.117570558745</c:v>
                </c:pt>
                <c:pt idx="31">
                  <c:v>-10475.864737669905</c:v>
                </c:pt>
                <c:pt idx="32">
                  <c:v>-10618.466599780684</c:v>
                </c:pt>
                <c:pt idx="33">
                  <c:v>-10778.360372489928</c:v>
                </c:pt>
                <c:pt idx="34">
                  <c:v>-10954.915028125266</c:v>
                </c:pt>
                <c:pt idx="35">
                  <c:v>-11147.433786121059</c:v>
                </c:pt>
                <c:pt idx="36">
                  <c:v>-11355.156862892947</c:v>
                </c:pt>
                <c:pt idx="37">
                  <c:v>-11577.264470356562</c:v>
                </c:pt>
                <c:pt idx="38">
                  <c:v>-11812.880051256558</c:v>
                </c:pt>
                <c:pt idx="39">
                  <c:v>-12061.073738537641</c:v>
                </c:pt>
                <c:pt idx="40">
                  <c:v>-12320.866025105024</c:v>
                </c:pt>
                <c:pt idx="41">
                  <c:v>-12591.231629491431</c:v>
                </c:pt>
                <c:pt idx="42">
                  <c:v>-12871.103542174646</c:v>
                </c:pt>
                <c:pt idx="43">
                  <c:v>-13159.37723657662</c:v>
                </c:pt>
                <c:pt idx="44">
                  <c:v>-13454.915028125273</c:v>
                </c:pt>
                <c:pt idx="45">
                  <c:v>-13756.550564175737</c:v>
                </c:pt>
                <c:pt idx="46">
                  <c:v>-14063.093427071388</c:v>
                </c:pt>
                <c:pt idx="47">
                  <c:v>-14373.33383217849</c:v>
                </c:pt>
                <c:pt idx="48">
                  <c:v>-14686.047402353446</c:v>
                </c:pt>
                <c:pt idx="49">
                  <c:v>-15000.000000000013</c:v>
                </c:pt>
                <c:pt idx="50">
                  <c:v>-15313.952597646579</c:v>
                </c:pt>
                <c:pt idx="51">
                  <c:v>-15626.666167821535</c:v>
                </c:pt>
                <c:pt idx="52">
                  <c:v>-15936.906572928638</c:v>
                </c:pt>
                <c:pt idx="53">
                  <c:v>-16243.449435824288</c:v>
                </c:pt>
                <c:pt idx="54">
                  <c:v>-16545.084971874752</c:v>
                </c:pt>
                <c:pt idx="55">
                  <c:v>-16840.622763423406</c:v>
                </c:pt>
                <c:pt idx="56">
                  <c:v>-17128.896457825376</c:v>
                </c:pt>
                <c:pt idx="57">
                  <c:v>-17408.768370508591</c:v>
                </c:pt>
                <c:pt idx="58">
                  <c:v>-17679.133974894998</c:v>
                </c:pt>
                <c:pt idx="59">
                  <c:v>-17938.92626146238</c:v>
                </c:pt>
                <c:pt idx="60">
                  <c:v>-18187.119948743461</c:v>
                </c:pt>
                <c:pt idx="61">
                  <c:v>-18422.735529643454</c:v>
                </c:pt>
                <c:pt idx="62">
                  <c:v>-18644.843137107069</c:v>
                </c:pt>
                <c:pt idx="63">
                  <c:v>-18852.566213878959</c:v>
                </c:pt>
                <c:pt idx="64">
                  <c:v>-19045.084971874749</c:v>
                </c:pt>
                <c:pt idx="65">
                  <c:v>-19221.639627510085</c:v>
                </c:pt>
                <c:pt idx="66">
                  <c:v>-19381.533400219327</c:v>
                </c:pt>
                <c:pt idx="67">
                  <c:v>-19524.135262330103</c:v>
                </c:pt>
                <c:pt idx="68">
                  <c:v>-19648.882429441263</c:v>
                </c:pt>
                <c:pt idx="69">
                  <c:v>-19755.282581475771</c:v>
                </c:pt>
                <c:pt idx="70">
                  <c:v>-19842.915805643155</c:v>
                </c:pt>
                <c:pt idx="71">
                  <c:v>-19911.436253643442</c:v>
                </c:pt>
                <c:pt idx="72">
                  <c:v>-19960.573506572389</c:v>
                </c:pt>
                <c:pt idx="73">
                  <c:v>-19990.133642141358</c:v>
                </c:pt>
                <c:pt idx="74">
                  <c:v>-20000</c:v>
                </c:pt>
                <c:pt idx="75">
                  <c:v>-19990.133642141358</c:v>
                </c:pt>
                <c:pt idx="76">
                  <c:v>-19960.573506572389</c:v>
                </c:pt>
                <c:pt idx="77">
                  <c:v>-19911.436253643446</c:v>
                </c:pt>
                <c:pt idx="78">
                  <c:v>-19842.915805643159</c:v>
                </c:pt>
                <c:pt idx="79">
                  <c:v>-19755.282581475771</c:v>
                </c:pt>
                <c:pt idx="80">
                  <c:v>-19648.882429441263</c:v>
                </c:pt>
                <c:pt idx="81">
                  <c:v>-19524.135262330103</c:v>
                </c:pt>
                <c:pt idx="82">
                  <c:v>-19381.533400219327</c:v>
                </c:pt>
                <c:pt idx="83">
                  <c:v>-19221.639627510085</c:v>
                </c:pt>
                <c:pt idx="84">
                  <c:v>-19045.084971874749</c:v>
                </c:pt>
                <c:pt idx="85">
                  <c:v>-18852.566213878959</c:v>
                </c:pt>
                <c:pt idx="86">
                  <c:v>-18644.843137107073</c:v>
                </c:pt>
                <c:pt idx="87">
                  <c:v>-18422.735529643462</c:v>
                </c:pt>
                <c:pt idx="88">
                  <c:v>-18187.119948743468</c:v>
                </c:pt>
                <c:pt idx="89">
                  <c:v>-17938.926261462388</c:v>
                </c:pt>
                <c:pt idx="90">
                  <c:v>-17679.133974895009</c:v>
                </c:pt>
                <c:pt idx="91">
                  <c:v>-17408.768370508602</c:v>
                </c:pt>
                <c:pt idx="92">
                  <c:v>-17128.896457825394</c:v>
                </c:pt>
                <c:pt idx="93">
                  <c:v>-16840.622763423424</c:v>
                </c:pt>
                <c:pt idx="94">
                  <c:v>-16545.08497187477</c:v>
                </c:pt>
                <c:pt idx="95">
                  <c:v>-16243.449435824312</c:v>
                </c:pt>
                <c:pt idx="96">
                  <c:v>-15936.906572928663</c:v>
                </c:pt>
                <c:pt idx="97">
                  <c:v>-15626.666167821562</c:v>
                </c:pt>
                <c:pt idx="98">
                  <c:v>-15313.95259764661</c:v>
                </c:pt>
                <c:pt idx="99">
                  <c:v>-15000.000000000045</c:v>
                </c:pt>
                <c:pt idx="100">
                  <c:v>-14686.047402353481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F6-40B9-9FAB-26AC76AF6F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trajectoires'!$P$5:$P$105</c:f>
              <c:numCache>
                <c:formatCode>General</c:formatCode>
                <c:ptCount val="101"/>
                <c:pt idx="0">
                  <c:v>-16506.90645050105</c:v>
                </c:pt>
                <c:pt idx="1">
                  <c:v>-16527.598545399327</c:v>
                </c:pt>
                <c:pt idx="2">
                  <c:v>-16561.994622449591</c:v>
                </c:pt>
                <c:pt idx="3">
                  <c:v>-16609.958936049792</c:v>
                </c:pt>
                <c:pt idx="4">
                  <c:v>-16671.302192966963</c:v>
                </c:pt>
                <c:pt idx="5">
                  <c:v>-16745.782299391121</c:v>
                </c:pt>
                <c:pt idx="6">
                  <c:v>-16833.105316368932</c:v>
                </c:pt>
                <c:pt idx="7">
                  <c:v>-16932.926619846476</c:v>
                </c:pt>
                <c:pt idx="8">
                  <c:v>-17044.852260742948</c:v>
                </c:pt>
                <c:pt idx="9">
                  <c:v>-17168.440519687683</c:v>
                </c:pt>
                <c:pt idx="10">
                  <c:v>-17303.203650284737</c:v>
                </c:pt>
                <c:pt idx="11">
                  <c:v>-17448.609804025058</c:v>
                </c:pt>
                <c:pt idx="12">
                  <c:v>-17604.08512924959</c:v>
                </c:pt>
                <c:pt idx="13">
                  <c:v>-17769.016035879584</c:v>
                </c:pt>
                <c:pt idx="14">
                  <c:v>-17942.751616976344</c:v>
                </c:pt>
                <c:pt idx="15">
                  <c:v>-18124.60621757351</c:v>
                </c:pt>
                <c:pt idx="16">
                  <c:v>-18313.862140643996</c:v>
                </c:pt>
                <c:pt idx="17">
                  <c:v>-18509.772479522246</c:v>
                </c:pt>
                <c:pt idx="18">
                  <c:v>-18711.564065603627</c:v>
                </c:pt>
                <c:pt idx="19">
                  <c:v>-18918.440519687683</c:v>
                </c:pt>
                <c:pt idx="20">
                  <c:v>-19129.585394923008</c:v>
                </c:pt>
                <c:pt idx="21">
                  <c:v>-19344.165398949965</c:v>
                </c:pt>
                <c:pt idx="22">
                  <c:v>-19561.333682524935</c:v>
                </c:pt>
                <c:pt idx="23">
                  <c:v>-19780.233181647403</c:v>
                </c:pt>
                <c:pt idx="24">
                  <c:v>-20000.000000000004</c:v>
                </c:pt>
                <c:pt idx="25">
                  <c:v>-20219.7668183526</c:v>
                </c:pt>
                <c:pt idx="26">
                  <c:v>-20438.666317475068</c:v>
                </c:pt>
                <c:pt idx="27">
                  <c:v>-20655.834601050039</c:v>
                </c:pt>
                <c:pt idx="28">
                  <c:v>-20870.414605076996</c:v>
                </c:pt>
                <c:pt idx="29">
                  <c:v>-21081.55948031232</c:v>
                </c:pt>
                <c:pt idx="30">
                  <c:v>-21288.435934396377</c:v>
                </c:pt>
                <c:pt idx="31">
                  <c:v>-21490.227520477758</c:v>
                </c:pt>
                <c:pt idx="32">
                  <c:v>-21686.137859356008</c:v>
                </c:pt>
                <c:pt idx="33">
                  <c:v>-21875.39378242649</c:v>
                </c:pt>
                <c:pt idx="34">
                  <c:v>-22057.24838302366</c:v>
                </c:pt>
                <c:pt idx="35">
                  <c:v>-22230.983964120416</c:v>
                </c:pt>
                <c:pt idx="36">
                  <c:v>-22395.914870750414</c:v>
                </c:pt>
                <c:pt idx="37">
                  <c:v>-22551.390195974942</c:v>
                </c:pt>
                <c:pt idx="38">
                  <c:v>-22696.796349715267</c:v>
                </c:pt>
                <c:pt idx="39">
                  <c:v>-22831.55948031232</c:v>
                </c:pt>
                <c:pt idx="40">
                  <c:v>-22955.147739257056</c:v>
                </c:pt>
                <c:pt idx="41">
                  <c:v>-23067.073380153524</c:v>
                </c:pt>
                <c:pt idx="42">
                  <c:v>-23166.894683631072</c:v>
                </c:pt>
                <c:pt idx="43">
                  <c:v>-23254.217700608882</c:v>
                </c:pt>
                <c:pt idx="44">
                  <c:v>-23328.697807033041</c:v>
                </c:pt>
                <c:pt idx="45">
                  <c:v>-23390.041063950212</c:v>
                </c:pt>
                <c:pt idx="46">
                  <c:v>-23438.005377550413</c:v>
                </c:pt>
                <c:pt idx="47">
                  <c:v>-23472.401454600673</c:v>
                </c:pt>
                <c:pt idx="48">
                  <c:v>-23493.09354949895</c:v>
                </c:pt>
                <c:pt idx="49">
                  <c:v>-23500</c:v>
                </c:pt>
                <c:pt idx="50">
                  <c:v>-23493.09354949895</c:v>
                </c:pt>
                <c:pt idx="51">
                  <c:v>-23472.401454600673</c:v>
                </c:pt>
                <c:pt idx="52">
                  <c:v>-23438.005377550409</c:v>
                </c:pt>
                <c:pt idx="53">
                  <c:v>-23390.041063950208</c:v>
                </c:pt>
                <c:pt idx="54">
                  <c:v>-23328.697807033033</c:v>
                </c:pt>
                <c:pt idx="55">
                  <c:v>-23254.217700608875</c:v>
                </c:pt>
                <c:pt idx="56">
                  <c:v>-23166.894683631064</c:v>
                </c:pt>
                <c:pt idx="57">
                  <c:v>-23067.073380153517</c:v>
                </c:pt>
                <c:pt idx="58">
                  <c:v>-22955.147739257045</c:v>
                </c:pt>
                <c:pt idx="59">
                  <c:v>-22831.559480312309</c:v>
                </c:pt>
                <c:pt idx="60">
                  <c:v>-22696.796349715256</c:v>
                </c:pt>
                <c:pt idx="61">
                  <c:v>-22551.390195974931</c:v>
                </c:pt>
                <c:pt idx="62">
                  <c:v>-22395.914870750399</c:v>
                </c:pt>
                <c:pt idx="63">
                  <c:v>-22230.983964120405</c:v>
                </c:pt>
                <c:pt idx="64">
                  <c:v>-22057.248383023645</c:v>
                </c:pt>
                <c:pt idx="65">
                  <c:v>-21875.393782426479</c:v>
                </c:pt>
                <c:pt idx="66">
                  <c:v>-21686.137859355997</c:v>
                </c:pt>
                <c:pt idx="67">
                  <c:v>-21490.227520477747</c:v>
                </c:pt>
                <c:pt idx="68">
                  <c:v>-21288.435934396366</c:v>
                </c:pt>
                <c:pt idx="69">
                  <c:v>-21081.559480312309</c:v>
                </c:pt>
                <c:pt idx="70">
                  <c:v>-20870.414605076989</c:v>
                </c:pt>
                <c:pt idx="71">
                  <c:v>-20655.834601050032</c:v>
                </c:pt>
                <c:pt idx="72">
                  <c:v>-20438.666317475065</c:v>
                </c:pt>
                <c:pt idx="73">
                  <c:v>-20219.766818352597</c:v>
                </c:pt>
                <c:pt idx="74">
                  <c:v>-20000</c:v>
                </c:pt>
                <c:pt idx="75">
                  <c:v>-19780.233181647403</c:v>
                </c:pt>
                <c:pt idx="76">
                  <c:v>-19561.333682524939</c:v>
                </c:pt>
                <c:pt idx="77">
                  <c:v>-19344.165398949968</c:v>
                </c:pt>
                <c:pt idx="78">
                  <c:v>-19129.585394923015</c:v>
                </c:pt>
                <c:pt idx="79">
                  <c:v>-18918.440519687691</c:v>
                </c:pt>
                <c:pt idx="80">
                  <c:v>-18711.564065603634</c:v>
                </c:pt>
                <c:pt idx="81">
                  <c:v>-18509.772479522253</c:v>
                </c:pt>
                <c:pt idx="82">
                  <c:v>-18313.862140644007</c:v>
                </c:pt>
                <c:pt idx="83">
                  <c:v>-18124.606217573521</c:v>
                </c:pt>
                <c:pt idx="84">
                  <c:v>-17942.751616976355</c:v>
                </c:pt>
                <c:pt idx="85">
                  <c:v>-17769.016035879598</c:v>
                </c:pt>
                <c:pt idx="86">
                  <c:v>-17604.085129249601</c:v>
                </c:pt>
                <c:pt idx="87">
                  <c:v>-17448.609804025073</c:v>
                </c:pt>
                <c:pt idx="88">
                  <c:v>-17303.203650284748</c:v>
                </c:pt>
                <c:pt idx="89">
                  <c:v>-17168.440519687694</c:v>
                </c:pt>
                <c:pt idx="90">
                  <c:v>-17044.852260742959</c:v>
                </c:pt>
                <c:pt idx="91">
                  <c:v>-16932.926619846487</c:v>
                </c:pt>
                <c:pt idx="92">
                  <c:v>-16833.105316368943</c:v>
                </c:pt>
                <c:pt idx="93">
                  <c:v>-16745.782299391129</c:v>
                </c:pt>
                <c:pt idx="94">
                  <c:v>-16671.30219296697</c:v>
                </c:pt>
                <c:pt idx="95">
                  <c:v>-16609.958936049799</c:v>
                </c:pt>
                <c:pt idx="96">
                  <c:v>-16561.994622449594</c:v>
                </c:pt>
                <c:pt idx="97">
                  <c:v>-16527.598545399331</c:v>
                </c:pt>
                <c:pt idx="98">
                  <c:v>-16506.90645050105</c:v>
                </c:pt>
                <c:pt idx="99">
                  <c:v>-16500</c:v>
                </c:pt>
                <c:pt idx="100">
                  <c:v>-16506.906450501046</c:v>
                </c:pt>
              </c:numCache>
            </c:numRef>
          </c:xVal>
          <c:yVal>
            <c:numRef>
              <c:f>'conditions init+ trajectoires'!$Q$5:$Q$105</c:f>
              <c:numCache>
                <c:formatCode>General</c:formatCode>
                <c:ptCount val="101"/>
                <c:pt idx="0">
                  <c:v>10219.766818352597</c:v>
                </c:pt>
                <c:pt idx="1">
                  <c:v>10438.666317475065</c:v>
                </c:pt>
                <c:pt idx="2">
                  <c:v>10655.834601050035</c:v>
                </c:pt>
                <c:pt idx="3">
                  <c:v>10870.414605076992</c:v>
                </c:pt>
                <c:pt idx="4">
                  <c:v>11081.559480312317</c:v>
                </c:pt>
                <c:pt idx="5">
                  <c:v>11288.435934396373</c:v>
                </c:pt>
                <c:pt idx="6">
                  <c:v>11490.227520477754</c:v>
                </c:pt>
                <c:pt idx="7">
                  <c:v>11686.137859356004</c:v>
                </c:pt>
                <c:pt idx="8">
                  <c:v>11875.393782426489</c:v>
                </c:pt>
                <c:pt idx="9">
                  <c:v>12057.248383023656</c:v>
                </c:pt>
                <c:pt idx="10">
                  <c:v>12230.983964120414</c:v>
                </c:pt>
                <c:pt idx="11">
                  <c:v>12395.91487075041</c:v>
                </c:pt>
                <c:pt idx="12">
                  <c:v>12551.39019597494</c:v>
                </c:pt>
                <c:pt idx="13">
                  <c:v>12696.796349715261</c:v>
                </c:pt>
                <c:pt idx="14">
                  <c:v>12831.559480312315</c:v>
                </c:pt>
                <c:pt idx="15">
                  <c:v>12955.147739257052</c:v>
                </c:pt>
                <c:pt idx="16">
                  <c:v>13067.073380153523</c:v>
                </c:pt>
                <c:pt idx="17">
                  <c:v>13166.894683631068</c:v>
                </c:pt>
                <c:pt idx="18">
                  <c:v>13254.21770060888</c:v>
                </c:pt>
                <c:pt idx="19">
                  <c:v>13328.697807033037</c:v>
                </c:pt>
                <c:pt idx="20">
                  <c:v>13390.04106395021</c:v>
                </c:pt>
                <c:pt idx="21">
                  <c:v>13438.005377550411</c:v>
                </c:pt>
                <c:pt idx="22">
                  <c:v>13472.401454600673</c:v>
                </c:pt>
                <c:pt idx="23">
                  <c:v>13493.09354949895</c:v>
                </c:pt>
                <c:pt idx="24">
                  <c:v>13500</c:v>
                </c:pt>
                <c:pt idx="25">
                  <c:v>13493.09354949895</c:v>
                </c:pt>
                <c:pt idx="26">
                  <c:v>13472.401454600673</c:v>
                </c:pt>
                <c:pt idx="27">
                  <c:v>13438.005377550409</c:v>
                </c:pt>
                <c:pt idx="28">
                  <c:v>13390.041063950208</c:v>
                </c:pt>
                <c:pt idx="29">
                  <c:v>13328.697807033037</c:v>
                </c:pt>
                <c:pt idx="30">
                  <c:v>13254.217700608879</c:v>
                </c:pt>
                <c:pt idx="31">
                  <c:v>13166.894683631068</c:v>
                </c:pt>
                <c:pt idx="32">
                  <c:v>13067.073380153521</c:v>
                </c:pt>
                <c:pt idx="33">
                  <c:v>12955.14773925705</c:v>
                </c:pt>
                <c:pt idx="34">
                  <c:v>12831.559480312313</c:v>
                </c:pt>
                <c:pt idx="35">
                  <c:v>12696.79634971526</c:v>
                </c:pt>
                <c:pt idx="36">
                  <c:v>12551.390195974936</c:v>
                </c:pt>
                <c:pt idx="37">
                  <c:v>12395.914870750406</c:v>
                </c:pt>
                <c:pt idx="38">
                  <c:v>12230.983964120409</c:v>
                </c:pt>
                <c:pt idx="39">
                  <c:v>12057.248383023652</c:v>
                </c:pt>
                <c:pt idx="40">
                  <c:v>11875.393782426483</c:v>
                </c:pt>
                <c:pt idx="41">
                  <c:v>11686.137859355998</c:v>
                </c:pt>
                <c:pt idx="42">
                  <c:v>11490.227520477749</c:v>
                </c:pt>
                <c:pt idx="43">
                  <c:v>11288.435934396366</c:v>
                </c:pt>
                <c:pt idx="44">
                  <c:v>11081.559480312309</c:v>
                </c:pt>
                <c:pt idx="45">
                  <c:v>10870.414605076985</c:v>
                </c:pt>
                <c:pt idx="46">
                  <c:v>10655.834601050028</c:v>
                </c:pt>
                <c:pt idx="47">
                  <c:v>10438.666317475057</c:v>
                </c:pt>
                <c:pt idx="48">
                  <c:v>10219.766818352588</c:v>
                </c:pt>
                <c:pt idx="49">
                  <c:v>9999.9999999999909</c:v>
                </c:pt>
                <c:pt idx="50">
                  <c:v>9780.2331816473943</c:v>
                </c:pt>
                <c:pt idx="51">
                  <c:v>9561.3336825249262</c:v>
                </c:pt>
                <c:pt idx="52">
                  <c:v>9344.1653989499537</c:v>
                </c:pt>
                <c:pt idx="53">
                  <c:v>9129.5853949229986</c:v>
                </c:pt>
                <c:pt idx="54">
                  <c:v>8918.4405196876742</c:v>
                </c:pt>
                <c:pt idx="55">
                  <c:v>8711.5640656036176</c:v>
                </c:pt>
                <c:pt idx="56">
                  <c:v>8509.7724795222348</c:v>
                </c:pt>
                <c:pt idx="57">
                  <c:v>8313.862140643987</c:v>
                </c:pt>
                <c:pt idx="58">
                  <c:v>8124.6062175735024</c:v>
                </c:pt>
                <c:pt idx="59">
                  <c:v>7942.7516169763348</c:v>
                </c:pt>
                <c:pt idx="60">
                  <c:v>7769.0160358795765</c:v>
                </c:pt>
                <c:pt idx="61">
                  <c:v>7604.0851292495809</c:v>
                </c:pt>
                <c:pt idx="62">
                  <c:v>7448.6098040250508</c:v>
                </c:pt>
                <c:pt idx="63">
                  <c:v>7303.2036502847295</c:v>
                </c:pt>
                <c:pt idx="64">
                  <c:v>7168.4405196876769</c:v>
                </c:pt>
                <c:pt idx="65">
                  <c:v>7044.8522607429413</c:v>
                </c:pt>
                <c:pt idx="66">
                  <c:v>6932.9266198464729</c:v>
                </c:pt>
                <c:pt idx="67">
                  <c:v>6833.1053163689285</c:v>
                </c:pt>
                <c:pt idx="68">
                  <c:v>6745.7822993911177</c:v>
                </c:pt>
                <c:pt idx="69">
                  <c:v>6671.3021929669612</c:v>
                </c:pt>
                <c:pt idx="70">
                  <c:v>6609.9589360497903</c:v>
                </c:pt>
                <c:pt idx="71">
                  <c:v>6561.9946224495889</c:v>
                </c:pt>
                <c:pt idx="72">
                  <c:v>6527.5985453993271</c:v>
                </c:pt>
                <c:pt idx="73">
                  <c:v>6506.9064505010501</c:v>
                </c:pt>
                <c:pt idx="74">
                  <c:v>6500</c:v>
                </c:pt>
                <c:pt idx="75">
                  <c:v>6506.9064505010501</c:v>
                </c:pt>
                <c:pt idx="76">
                  <c:v>6527.5985453993271</c:v>
                </c:pt>
                <c:pt idx="77">
                  <c:v>6561.9946224495889</c:v>
                </c:pt>
                <c:pt idx="78">
                  <c:v>6609.9589360497903</c:v>
                </c:pt>
                <c:pt idx="79">
                  <c:v>6671.3021929669603</c:v>
                </c:pt>
                <c:pt idx="80">
                  <c:v>6745.7822993911177</c:v>
                </c:pt>
                <c:pt idx="81">
                  <c:v>6833.1053163689276</c:v>
                </c:pt>
                <c:pt idx="82">
                  <c:v>6932.926619846472</c:v>
                </c:pt>
                <c:pt idx="83">
                  <c:v>7044.8522607429404</c:v>
                </c:pt>
                <c:pt idx="84">
                  <c:v>7168.440519687676</c:v>
                </c:pt>
                <c:pt idx="85">
                  <c:v>7303.2036502847286</c:v>
                </c:pt>
                <c:pt idx="86">
                  <c:v>7448.609804025049</c:v>
                </c:pt>
                <c:pt idx="87">
                  <c:v>7604.0851292495772</c:v>
                </c:pt>
                <c:pt idx="88">
                  <c:v>7769.016035879572</c:v>
                </c:pt>
                <c:pt idx="89">
                  <c:v>7942.7516169763285</c:v>
                </c:pt>
                <c:pt idx="90">
                  <c:v>8124.6062175734942</c:v>
                </c:pt>
                <c:pt idx="91">
                  <c:v>8313.8621406439779</c:v>
                </c:pt>
                <c:pt idx="92">
                  <c:v>8509.7724795222239</c:v>
                </c:pt>
                <c:pt idx="93">
                  <c:v>8711.5640656036048</c:v>
                </c:pt>
                <c:pt idx="94">
                  <c:v>8918.4405196876596</c:v>
                </c:pt>
                <c:pt idx="95">
                  <c:v>9129.5853949229822</c:v>
                </c:pt>
                <c:pt idx="96">
                  <c:v>9344.1653989499355</c:v>
                </c:pt>
                <c:pt idx="97">
                  <c:v>9561.3336825249062</c:v>
                </c:pt>
                <c:pt idx="98">
                  <c:v>9780.2331816473725</c:v>
                </c:pt>
                <c:pt idx="99">
                  <c:v>9999.9999999999673</c:v>
                </c:pt>
                <c:pt idx="100">
                  <c:v>10219.766818352564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F6-40B9-9FAB-26AC76AF6F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trajectoires'!$W$4:$W$1004</c:f>
              <c:numCache>
                <c:formatCode>0.000</c:formatCode>
                <c:ptCount val="1001"/>
                <c:pt idx="0" formatCode="General">
                  <c:v>0</c:v>
                </c:pt>
                <c:pt idx="1">
                  <c:v>14.896066662928284</c:v>
                </c:pt>
                <c:pt idx="2">
                  <c:v>58.763346006098608</c:v>
                </c:pt>
                <c:pt idx="3">
                  <c:v>128.2240586578348</c:v>
                </c:pt>
                <c:pt idx="4">
                  <c:v>216.13974170265206</c:v>
                </c:pt>
                <c:pt idx="5">
                  <c:v>310.82750076894791</c:v>
                </c:pt>
                <c:pt idx="6">
                  <c:v>394.85512702817806</c:v>
                </c:pt>
                <c:pt idx="7">
                  <c:v>443.40662540911143</c:v>
                </c:pt>
                <c:pt idx="8">
                  <c:v>422.2580799762992</c:v>
                </c:pt>
                <c:pt idx="9">
                  <c:v>285.58924200038052</c:v>
                </c:pt>
                <c:pt idx="10">
                  <c:v>-25.477447829588542</c:v>
                </c:pt>
                <c:pt idx="11">
                  <c:v>-580.59478059598393</c:v>
                </c:pt>
                <c:pt idx="12">
                  <c:v>-1446.1464434888014</c:v>
                </c:pt>
                <c:pt idx="13">
                  <c:v>-2648.2099956923234</c:v>
                </c:pt>
                <c:pt idx="14">
                  <c:v>-4125.8644659824431</c:v>
                </c:pt>
                <c:pt idx="15">
                  <c:v>-5735.1009192843476</c:v>
                </c:pt>
                <c:pt idx="16">
                  <c:v>-7317.9869908901283</c:v>
                </c:pt>
                <c:pt idx="17">
                  <c:v>-8758.1165401914823</c:v>
                </c:pt>
                <c:pt idx="18">
                  <c:v>-9982.2828998172135</c:v>
                </c:pt>
                <c:pt idx="19">
                  <c:v>-10941.137467635344</c:v>
                </c:pt>
                <c:pt idx="20">
                  <c:v>-11593.405098906624</c:v>
                </c:pt>
                <c:pt idx="21">
                  <c:v>-11896.399138700093</c:v>
                </c:pt>
                <c:pt idx="22">
                  <c:v>-11800.869060891881</c:v>
                </c:pt>
                <c:pt idx="23">
                  <c:v>-11250.644764132247</c:v>
                </c:pt>
                <c:pt idx="24">
                  <c:v>-10192.927132982944</c:v>
                </c:pt>
                <c:pt idx="25">
                  <c:v>-8610.6561923647569</c:v>
                </c:pt>
                <c:pt idx="26">
                  <c:v>-6573.0130698725106</c:v>
                </c:pt>
                <c:pt idx="27">
                  <c:v>-4245.5807942716738</c:v>
                </c:pt>
                <c:pt idx="28">
                  <c:v>-1814.6060313898649</c:v>
                </c:pt>
                <c:pt idx="29">
                  <c:v>597.78138509711937</c:v>
                </c:pt>
                <c:pt idx="30">
                  <c:v>2948.2328775483902</c:v>
                </c:pt>
                <c:pt idx="31">
                  <c:v>5245.4913349528479</c:v>
                </c:pt>
                <c:pt idx="32">
                  <c:v>7525.9718963109817</c:v>
                </c:pt>
                <c:pt idx="33">
                  <c:v>9840.1718597083327</c:v>
                </c:pt>
                <c:pt idx="34">
                  <c:v>12244.943311125386</c:v>
                </c:pt>
                <c:pt idx="35">
                  <c:v>14794.875574956401</c:v>
                </c:pt>
                <c:pt idx="36">
                  <c:v>17522.598329195564</c:v>
                </c:pt>
                <c:pt idx="37">
                  <c:v>20391.642185488956</c:v>
                </c:pt>
                <c:pt idx="38">
                  <c:v>23230.194083354585</c:v>
                </c:pt>
                <c:pt idx="39">
                  <c:v>25761.36134486708</c:v>
                </c:pt>
                <c:pt idx="40">
                  <c:v>27780.405187877077</c:v>
                </c:pt>
                <c:pt idx="41">
                  <c:v>29248.402756937106</c:v>
                </c:pt>
                <c:pt idx="42">
                  <c:v>30215.81270433875</c:v>
                </c:pt>
                <c:pt idx="43">
                  <c:v>30745.101259605617</c:v>
                </c:pt>
                <c:pt idx="44">
                  <c:v>30886.790392534094</c:v>
                </c:pt>
                <c:pt idx="45">
                  <c:v>30677.461320887389</c:v>
                </c:pt>
                <c:pt idx="46">
                  <c:v>30142.303506834975</c:v>
                </c:pt>
                <c:pt idx="47">
                  <c:v>29297.777533785298</c:v>
                </c:pt>
                <c:pt idx="48">
                  <c:v>28153.785104550865</c:v>
                </c:pt>
                <c:pt idx="49">
                  <c:v>26715.716663000017</c:v>
                </c:pt>
                <c:pt idx="50">
                  <c:v>24987.318013590739</c:v>
                </c:pt>
                <c:pt idx="51">
                  <c:v>22976.472539850369</c:v>
                </c:pt>
                <c:pt idx="52">
                  <c:v>20708.650299308556</c:v>
                </c:pt>
                <c:pt idx="53">
                  <c:v>18256.048790721747</c:v>
                </c:pt>
                <c:pt idx="54">
                  <c:v>15777.152184099688</c:v>
                </c:pt>
                <c:pt idx="55">
                  <c:v>13493.520434419981</c:v>
                </c:pt>
                <c:pt idx="56">
                  <c:v>11547.047691312633</c:v>
                </c:pt>
                <c:pt idx="57">
                  <c:v>9910.9609676595592</c:v>
                </c:pt>
                <c:pt idx="58">
                  <c:v>8462.8099801477911</c:v>
                </c:pt>
                <c:pt idx="59">
                  <c:v>7068.3084532837529</c:v>
                </c:pt>
                <c:pt idx="60">
                  <c:v>5601.6989169080825</c:v>
                </c:pt>
                <c:pt idx="61">
                  <c:v>3940.3522252461503</c:v>
                </c:pt>
                <c:pt idx="62">
                  <c:v>1962.7825789155049</c:v>
                </c:pt>
                <c:pt idx="63">
                  <c:v>-425.67914039397073</c:v>
                </c:pt>
                <c:pt idx="64">
                  <c:v>-3217.9260129039176</c:v>
                </c:pt>
                <c:pt idx="65">
                  <c:v>-6247.2286321005122</c:v>
                </c:pt>
                <c:pt idx="66">
                  <c:v>-9274.1001941297163</c:v>
                </c:pt>
                <c:pt idx="67">
                  <c:v>-12128.453483572199</c:v>
                </c:pt>
                <c:pt idx="68">
                  <c:v>-14737.842895389453</c:v>
                </c:pt>
                <c:pt idx="69">
                  <c:v>-17083.8301350978</c:v>
                </c:pt>
                <c:pt idx="70">
                  <c:v>-19168.468262468439</c:v>
                </c:pt>
                <c:pt idx="71">
                  <c:v>-20999.620327114204</c:v>
                </c:pt>
                <c:pt idx="72">
                  <c:v>-22585.524596539028</c:v>
                </c:pt>
                <c:pt idx="73">
                  <c:v>-23932.944997394818</c:v>
                </c:pt>
                <c:pt idx="74">
                  <c:v>-25046.625394282768</c:v>
                </c:pt>
                <c:pt idx="75">
                  <c:v>-25929.19509765644</c:v>
                </c:pt>
                <c:pt idx="76">
                  <c:v>-26581.209700666644</c:v>
                </c:pt>
                <c:pt idx="77">
                  <c:v>-27001.212118284413</c:v>
                </c:pt>
                <c:pt idx="78">
                  <c:v>-27185.77685578552</c:v>
                </c:pt>
                <c:pt idx="79">
                  <c:v>-27129.535015349193</c:v>
                </c:pt>
                <c:pt idx="80">
                  <c:v>-26825.199751947639</c:v>
                </c:pt>
                <c:pt idx="81">
                  <c:v>-26263.637906131622</c:v>
                </c:pt>
                <c:pt idx="82">
                  <c:v>-25434.077422908209</c:v>
                </c:pt>
                <c:pt idx="83">
                  <c:v>-24324.621588823975</c:v>
                </c:pt>
                <c:pt idx="84">
                  <c:v>-22923.391257416231</c:v>
                </c:pt>
                <c:pt idx="85">
                  <c:v>-21220.874935733467</c:v>
                </c:pt>
                <c:pt idx="86">
                  <c:v>-19214.425290645442</c:v>
                </c:pt>
                <c:pt idx="87">
                  <c:v>-16915.943114739261</c:v>
                </c:pt>
                <c:pt idx="88">
                  <c:v>-14361.983954495359</c:v>
                </c:pt>
                <c:pt idx="89">
                  <c:v>-11618.596008085142</c:v>
                </c:pt>
                <c:pt idx="90">
                  <c:v>-8766.2728338619654</c:v>
                </c:pt>
                <c:pt idx="91">
                  <c:v>-5866.9099992255115</c:v>
                </c:pt>
                <c:pt idx="92">
                  <c:v>-2942.0499743314431</c:v>
                </c:pt>
                <c:pt idx="93">
                  <c:v>23.217842275216505</c:v>
                </c:pt>
                <c:pt idx="94">
                  <c:v>3067.3982624692644</c:v>
                </c:pt>
                <c:pt idx="95">
                  <c:v>6244.5152794712922</c:v>
                </c:pt>
                <c:pt idx="96">
                  <c:v>9619.9472014950497</c:v>
                </c:pt>
                <c:pt idx="97">
                  <c:v>13261.688861180904</c:v>
                </c:pt>
                <c:pt idx="98">
                  <c:v>17207.795860301412</c:v>
                </c:pt>
                <c:pt idx="99">
                  <c:v>21382.897160049939</c:v>
                </c:pt>
                <c:pt idx="100">
                  <c:v>25527.780776295236</c:v>
                </c:pt>
                <c:pt idx="101">
                  <c:v>29332.539046253863</c:v>
                </c:pt>
                <c:pt idx="102">
                  <c:v>32647.263301223611</c:v>
                </c:pt>
                <c:pt idx="103">
                  <c:v>35481.327162436552</c:v>
                </c:pt>
                <c:pt idx="104">
                  <c:v>37895.804187629277</c:v>
                </c:pt>
                <c:pt idx="105">
                  <c:v>39951.16129128763</c:v>
                </c:pt>
                <c:pt idx="106">
                  <c:v>41696.165858058484</c:v>
                </c:pt>
                <c:pt idx="107">
                  <c:v>43168.476126795089</c:v>
                </c:pt>
                <c:pt idx="108">
                  <c:v>44397.134301028476</c:v>
                </c:pt>
                <c:pt idx="109">
                  <c:v>45404.779111356998</c:v>
                </c:pt>
                <c:pt idx="110">
                  <c:v>46209.290956353638</c:v>
                </c:pt>
                <c:pt idx="111">
                  <c:v>46824.965117994805</c:v>
                </c:pt>
                <c:pt idx="112">
                  <c:v>47263.34521703756</c:v>
                </c:pt>
                <c:pt idx="113">
                  <c:v>47533.82069221235</c:v>
                </c:pt>
                <c:pt idx="114">
                  <c:v>47644.060809450049</c:v>
                </c:pt>
                <c:pt idx="115">
                  <c:v>47600.334290622995</c:v>
                </c:pt>
                <c:pt idx="116">
                  <c:v>47407.747696505285</c:v>
                </c:pt>
                <c:pt idx="117">
                  <c:v>47070.425113676894</c:v>
                </c:pt>
                <c:pt idx="118">
                  <c:v>46591.644691714835</c:v>
                </c:pt>
                <c:pt idx="119">
                  <c:v>45973.942911833874</c:v>
                </c:pt>
                <c:pt idx="120">
                  <c:v>45219.194329256672</c:v>
                </c:pt>
                <c:pt idx="121">
                  <c:v>44328.67239900594</c:v>
                </c:pt>
                <c:pt idx="122">
                  <c:v>43303.095535655433</c:v>
                </c:pt>
                <c:pt idx="123">
                  <c:v>42142.661555692532</c:v>
                </c:pt>
                <c:pt idx="124">
                  <c:v>40847.072959610443</c:v>
                </c:pt>
                <c:pt idx="125">
                  <c:v>39415.555016027334</c:v>
                </c:pt>
                <c:pt idx="126">
                  <c:v>37846.868195776638</c:v>
                </c:pt>
                <c:pt idx="127">
                  <c:v>36139.316000435167</c:v>
                </c:pt>
                <c:pt idx="128">
                  <c:v>34290.748323710919</c:v>
                </c:pt>
                <c:pt idx="129">
                  <c:v>32298.558541161769</c:v>
                </c:pt>
                <c:pt idx="130">
                  <c:v>30159.668235805028</c:v>
                </c:pt>
                <c:pt idx="131">
                  <c:v>27870.484161496799</c:v>
                </c:pt>
                <c:pt idx="132">
                  <c:v>25426.792396761459</c:v>
                </c:pt>
                <c:pt idx="133">
                  <c:v>22823.51451860696</c:v>
                </c:pt>
                <c:pt idx="134">
                  <c:v>20054.172441460516</c:v>
                </c:pt>
                <c:pt idx="135">
                  <c:v>17109.76790552364</c:v>
                </c:pt>
                <c:pt idx="136">
                  <c:v>13976.569983367724</c:v>
                </c:pt>
                <c:pt idx="137">
                  <c:v>10632.139535994247</c:v>
                </c:pt>
                <c:pt idx="138">
                  <c:v>7039.5393114410945</c:v>
                </c:pt>
                <c:pt idx="139">
                  <c:v>3144.2746556408611</c:v>
                </c:pt>
                <c:pt idx="140">
                  <c:v>-1103.2054927395388</c:v>
                </c:pt>
                <c:pt idx="141">
                  <c:v>-5651.6796163023773</c:v>
                </c:pt>
                <c:pt idx="142">
                  <c:v>-10261.000359270049</c:v>
                </c:pt>
                <c:pt idx="143">
                  <c:v>-14656.030853968152</c:v>
                </c:pt>
                <c:pt idx="144">
                  <c:v>-18722.60105691737</c:v>
                </c:pt>
                <c:pt idx="145">
                  <c:v>-22464.523100088049</c:v>
                </c:pt>
                <c:pt idx="146">
                  <c:v>-25906.865482920122</c:v>
                </c:pt>
                <c:pt idx="147">
                  <c:v>-29069.387473119885</c:v>
                </c:pt>
                <c:pt idx="148">
                  <c:v>-31969.25997903218</c:v>
                </c:pt>
                <c:pt idx="149">
                  <c:v>-34624.614037956148</c:v>
                </c:pt>
                <c:pt idx="150">
                  <c:v>-37054.470478275362</c:v>
                </c:pt>
                <c:pt idx="151">
                  <c:v>-39277.398102827909</c:v>
                </c:pt>
                <c:pt idx="152">
                  <c:v>-41310.485900573884</c:v>
                </c:pt>
                <c:pt idx="153">
                  <c:v>-43168.898096941615</c:v>
                </c:pt>
                <c:pt idx="154">
                  <c:v>-44865.826030512697</c:v>
                </c:pt>
                <c:pt idx="155">
                  <c:v>-46412.6348977159</c:v>
                </c:pt>
                <c:pt idx="156">
                  <c:v>-47819.08025896937</c:v>
                </c:pt>
                <c:pt idx="157">
                  <c:v>-49093.53171171336</c:v>
                </c:pt>
                <c:pt idx="158">
                  <c:v>-50243.177200357313</c:v>
                </c:pt>
                <c:pt idx="159">
                  <c:v>-51274.199432570014</c:v>
                </c:pt>
                <c:pt idx="160">
                  <c:v>-52191.923969737007</c:v>
                </c:pt>
                <c:pt idx="161">
                  <c:v>-53000.941746303091</c:v>
                </c:pt>
                <c:pt idx="162">
                  <c:v>-53705.209683984292</c:v>
                </c:pt>
                <c:pt idx="163">
                  <c:v>-54308.133001649447</c:v>
                </c:pt>
                <c:pt idx="164">
                  <c:v>-54812.632391269792</c:v>
                </c:pt>
                <c:pt idx="165">
                  <c:v>-55221.198708541393</c:v>
                </c:pt>
                <c:pt idx="166">
                  <c:v>-55535.937327036467</c:v>
                </c:pt>
                <c:pt idx="167">
                  <c:v>-55758.603866520338</c:v>
                </c:pt>
                <c:pt idx="168">
                  <c:v>-55890.632636228082</c:v>
                </c:pt>
                <c:pt idx="169">
                  <c:v>-55933.158825954757</c:v>
                </c:pt>
                <c:pt idx="170">
                  <c:v>-55887.035220722144</c:v>
                </c:pt>
                <c:pt idx="171">
                  <c:v>-55752.843996612719</c:v>
                </c:pt>
                <c:pt idx="172">
                  <c:v>-55530.903964618752</c:v>
                </c:pt>
                <c:pt idx="173">
                  <c:v>-55221.273455187584</c:v>
                </c:pt>
                <c:pt idx="174">
                  <c:v>-54823.748867978022</c:v>
                </c:pt>
                <c:pt idx="175">
                  <c:v>-54337.858738188224</c:v>
                </c:pt>
                <c:pt idx="176">
                  <c:v>-53762.852980298012</c:v>
                </c:pt>
                <c:pt idx="177">
                  <c:v>-53097.686747076958</c:v>
                </c:pt>
                <c:pt idx="178">
                  <c:v>-52340.998066484615</c:v>
                </c:pt>
                <c:pt idx="179">
                  <c:v>-51491.078064389621</c:v>
                </c:pt>
                <c:pt idx="180">
                  <c:v>-50545.832107815899</c:v>
                </c:pt>
                <c:pt idx="181">
                  <c:v>-49502.729554077683</c:v>
                </c:pt>
                <c:pt idx="182">
                  <c:v>-48358.738878744174</c:v>
                </c:pt>
                <c:pt idx="183">
                  <c:v>-47110.2436462685</c:v>
                </c:pt>
                <c:pt idx="184">
                  <c:v>-45752.932873101679</c:v>
                </c:pt>
                <c:pt idx="185">
                  <c:v>-44281.656486954911</c:v>
                </c:pt>
                <c:pt idx="186">
                  <c:v>-42690.232294232679</c:v>
                </c:pt>
                <c:pt idx="187">
                  <c:v>-40971.184344465219</c:v>
                </c:pt>
                <c:pt idx="188">
                  <c:v>-39115.38271754689</c:v>
                </c:pt>
                <c:pt idx="189">
                  <c:v>-37111.540408016917</c:v>
                </c:pt>
                <c:pt idx="190">
                  <c:v>-34945.504856972206</c:v>
                </c:pt>
                <c:pt idx="191">
                  <c:v>-32599.271441608129</c:v>
                </c:pt>
                <c:pt idx="192">
                  <c:v>-30049.707072004221</c:v>
                </c:pt>
                <c:pt idx="193">
                  <c:v>-27267.401590486494</c:v>
                </c:pt>
                <c:pt idx="194">
                  <c:v>-24218.212106046034</c:v>
                </c:pt>
                <c:pt idx="195">
                  <c:v>-20879.229067169224</c:v>
                </c:pt>
                <c:pt idx="196">
                  <c:v>-17302.009455564716</c:v>
                </c:pt>
                <c:pt idx="197">
                  <c:v>-13680.662973438371</c:v>
                </c:pt>
                <c:pt idx="198">
                  <c:v>-10198.136658306055</c:v>
                </c:pt>
                <c:pt idx="199">
                  <c:v>-6853.480021462693</c:v>
                </c:pt>
                <c:pt idx="200">
                  <c:v>-3554.319591125633</c:v>
                </c:pt>
                <c:pt idx="201">
                  <c:v>-230.11510165922746</c:v>
                </c:pt>
                <c:pt idx="202">
                  <c:v>3144.6834798928371</c:v>
                </c:pt>
                <c:pt idx="203">
                  <c:v>6547.3655718135542</c:v>
                </c:pt>
                <c:pt idx="204">
                  <c:v>9914.6877992740538</c:v>
                </c:pt>
                <c:pt idx="205">
                  <c:v>13170.42955534188</c:v>
                </c:pt>
                <c:pt idx="206">
                  <c:v>16258.192591732774</c:v>
                </c:pt>
                <c:pt idx="207">
                  <c:v>19154.204773715814</c:v>
                </c:pt>
                <c:pt idx="208">
                  <c:v>21859.322395550887</c:v>
                </c:pt>
                <c:pt idx="209">
                  <c:v>24386.329671334919</c:v>
                </c:pt>
                <c:pt idx="210">
                  <c:v>26751.573464906625</c:v>
                </c:pt>
                <c:pt idx="211">
                  <c:v>28971.09909463043</c:v>
                </c:pt>
                <c:pt idx="212">
                  <c:v>31059.281313900821</c:v>
                </c:pt>
                <c:pt idx="213">
                  <c:v>33028.544222235047</c:v>
                </c:pt>
                <c:pt idx="214">
                  <c:v>34889.487105349632</c:v>
                </c:pt>
                <c:pt idx="215">
                  <c:v>36651.129040375432</c:v>
                </c:pt>
                <c:pt idx="216">
                  <c:v>38321.162308771141</c:v>
                </c:pt>
                <c:pt idx="217">
                  <c:v>39906.177760244245</c:v>
                </c:pt>
                <c:pt idx="218">
                  <c:v>41411.853820698088</c:v>
                </c:pt>
                <c:pt idx="219">
                  <c:v>42843.111138430897</c:v>
                </c:pt>
                <c:pt idx="220">
                  <c:v>44204.237916508173</c:v>
                </c:pt>
                <c:pt idx="221">
                  <c:v>45498.991290987404</c:v>
                </c:pt>
                <c:pt idx="222">
                  <c:v>46730.679500694911</c:v>
                </c:pt>
                <c:pt idx="223">
                  <c:v>47902.228765194748</c:v>
                </c:pt>
                <c:pt idx="224">
                  <c:v>49016.238002478291</c:v>
                </c:pt>
                <c:pt idx="225">
                  <c:v>50075.023854487139</c:v>
                </c:pt>
                <c:pt idx="226">
                  <c:v>51080.657955094044</c:v>
                </c:pt>
                <c:pt idx="227">
                  <c:v>52034.997956108971</c:v>
                </c:pt>
                <c:pt idx="228">
                  <c:v>52939.713501219449</c:v>
                </c:pt>
                <c:pt idx="229">
                  <c:v>53796.308085671357</c:v>
                </c:pt>
                <c:pt idx="230">
                  <c:v>54606.137544310033</c:v>
                </c:pt>
                <c:pt idx="231">
                  <c:v>55370.425759105441</c:v>
                </c:pt>
                <c:pt idx="232">
                  <c:v>56090.278059235185</c:v>
                </c:pt>
                <c:pt idx="233">
                  <c:v>56766.692694366604</c:v>
                </c:pt>
                <c:pt idx="234">
                  <c:v>57400.570689014836</c:v>
                </c:pt>
                <c:pt idx="235">
                  <c:v>57992.724328245058</c:v>
                </c:pt>
                <c:pt idx="236">
                  <c:v>58543.884479105953</c:v>
                </c:pt>
                <c:pt idx="237">
                  <c:v>59054.706915418123</c:v>
                </c:pt>
                <c:pt idx="238">
                  <c:v>59525.777783898942</c:v>
                </c:pt>
                <c:pt idx="239">
                  <c:v>59957.618325551746</c:v>
                </c:pt>
                <c:pt idx="240">
                  <c:v>60350.688946597664</c:v>
                </c:pt>
                <c:pt idx="241">
                  <c:v>60705.392717063747</c:v>
                </c:pt>
                <c:pt idx="242">
                  <c:v>61022.078361742191</c:v>
                </c:pt>
                <c:pt idx="243">
                  <c:v>61301.042797037284</c:v>
                </c:pt>
                <c:pt idx="244">
                  <c:v>61542.533257770374</c:v>
                </c:pt>
                <c:pt idx="245">
                  <c:v>61746.749049961065</c:v>
                </c:pt>
                <c:pt idx="246">
                  <c:v>61913.84295865435</c:v>
                </c:pt>
                <c:pt idx="247">
                  <c:v>62043.922333782655</c:v>
                </c:pt>
                <c:pt idx="248">
                  <c:v>62137.049871642019</c:v>
                </c:pt>
                <c:pt idx="249">
                  <c:v>62193.244104656573</c:v>
                </c:pt>
                <c:pt idx="250">
                  <c:v>62212.479607562171</c:v>
                </c:pt>
                <c:pt idx="251">
                  <c:v>62194.686923829606</c:v>
                </c:pt>
                <c:pt idx="252">
                  <c:v>62139.752211953848</c:v>
                </c:pt>
                <c:pt idx="253">
                  <c:v>62047.516607044607</c:v>
                </c:pt>
                <c:pt idx="254">
                  <c:v>61917.775288854507</c:v>
                </c:pt>
                <c:pt idx="255">
                  <c:v>61750.276242857763</c:v>
                </c:pt>
                <c:pt idx="256">
                  <c:v>61544.71869612005</c:v>
                </c:pt>
                <c:pt idx="257">
                  <c:v>61300.75120434066</c:v>
                </c:pt>
                <c:pt idx="258">
                  <c:v>61017.96936044193</c:v>
                </c:pt>
                <c:pt idx="259">
                  <c:v>60695.91308824224</c:v>
                </c:pt>
                <c:pt idx="260">
                  <c:v>60334.06347685455</c:v>
                </c:pt>
                <c:pt idx="261">
                  <c:v>59931.839102232865</c:v>
                </c:pt>
                <c:pt idx="262">
                  <c:v>59488.591771412488</c:v>
                </c:pt>
                <c:pt idx="263">
                  <c:v>59003.601612045757</c:v>
                </c:pt>
                <c:pt idx="264">
                  <c:v>58476.071414309641</c:v>
                </c:pt>
                <c:pt idx="265">
                  <c:v>57905.120113509671</c:v>
                </c:pt>
                <c:pt idx="266">
                  <c:v>57289.77527890831</c:v>
                </c:pt>
                <c:pt idx="267">
                  <c:v>56628.964446425671</c:v>
                </c:pt>
                <c:pt idx="268">
                  <c:v>55921.505098566486</c:v>
                </c:pt>
                <c:pt idx="269">
                  <c:v>55166.093052514763</c:v>
                </c:pt>
                <c:pt idx="270">
                  <c:v>54361.288964611587</c:v>
                </c:pt>
                <c:pt idx="271">
                  <c:v>53505.502593564357</c:v>
                </c:pt>
                <c:pt idx="272">
                  <c:v>52596.974382082546</c:v>
                </c:pt>
                <c:pt idx="273">
                  <c:v>51633.753812512565</c:v>
                </c:pt>
                <c:pt idx="274">
                  <c:v>50613.673860476752</c:v>
                </c:pt>
                <c:pt idx="275">
                  <c:v>49534.320703990932</c:v>
                </c:pt>
                <c:pt idx="276">
                  <c:v>48392.997634832427</c:v>
                </c:pt>
                <c:pt idx="277">
                  <c:v>47186.681853340197</c:v>
                </c:pt>
                <c:pt idx="278">
                  <c:v>45911.972496187955</c:v>
                </c:pt>
                <c:pt idx="279">
                  <c:v>44565.027840505543</c:v>
                </c:pt>
                <c:pt idx="280">
                  <c:v>43141.489149162611</c:v>
                </c:pt>
                <c:pt idx="281">
                  <c:v>41636.388102520061</c:v>
                </c:pt>
                <c:pt idx="282">
                  <c:v>40044.034305439542</c:v>
                </c:pt>
                <c:pt idx="283">
                  <c:v>38357.879240238704</c:v>
                </c:pt>
                <c:pt idx="284">
                  <c:v>36570.353931708632</c:v>
                </c:pt>
                <c:pt idx="285">
                  <c:v>34672.68110693559</c:v>
                </c:pt>
                <c:pt idx="286">
                  <c:v>32654.672574934692</c:v>
                </c:pt>
                <c:pt idx="287">
                  <c:v>30504.547966305006</c:v>
                </c:pt>
                <c:pt idx="288">
                  <c:v>28208.873543972295</c:v>
                </c:pt>
                <c:pt idx="289">
                  <c:v>25752.871464089563</c:v>
                </c:pt>
                <c:pt idx="290">
                  <c:v>23121.711123848985</c:v>
                </c:pt>
                <c:pt idx="291">
                  <c:v>20304.209142964199</c:v>
                </c:pt>
                <c:pt idx="292">
                  <c:v>17301.882039118427</c:v>
                </c:pt>
                <c:pt idx="293">
                  <c:v>14147.232834402927</c:v>
                </c:pt>
                <c:pt idx="294">
                  <c:v>10926.641999821983</c:v>
                </c:pt>
                <c:pt idx="295">
                  <c:v>7773.0570673342718</c:v>
                </c:pt>
                <c:pt idx="296">
                  <c:v>4797.8578715012018</c:v>
                </c:pt>
                <c:pt idx="297">
                  <c:v>2029.4191830678121</c:v>
                </c:pt>
                <c:pt idx="298">
                  <c:v>-570.29991048901525</c:v>
                </c:pt>
                <c:pt idx="299">
                  <c:v>-3057.185484231542</c:v>
                </c:pt>
                <c:pt idx="300">
                  <c:v>-5477.2334645733899</c:v>
                </c:pt>
                <c:pt idx="301">
                  <c:v>-7857.9912098113919</c:v>
                </c:pt>
                <c:pt idx="302">
                  <c:v>-10209.456845338374</c:v>
                </c:pt>
                <c:pt idx="303">
                  <c:v>-12529.849266530127</c:v>
                </c:pt>
                <c:pt idx="304">
                  <c:v>-14812.31949818855</c:v>
                </c:pt>
                <c:pt idx="305">
                  <c:v>-17049.650880601039</c:v>
                </c:pt>
                <c:pt idx="306">
                  <c:v>-19236.356860319593</c:v>
                </c:pt>
                <c:pt idx="307">
                  <c:v>-21369.06640733319</c:v>
                </c:pt>
                <c:pt idx="308">
                  <c:v>-23446.182401839265</c:v>
                </c:pt>
                <c:pt idx="309">
                  <c:v>-25467.380314076156</c:v>
                </c:pt>
                <c:pt idx="310">
                  <c:v>-27433.169758361746</c:v>
                </c:pt>
                <c:pt idx="311">
                  <c:v>-29344.569860488326</c:v>
                </c:pt>
                <c:pt idx="312">
                  <c:v>-31202.886975430851</c:v>
                </c:pt>
                <c:pt idx="313">
                  <c:v>-33009.56900625753</c:v>
                </c:pt>
                <c:pt idx="314">
                  <c:v>-34766.11272953132</c:v>
                </c:pt>
                <c:pt idx="315">
                  <c:v>-36474.006402609062</c:v>
                </c:pt>
                <c:pt idx="316">
                  <c:v>-38134.695366687592</c:v>
                </c:pt>
                <c:pt idx="317">
                  <c:v>-39749.562445127507</c:v>
                </c:pt>
                <c:pt idx="318">
                  <c:v>-41319.917763614576</c:v>
                </c:pt>
                <c:pt idx="319">
                  <c:v>-42846.994502258145</c:v>
                </c:pt>
                <c:pt idx="320">
                  <c:v>-44331.948322632627</c:v>
                </c:pt>
                <c:pt idx="321">
                  <c:v>-45775.859013743386</c:v>
                </c:pt>
                <c:pt idx="322">
                  <c:v>-47179.733420127151</c:v>
                </c:pt>
                <c:pt idx="323">
                  <c:v>-48544.509052045665</c:v>
                </c:pt>
                <c:pt idx="324">
                  <c:v>-49871.057996461124</c:v>
                </c:pt>
                <c:pt idx="325">
                  <c:v>-51160.190889758953</c:v>
                </c:pt>
                <c:pt idx="326">
                  <c:v>-52412.660805774671</c:v>
                </c:pt>
                <c:pt idx="327">
                  <c:v>-53629.166972861829</c:v>
                </c:pt>
                <c:pt idx="328">
                  <c:v>-54810.358272696649</c:v>
                </c:pt>
                <c:pt idx="329">
                  <c:v>-55956.836498536519</c:v>
                </c:pt>
                <c:pt idx="330">
                  <c:v>-57069.159366498607</c:v>
                </c:pt>
                <c:pt idx="331">
                  <c:v>-58147.843283233742</c:v>
                </c:pt>
                <c:pt idx="332">
                  <c:v>-59193.365879208366</c:v>
                </c:pt>
                <c:pt idx="333">
                  <c:v>-60206.168320044213</c:v>
                </c:pt>
                <c:pt idx="334">
                  <c:v>-61186.657409912754</c:v>
                </c:pt>
                <c:pt idx="335">
                  <c:v>-62135.20750144546</c:v>
                </c:pt>
                <c:pt idx="336">
                  <c:v>-63052.162226405257</c:v>
                </c:pt>
                <c:pt idx="337">
                  <c:v>-63937.836060736481</c:v>
                </c:pt>
                <c:pt idx="338">
                  <c:v>-64792.515736747388</c:v>
                </c:pt>
                <c:pt idx="339">
                  <c:v>-65616.461514195966</c:v>
                </c:pt>
                <c:pt idx="340">
                  <c:v>-66409.908321021416</c:v>
                </c:pt>
                <c:pt idx="341">
                  <c:v>-67173.066773436411</c:v>
                </c:pt>
                <c:pt idx="342">
                  <c:v>-67906.124084098134</c:v>
                </c:pt>
                <c:pt idx="343">
                  <c:v>-68609.244866123947</c:v>
                </c:pt>
                <c:pt idx="344">
                  <c:v>-69282.571839819022</c:v>
                </c:pt>
                <c:pt idx="345">
                  <c:v>-69926.226448139772</c:v>
                </c:pt>
                <c:pt idx="346">
                  <c:v>-70540.309386127614</c:v>
                </c:pt>
                <c:pt idx="347">
                  <c:v>-71124.90104880881</c:v>
                </c:pt>
                <c:pt idx="348">
                  <c:v>-71680.061901362715</c:v>
                </c:pt>
                <c:pt idx="349">
                  <c:v>-72205.832774707567</c:v>
                </c:pt>
                <c:pt idx="350">
                  <c:v>-72702.235089033318</c:v>
                </c:pt>
                <c:pt idx="351">
                  <c:v>-73169.271007218646</c:v>
                </c:pt>
                <c:pt idx="352">
                  <c:v>-73606.923519497359</c:v>
                </c:pt>
                <c:pt idx="353">
                  <c:v>-74015.156460181795</c:v>
                </c:pt>
                <c:pt idx="354">
                  <c:v>-74393.914456700091</c:v>
                </c:pt>
                <c:pt idx="355">
                  <c:v>-74743.122810652989</c:v>
                </c:pt>
                <c:pt idx="356">
                  <c:v>-75062.687310038498</c:v>
                </c:pt>
                <c:pt idx="357">
                  <c:v>-75352.493971218981</c:v>
                </c:pt>
                <c:pt idx="358">
                  <c:v>-75612.408708609611</c:v>
                </c:pt>
                <c:pt idx="359">
                  <c:v>-75842.27692943874</c:v>
                </c:pt>
                <c:pt idx="360">
                  <c:v>-76041.923050260855</c:v>
                </c:pt>
                <c:pt idx="361">
                  <c:v>-76211.149931180727</c:v>
                </c:pt>
                <c:pt idx="362">
                  <c:v>-76349.738222959975</c:v>
                </c:pt>
                <c:pt idx="363">
                  <c:v>-76457.445621312479</c:v>
                </c:pt>
                <c:pt idx="364">
                  <c:v>-76534.006021734953</c:v>
                </c:pt>
                <c:pt idx="365">
                  <c:v>-76579.128567147025</c:v>
                </c:pt>
                <c:pt idx="366">
                  <c:v>-76592.496579408631</c:v>
                </c:pt>
                <c:pt idx="367">
                  <c:v>-76573.766364416952</c:v>
                </c:pt>
                <c:pt idx="368">
                  <c:v>-76522.565878930312</c:v>
                </c:pt>
                <c:pt idx="369">
                  <c:v>-76438.493245487567</c:v>
                </c:pt>
                <c:pt idx="370">
                  <c:v>-76321.11509974541</c:v>
                </c:pt>
                <c:pt idx="371">
                  <c:v>-76169.96475219306</c:v>
                </c:pt>
                <c:pt idx="372">
                  <c:v>-75984.540143462262</c:v>
                </c:pt>
                <c:pt idx="373">
                  <c:v>-75764.301569256713</c:v>
                </c:pt>
                <c:pt idx="374">
                  <c:v>-75508.669147188819</c:v>
                </c:pt>
                <c:pt idx="375">
                  <c:v>-75217.019993424386</c:v>
                </c:pt>
                <c:pt idx="376">
                  <c:v>-74888.685071861735</c:v>
                </c:pt>
                <c:pt idx="377">
                  <c:v>-74522.945672446614</c:v>
                </c:pt>
                <c:pt idx="378">
                  <c:v>-74119.029467943517</c:v>
                </c:pt>
                <c:pt idx="379">
                  <c:v>-73676.106089793728</c:v>
                </c:pt>
                <c:pt idx="380">
                  <c:v>-73193.282153275242</c:v>
                </c:pt>
                <c:pt idx="381">
                  <c:v>-72669.59564964399</c:v>
                </c:pt>
                <c:pt idx="382">
                  <c:v>-72104.009607782602</c:v>
                </c:pt>
                <c:pt idx="383">
                  <c:v>-71495.404909485835</c:v>
                </c:pt>
                <c:pt idx="384">
                  <c:v>-70842.57212007638</c:v>
                </c:pt>
                <c:pt idx="385">
                  <c:v>-70144.202168561489</c:v>
                </c:pt>
                <c:pt idx="386">
                  <c:v>-69398.875677721822</c:v>
                </c:pt>
                <c:pt idx="387">
                  <c:v>-68605.050702721535</c:v>
                </c:pt>
                <c:pt idx="388">
                  <c:v>-67761.048584928998</c:v>
                </c:pt>
                <c:pt idx="389">
                  <c:v>-66865.037562931699</c:v>
                </c:pt>
                <c:pt idx="390">
                  <c:v>-65915.013701738164</c:v>
                </c:pt>
                <c:pt idx="391">
                  <c:v>-64908.778599443765</c:v>
                </c:pt>
                <c:pt idx="392">
                  <c:v>-63843.913202558411</c:v>
                </c:pt>
                <c:pt idx="393">
                  <c:v>-62717.746899703139</c:v>
                </c:pt>
                <c:pt idx="394">
                  <c:v>-61527.320859872416</c:v>
                </c:pt>
                <c:pt idx="395">
                  <c:v>-60269.344325901402</c:v>
                </c:pt>
                <c:pt idx="396">
                  <c:v>-58940.142255514249</c:v>
                </c:pt>
                <c:pt idx="397">
                  <c:v>-57535.592312385408</c:v>
                </c:pt>
                <c:pt idx="398">
                  <c:v>-56051.048746309694</c:v>
                </c:pt>
                <c:pt idx="399">
                  <c:v>-54481.250182854121</c:v>
                </c:pt>
                <c:pt idx="400">
                  <c:v>-52820.207833101071</c:v>
                </c:pt>
                <c:pt idx="401">
                  <c:v>-51061.070299259278</c:v>
                </c:pt>
                <c:pt idx="402">
                  <c:v>-49195.961371454454</c:v>
                </c:pt>
                <c:pt idx="403">
                  <c:v>-47215.788796323075</c:v>
                </c:pt>
                <c:pt idx="404">
                  <c:v>-45110.026594116956</c:v>
                </c:pt>
                <c:pt idx="405">
                  <c:v>-42866.484233267853</c:v>
                </c:pt>
                <c:pt idx="406">
                  <c:v>-40471.098139568901</c:v>
                </c:pt>
                <c:pt idx="407">
                  <c:v>-37907.821403363298</c:v>
                </c:pt>
                <c:pt idx="408">
                  <c:v>-35158.746670247594</c:v>
                </c:pt>
                <c:pt idx="409">
                  <c:v>-32204.638554770761</c:v>
                </c:pt>
                <c:pt idx="410">
                  <c:v>-29025.924301673844</c:v>
                </c:pt>
                <c:pt idx="411">
                  <c:v>-25603.551531509838</c:v>
                </c:pt>
                <c:pt idx="412">
                  <c:v>-21917.732294411591</c:v>
                </c:pt>
                <c:pt idx="413">
                  <c:v>-17941.579979329868</c:v>
                </c:pt>
                <c:pt idx="414">
                  <c:v>-13629.665781579599</c:v>
                </c:pt>
                <c:pt idx="415">
                  <c:v>-8915.9371343537805</c:v>
                </c:pt>
                <c:pt idx="416">
                  <c:v>-3787.6818650226719</c:v>
                </c:pt>
                <c:pt idx="417">
                  <c:v>1494.3199314254055</c:v>
                </c:pt>
                <c:pt idx="418">
                  <c:v>6517.3386449958189</c:v>
                </c:pt>
                <c:pt idx="419">
                  <c:v>11137.282827633835</c:v>
                </c:pt>
                <c:pt idx="420">
                  <c:v>15437.343842396458</c:v>
                </c:pt>
                <c:pt idx="421">
                  <c:v>19498.771696221396</c:v>
                </c:pt>
                <c:pt idx="422">
                  <c:v>23368.08985787155</c:v>
                </c:pt>
                <c:pt idx="423">
                  <c:v>27070.929473583899</c:v>
                </c:pt>
                <c:pt idx="424">
                  <c:v>30622.938837405065</c:v>
                </c:pt>
                <c:pt idx="425">
                  <c:v>34035.341562664617</c:v>
                </c:pt>
                <c:pt idx="426">
                  <c:v>37317.395086717319</c:v>
                </c:pt>
                <c:pt idx="427">
                  <c:v>40477.368539952447</c:v>
                </c:pt>
                <c:pt idx="428">
                  <c:v>43522.887570361621</c:v>
                </c:pt>
                <c:pt idx="429">
                  <c:v>46461.037663473166</c:v>
                </c:pt>
                <c:pt idx="430">
                  <c:v>49298.390514583669</c:v>
                </c:pt>
                <c:pt idx="431">
                  <c:v>52041.015515036415</c:v>
                </c:pt>
                <c:pt idx="432">
                  <c:v>54694.495761769176</c:v>
                </c:pt>
                <c:pt idx="433">
                  <c:v>57263.951897373772</c:v>
                </c:pt>
                <c:pt idx="434">
                  <c:v>59754.071967997632</c:v>
                </c:pt>
                <c:pt idx="435">
                  <c:v>62169.144537129192</c:v>
                </c:pt>
                <c:pt idx="436">
                  <c:v>64513.092707214848</c:v>
                </c:pt>
                <c:pt idx="437">
                  <c:v>66789.507403597614</c:v>
                </c:pt>
                <c:pt idx="438">
                  <c:v>69001.67890490088</c:v>
                </c:pt>
                <c:pt idx="439">
                  <c:v>71152.626074383836</c:v>
                </c:pt>
                <c:pt idx="440">
                  <c:v>73245.123066789354</c:v>
                </c:pt>
                <c:pt idx="441">
                  <c:v>75281.723488649353</c:v>
                </c:pt>
                <c:pt idx="442">
                  <c:v>77264.782110966946</c:v>
                </c:pt>
                <c:pt idx="443">
                  <c:v>79196.474298870206</c:v>
                </c:pt>
                <c:pt idx="444">
                  <c:v>81078.813352956859</c:v>
                </c:pt>
                <c:pt idx="445">
                  <c:v>82913.665965190608</c:v>
                </c:pt>
                <c:pt idx="446">
                  <c:v>84702.765987382241</c:v>
                </c:pt>
                <c:pt idx="447">
                  <c:v>86447.726698322294</c:v>
                </c:pt>
                <c:pt idx="448">
                  <c:v>88150.051740203809</c:v>
                </c:pt>
                <c:pt idx="449">
                  <c:v>89811.144878341001</c:v>
                </c:pt>
                <c:pt idx="450">
                  <c:v>91432.318721683783</c:v>
                </c:pt>
                <c:pt idx="451">
                  <c:v>93014.802525993247</c:v>
                </c:pt>
                <c:pt idx="452">
                  <c:v>94559.749187153415</c:v>
                </c:pt>
                <c:pt idx="453">
                  <c:v>96068.241519098287</c:v>
                </c:pt>
                <c:pt idx="454">
                  <c:v>97541.297899242549</c:v>
                </c:pt>
                <c:pt idx="455">
                  <c:v>98979.877354058845</c:v>
                </c:pt>
                <c:pt idx="456">
                  <c:v>100384.88414844016</c:v>
                </c:pt>
                <c:pt idx="457">
                  <c:v>101757.17193460633</c:v>
                </c:pt>
                <c:pt idx="458">
                  <c:v>103097.54750943556</c:v>
                </c:pt>
                <c:pt idx="459">
                  <c:v>104406.77422310803</c:v>
                </c:pt>
                <c:pt idx="460">
                  <c:v>105685.57507673001</c:v>
                </c:pt>
                <c:pt idx="461">
                  <c:v>106934.635542064</c:v>
                </c:pt>
                <c:pt idx="462">
                  <c:v>108154.60613253601</c:v>
                </c:pt>
                <c:pt idx="463">
                  <c:v>109346.10475124489</c:v>
                </c:pt>
                <c:pt idx="464">
                  <c:v>110509.71883869644</c:v>
                </c:pt>
                <c:pt idx="465">
                  <c:v>111646.00734036276</c:v>
                </c:pt>
                <c:pt idx="466">
                  <c:v>112755.50251187805</c:v>
                </c:pt>
                <c:pt idx="467">
                  <c:v>113838.71157767814</c:v>
                </c:pt>
                <c:pt idx="468">
                  <c:v>114896.11825713651</c:v>
                </c:pt>
                <c:pt idx="469">
                  <c:v>115928.18417070899</c:v>
                </c:pt>
                <c:pt idx="470">
                  <c:v>116935.35013724738</c:v>
                </c:pt>
                <c:pt idx="471">
                  <c:v>117918.03737245071</c:v>
                </c:pt>
                <c:pt idx="472">
                  <c:v>118876.64859737424</c:v>
                </c:pt>
                <c:pt idx="473">
                  <c:v>119811.5690649896</c:v>
                </c:pt>
                <c:pt idx="474">
                  <c:v>120723.16751197071</c:v>
                </c:pt>
                <c:pt idx="475">
                  <c:v>121611.79704215443</c:v>
                </c:pt>
                <c:pt idx="476">
                  <c:v>122477.79594748233</c:v>
                </c:pt>
                <c:pt idx="477">
                  <c:v>123321.48847165762</c:v>
                </c:pt>
                <c:pt idx="478">
                  <c:v>124143.18552124375</c:v>
                </c:pt>
                <c:pt idx="479">
                  <c:v>124943.18532847756</c:v>
                </c:pt>
                <c:pt idx="480">
                  <c:v>125721.77406966567</c:v>
                </c:pt>
                <c:pt idx="481">
                  <c:v>126479.2264426719</c:v>
                </c:pt>
                <c:pt idx="482">
                  <c:v>127215.80620667941</c:v>
                </c:pt>
                <c:pt idx="483">
                  <c:v>127931.76668712198</c:v>
                </c:pt>
                <c:pt idx="484">
                  <c:v>128627.35124841843</c:v>
                </c:pt>
                <c:pt idx="485">
                  <c:v>129302.79373690995</c:v>
                </c:pt>
                <c:pt idx="486">
                  <c:v>129958.31889619028</c:v>
                </c:pt>
                <c:pt idx="487">
                  <c:v>130594.14275682818</c:v>
                </c:pt>
                <c:pt idx="488">
                  <c:v>131210.47300231096</c:v>
                </c:pt>
                <c:pt idx="489">
                  <c:v>131807.50931288264</c:v>
                </c:pt>
                <c:pt idx="490">
                  <c:v>132385.44368881031</c:v>
                </c:pt>
                <c:pt idx="491">
                  <c:v>132944.46075448583</c:v>
                </c:pt>
                <c:pt idx="492">
                  <c:v>133484.73804465387</c:v>
                </c:pt>
                <c:pt idx="493">
                  <c:v>134006.44627395403</c:v>
                </c:pt>
                <c:pt idx="494">
                  <c:v>134509.74959086833</c:v>
                </c:pt>
                <c:pt idx="495">
                  <c:v>134994.80581707988</c:v>
                </c:pt>
                <c:pt idx="496">
                  <c:v>135461.76667316892</c:v>
                </c:pt>
                <c:pt idx="497">
                  <c:v>135910.77799150054</c:v>
                </c:pt>
                <c:pt idx="498">
                  <c:v>136341.9799170928</c:v>
                </c:pt>
                <c:pt idx="499">
                  <c:v>136755.50709719324</c:v>
                </c:pt>
                <c:pt idx="500">
                  <c:v>137151.48886023712</c:v>
                </c:pt>
                <c:pt idx="501">
                  <c:v>137530.0493848098</c:v>
                </c:pt>
                <c:pt idx="502">
                  <c:v>137891.3078591894</c:v>
                </c:pt>
                <c:pt idx="503">
                  <c:v>138235.37863200309</c:v>
                </c:pt>
                <c:pt idx="504">
                  <c:v>138562.37135449116</c:v>
                </c:pt>
                <c:pt idx="505">
                  <c:v>138872.39111483676</c:v>
                </c:pt>
                <c:pt idx="506">
                  <c:v>139165.53856498617</c:v>
                </c:pt>
                <c:pt idx="507">
                  <c:v>139441.91004035273</c:v>
                </c:pt>
                <c:pt idx="508">
                  <c:v>139701.59767277035</c:v>
                </c:pt>
                <c:pt idx="509">
                  <c:v>139944.68949703517</c:v>
                </c:pt>
                <c:pt idx="510">
                  <c:v>140171.2695513496</c:v>
                </c:pt>
                <c:pt idx="511">
                  <c:v>140381.41797196082</c:v>
                </c:pt>
                <c:pt idx="512">
                  <c:v>140575.21108226414</c:v>
                </c:pt>
                <c:pt idx="513">
                  <c:v>140752.72147662219</c:v>
                </c:pt>
                <c:pt idx="514">
                  <c:v>140914.01809913255</c:v>
                </c:pt>
                <c:pt idx="515">
                  <c:v>141059.16631755966</c:v>
                </c:pt>
                <c:pt idx="516">
                  <c:v>141188.22799263007</c:v>
                </c:pt>
                <c:pt idx="517">
                  <c:v>141301.26154287611</c:v>
                </c:pt>
                <c:pt idx="518">
                  <c:v>141398.32200519813</c:v>
                </c:pt>
                <c:pt idx="519">
                  <c:v>141479.46109130286</c:v>
                </c:pt>
                <c:pt idx="520">
                  <c:v>141544.72724016232</c:v>
                </c:pt>
                <c:pt idx="521">
                  <c:v>141594.16566662688</c:v>
                </c:pt>
                <c:pt idx="522">
                  <c:v>141627.81840631383</c:v>
                </c:pt>
                <c:pt idx="523">
                  <c:v>141645.72435688306</c:v>
                </c:pt>
                <c:pt idx="524">
                  <c:v>141647.919315801</c:v>
                </c:pt>
                <c:pt idx="525">
                  <c:v>141634.43601468467</c:v>
                </c:pt>
                <c:pt idx="526">
                  <c:v>141605.30415030778</c:v>
                </c:pt>
                <c:pt idx="527">
                  <c:v>141560.55041234306</c:v>
                </c:pt>
                <c:pt idx="528">
                  <c:v>141500.19850790562</c:v>
                </c:pt>
                <c:pt idx="529">
                  <c:v>141424.26918295433</c:v>
                </c:pt>
                <c:pt idx="530">
                  <c:v>141332.78024060011</c:v>
                </c:pt>
                <c:pt idx="531">
                  <c:v>141225.74655636225</c:v>
                </c:pt>
                <c:pt idx="532">
                  <c:v>141103.18009040647</c:v>
                </c:pt>
                <c:pt idx="533">
                  <c:v>140965.0898967906</c:v>
                </c:pt>
                <c:pt idx="534">
                  <c:v>140811.4821297368</c:v>
                </c:pt>
                <c:pt idx="535">
                  <c:v>140642.36004694187</c:v>
                </c:pt>
                <c:pt idx="536">
                  <c:v>140457.72400992954</c:v>
                </c:pt>
                <c:pt idx="537">
                  <c:v>140257.57148144225</c:v>
                </c:pt>
                <c:pt idx="538">
                  <c:v>140041.89701986164</c:v>
                </c:pt>
                <c:pt idx="539">
                  <c:v>139810.69227064072</c:v>
                </c:pt>
                <c:pt idx="540">
                  <c:v>139563.94595472238</c:v>
                </c:pt>
                <c:pt idx="541">
                  <c:v>139301.64385391204</c:v>
                </c:pt>
                <c:pt idx="542">
                  <c:v>139023.76879316391</c:v>
                </c:pt>
                <c:pt idx="543">
                  <c:v>138730.3006197334</c:v>
                </c:pt>
                <c:pt idx="544">
                  <c:v>138421.21617913916</c:v>
                </c:pt>
                <c:pt idx="545">
                  <c:v>138096.4892878703</c:v>
                </c:pt>
                <c:pt idx="546">
                  <c:v>137756.0907027658</c:v>
                </c:pt>
                <c:pt idx="547">
                  <c:v>137399.988086984</c:v>
                </c:pt>
                <c:pt idx="548">
                  <c:v>137028.14597247014</c:v>
                </c:pt>
                <c:pt idx="549">
                  <c:v>136640.52571882121</c:v>
                </c:pt>
                <c:pt idx="550">
                  <c:v>136237.08546843557</c:v>
                </c:pt>
                <c:pt idx="551">
                  <c:v>135817.78009782522</c:v>
                </c:pt>
                <c:pt idx="552">
                  <c:v>135382.56116495625</c:v>
                </c:pt>
                <c:pt idx="553">
                  <c:v>134931.37685247083</c:v>
                </c:pt>
                <c:pt idx="554">
                  <c:v>134464.17190663196</c:v>
                </c:pt>
                <c:pt idx="555">
                  <c:v>133980.88757181738</c:v>
                </c:pt>
                <c:pt idx="556">
                  <c:v>133481.46152037487</c:v>
                </c:pt>
                <c:pt idx="557">
                  <c:v>132965.82777763598</c:v>
                </c:pt>
                <c:pt idx="558">
                  <c:v>132433.91664186746</c:v>
                </c:pt>
                <c:pt idx="559">
                  <c:v>131885.6545989227</c:v>
                </c:pt>
                <c:pt idx="560">
                  <c:v>131320.96423133559</c:v>
                </c:pt>
                <c:pt idx="561">
                  <c:v>130739.76412157869</c:v>
                </c:pt>
                <c:pt idx="562">
                  <c:v>130141.96874918554</c:v>
                </c:pt>
                <c:pt idx="563">
                  <c:v>129527.48838141255</c:v>
                </c:pt>
                <c:pt idx="564">
                  <c:v>128896.22895709006</c:v>
                </c:pt>
                <c:pt idx="565">
                  <c:v>128248.09196328424</c:v>
                </c:pt>
                <c:pt idx="566">
                  <c:v>127582.97430436091</c:v>
                </c:pt>
                <c:pt idx="567">
                  <c:v>126900.76816300952</c:v>
                </c:pt>
                <c:pt idx="568">
                  <c:v>126201.36085274977</c:v>
                </c:pt>
                <c:pt idx="569">
                  <c:v>125484.63466140439</c:v>
                </c:pt>
                <c:pt idx="570">
                  <c:v>124750.46668497946</c:v>
                </c:pt>
                <c:pt idx="571">
                  <c:v>123998.7286513475</c:v>
                </c:pt>
                <c:pt idx="572">
                  <c:v>123229.28673307816</c:v>
                </c:pt>
                <c:pt idx="573">
                  <c:v>122442.00134870701</c:v>
                </c:pt>
                <c:pt idx="574">
                  <c:v>121636.72695167222</c:v>
                </c:pt>
                <c:pt idx="575">
                  <c:v>120813.31180608388</c:v>
                </c:pt>
                <c:pt idx="576">
                  <c:v>119971.59774841867</c:v>
                </c:pt>
                <c:pt idx="577">
                  <c:v>119111.41993415347</c:v>
                </c:pt>
                <c:pt idx="578">
                  <c:v>118232.60656826526</c:v>
                </c:pt>
                <c:pt idx="579">
                  <c:v>117334.97861842917</c:v>
                </c:pt>
                <c:pt idx="580">
                  <c:v>116418.34950964204</c:v>
                </c:pt>
                <c:pt idx="581">
                  <c:v>115482.52479888289</c:v>
                </c:pt>
                <c:pt idx="582">
                  <c:v>114527.30182829518</c:v>
                </c:pt>
                <c:pt idx="583">
                  <c:v>113552.46935523412</c:v>
                </c:pt>
                <c:pt idx="584">
                  <c:v>112557.80715736758</c:v>
                </c:pt>
                <c:pt idx="585">
                  <c:v>111543.08561084686</c:v>
                </c:pt>
                <c:pt idx="586">
                  <c:v>110508.06523937271</c:v>
                </c:pt>
                <c:pt idx="587">
                  <c:v>109452.49623177089</c:v>
                </c:pt>
                <c:pt idx="588">
                  <c:v>108376.11792545678</c:v>
                </c:pt>
                <c:pt idx="589">
                  <c:v>107278.65825290733</c:v>
                </c:pt>
                <c:pt idx="590">
                  <c:v>106159.83314796898</c:v>
                </c:pt>
                <c:pt idx="591">
                  <c:v>105019.34590850644</c:v>
                </c:pt>
                <c:pt idx="592">
                  <c:v>103856.88651153767</c:v>
                </c:pt>
                <c:pt idx="593">
                  <c:v>102672.13087659824</c:v>
                </c:pt>
                <c:pt idx="594">
                  <c:v>101464.74007263048</c:v>
                </c:pt>
                <c:pt idx="595">
                  <c:v>100234.35946319181</c:v>
                </c:pt>
                <c:pt idx="596">
                  <c:v>98980.617784218062</c:v>
                </c:pt>
                <c:pt idx="597">
                  <c:v>97703.126147952498</c:v>
                </c:pt>
                <c:pt idx="598">
                  <c:v>96401.476965953538</c:v>
                </c:pt>
                <c:pt idx="599">
                  <c:v>95075.242783314825</c:v>
                </c:pt>
                <c:pt idx="600">
                  <c:v>93723.975015361386</c:v>
                </c:pt>
                <c:pt idx="601">
                  <c:v>92347.20257711655</c:v>
                </c:pt>
                <c:pt idx="602">
                  <c:v>90944.430394756317</c:v>
                </c:pt>
                <c:pt idx="603">
                  <c:v>89515.137787071682</c:v>
                </c:pt>
                <c:pt idx="604">
                  <c:v>88058.776703639363</c:v>
                </c:pt>
                <c:pt idx="605">
                  <c:v>86574.769804949581</c:v>
                </c:pt>
                <c:pt idx="606">
                  <c:v>85062.508368158451</c:v>
                </c:pt>
                <c:pt idx="607">
                  <c:v>83521.350000426901</c:v>
                </c:pt>
                <c:pt idx="608">
                  <c:v>81950.616139997714</c:v>
                </c:pt>
                <c:pt idx="609">
                  <c:v>80349.589323284512</c:v>
                </c:pt>
                <c:pt idx="610">
                  <c:v>78717.510194366128</c:v>
                </c:pt>
                <c:pt idx="611">
                  <c:v>77053.57423150618</c:v>
                </c:pt>
                <c:pt idx="612">
                  <c:v>75356.928163824239</c:v>
                </c:pt>
                <c:pt idx="613">
                  <c:v>73626.666050303218</c:v>
                </c:pt>
                <c:pt idx="614">
                  <c:v>71861.824993347502</c:v>
                </c:pt>
                <c:pt idx="615">
                  <c:v>70061.380460751359</c:v>
                </c:pt>
                <c:pt idx="616">
                  <c:v>68224.241194176837</c:v>
                </c:pt>
                <c:pt idx="617">
                  <c:v>66349.243690569798</c:v>
                </c:pt>
                <c:pt idx="618">
                  <c:v>64435.146257637789</c:v>
                </c:pt>
                <c:pt idx="619">
                  <c:v>62480.622669053002</c:v>
                </c:pt>
                <c:pt idx="620">
                  <c:v>60484.255484763809</c:v>
                </c:pt>
                <c:pt idx="621">
                  <c:v>58444.529164923515</c:v>
                </c:pt>
                <c:pt idx="622">
                  <c:v>56359.823205231536</c:v>
                </c:pt>
                <c:pt idx="623">
                  <c:v>54228.405676845323</c:v>
                </c:pt>
                <c:pt idx="624">
                  <c:v>52048.427796783959</c:v>
                </c:pt>
                <c:pt idx="625">
                  <c:v>49817.920534542769</c:v>
                </c:pt>
                <c:pt idx="626">
                  <c:v>47534.794856718821</c:v>
                </c:pt>
                <c:pt idx="627">
                  <c:v>45196.848151188671</c:v>
                </c:pt>
                <c:pt idx="628">
                  <c:v>42801.780861602572</c:v>
                </c:pt>
                <c:pt idx="629">
                  <c:v>40347.229734998953</c:v>
                </c:pt>
                <c:pt idx="630">
                  <c:v>37830.827878411685</c:v>
                </c:pt>
                <c:pt idx="631">
                  <c:v>35250.307892373807</c:v>
                </c:pt>
                <c:pt idx="632">
                  <c:v>32603.674025078402</c:v>
                </c:pt>
                <c:pt idx="633">
                  <c:v>29889.484472969714</c:v>
                </c:pt>
                <c:pt idx="634">
                  <c:v>27107.307908023391</c:v>
                </c:pt>
                <c:pt idx="635">
                  <c:v>24258.45019004506</c:v>
                </c:pt>
                <c:pt idx="636">
                  <c:v>21347.082638314751</c:v>
                </c:pt>
                <c:pt idx="637">
                  <c:v>18381.914476731454</c:v>
                </c:pt>
                <c:pt idx="638">
                  <c:v>15378.452197181989</c:v>
                </c:pt>
                <c:pt idx="639">
                  <c:v>12361.47623328028</c:v>
                </c:pt>
                <c:pt idx="640">
                  <c:v>9366.3579971285544</c:v>
                </c:pt>
                <c:pt idx="641">
                  <c:v>6436.3789257426306</c:v>
                </c:pt>
                <c:pt idx="642">
                  <c:v>3613.0832049205628</c:v>
                </c:pt>
                <c:pt idx="643">
                  <c:v>921.01376709525596</c:v>
                </c:pt>
                <c:pt idx="644">
                  <c:v>-1644.3033883987757</c:v>
                </c:pt>
                <c:pt idx="645">
                  <c:v>-4113.9242888203007</c:v>
                </c:pt>
                <c:pt idx="646">
                  <c:v>-6523.5751044691697</c:v>
                </c:pt>
                <c:pt idx="647">
                  <c:v>-8876.6994237424242</c:v>
                </c:pt>
                <c:pt idx="648">
                  <c:v>-11104.739445447749</c:v>
                </c:pt>
                <c:pt idx="649">
                  <c:v>-13046.74102935128</c:v>
                </c:pt>
                <c:pt idx="650">
                  <c:v>-14524.941645850202</c:v>
                </c:pt>
                <c:pt idx="651">
                  <c:v>-15500.489633323341</c:v>
                </c:pt>
                <c:pt idx="652">
                  <c:v>-16080.667806319121</c:v>
                </c:pt>
                <c:pt idx="653">
                  <c:v>-16392.111709441502</c:v>
                </c:pt>
                <c:pt idx="654">
                  <c:v>-16522.871799258999</c:v>
                </c:pt>
                <c:pt idx="655">
                  <c:v>-16527.664660970877</c:v>
                </c:pt>
                <c:pt idx="656">
                  <c:v>-16440.834258197778</c:v>
                </c:pt>
                <c:pt idx="657">
                  <c:v>-16284.826073730022</c:v>
                </c:pt>
                <c:pt idx="658">
                  <c:v>-16074.960805531075</c:v>
                </c:pt>
                <c:pt idx="659">
                  <c:v>-15822.114208753561</c:v>
                </c:pt>
                <c:pt idx="660">
                  <c:v>-15534.270959061456</c:v>
                </c:pt>
                <c:pt idx="661">
                  <c:v>-15217.462499324422</c:v>
                </c:pt>
                <c:pt idx="662">
                  <c:v>-14876.355801542724</c:v>
                </c:pt>
                <c:pt idx="663">
                  <c:v>-14514.636547402284</c:v>
                </c:pt>
                <c:pt idx="664">
                  <c:v>-14135.266675071824</c:v>
                </c:pt>
                <c:pt idx="665">
                  <c:v>-13740.662493104042</c:v>
                </c:pt>
                <c:pt idx="666">
                  <c:v>-13332.82100569728</c:v>
                </c:pt>
                <c:pt idx="667">
                  <c:v>-12913.411529388235</c:v>
                </c:pt>
                <c:pt idx="668">
                  <c:v>-12483.843466803242</c:v>
                </c:pt>
                <c:pt idx="669">
                  <c:v>-12045.317334994781</c:v>
                </c:pt>
                <c:pt idx="670">
                  <c:v>-11598.86379683664</c:v>
                </c:pt>
                <c:pt idx="671">
                  <c:v>-11145.373941976299</c:v>
                </c:pt>
                <c:pt idx="672">
                  <c:v>-10685.623081041149</c:v>
                </c:pt>
                <c:pt idx="673">
                  <c:v>-10220.289660001685</c:v>
                </c:pt>
                <c:pt idx="674">
                  <c:v>-9749.9704541217707</c:v>
                </c:pt>
                <c:pt idx="675">
                  <c:v>-9275.1928906286175</c:v>
                </c:pt>
                <c:pt idx="676">
                  <c:v>-8796.4251305416892</c:v>
                </c:pt>
                <c:pt idx="677">
                  <c:v>-8314.0843836488657</c:v>
                </c:pt>
                <c:pt idx="678">
                  <c:v>-7828.5438171424785</c:v>
                </c:pt>
                <c:pt idx="679">
                  <c:v>-7340.1383350675069</c:v>
                </c:pt>
                <c:pt idx="680">
                  <c:v>-6849.169443770018</c:v>
                </c:pt>
                <c:pt idx="681">
                  <c:v>-6355.9093719663551</c:v>
                </c:pt>
                <c:pt idx="682">
                  <c:v>-5860.604578698164</c:v>
                </c:pt>
                <c:pt idx="683">
                  <c:v>-5363.4787553390397</c:v>
                </c:pt>
                <c:pt idx="684">
                  <c:v>-4864.7354068619507</c:v>
                </c:pt>
                <c:pt idx="685">
                  <c:v>-4364.5600812349567</c:v>
                </c:pt>
                <c:pt idx="686">
                  <c:v>-3863.1223029700045</c:v>
                </c:pt>
                <c:pt idx="687">
                  <c:v>-3360.5772566823948</c:v>
                </c:pt>
                <c:pt idx="688">
                  <c:v>-2857.0672584137965</c:v>
                </c:pt>
                <c:pt idx="689">
                  <c:v>-2352.7230459689663</c:v>
                </c:pt>
                <c:pt idx="690">
                  <c:v>-1847.664914266893</c:v>
                </c:pt>
                <c:pt idx="691">
                  <c:v>-1342.0037174447295</c:v>
                </c:pt>
                <c:pt idx="692">
                  <c:v>-835.84175597301657</c:v>
                </c:pt>
                <c:pt idx="693">
                  <c:v>-329.27356418484487</c:v>
                </c:pt>
                <c:pt idx="694">
                  <c:v>177.61338873369158</c:v>
                </c:pt>
                <c:pt idx="695">
                  <c:v>684.73807319601588</c:v>
                </c:pt>
                <c:pt idx="696">
                  <c:v>1192.0253396391497</c:v>
                </c:pt>
                <c:pt idx="697">
                  <c:v>1699.4054168056239</c:v>
                </c:pt>
                <c:pt idx="698">
                  <c:v>2206.813460908882</c:v>
                </c:pt>
                <c:pt idx="699">
                  <c:v>2714.1891496677536</c:v>
                </c:pt>
                <c:pt idx="700">
                  <c:v>3221.4763160072571</c:v>
                </c:pt>
                <c:pt idx="701">
                  <c:v>3728.6226169117667</c:v>
                </c:pt>
                <c:pt idx="702">
                  <c:v>4235.5792335030146</c:v>
                </c:pt>
                <c:pt idx="703">
                  <c:v>4742.3005989163485</c:v>
                </c:pt>
                <c:pt idx="704">
                  <c:v>5248.7441509778855</c:v>
                </c:pt>
                <c:pt idx="705">
                  <c:v>5754.8701070540801</c:v>
                </c:pt>
                <c:pt idx="706">
                  <c:v>6260.6412587631457</c:v>
                </c:pt>
                <c:pt idx="707">
                  <c:v>6766.0227845125246</c:v>
                </c:pt>
                <c:pt idx="708">
                  <c:v>7270.9820780646733</c:v>
                </c:pt>
                <c:pt idx="709">
                  <c:v>7775.4885915402665</c:v>
                </c:pt>
                <c:pt idx="710">
                  <c:v>8279.5136914480227</c:v>
                </c:pt>
                <c:pt idx="711">
                  <c:v>8783.0305264875733</c:v>
                </c:pt>
                <c:pt idx="712">
                  <c:v>9286.0139060093734</c:v>
                </c:pt>
                <c:pt idx="713">
                  <c:v>9788.4401881362337</c:v>
                </c:pt>
                <c:pt idx="714">
                  <c:v>10290.287176657041</c:v>
                </c:pt>
                <c:pt idx="715">
                  <c:v>10791.534025896557</c:v>
                </c:pt>
                <c:pt idx="716">
                  <c:v>11292.161152847511</c:v>
                </c:pt>
                <c:pt idx="717">
                  <c:v>11792.150155923939</c:v>
                </c:pt>
                <c:pt idx="718">
                  <c:v>12291.483739759216</c:v>
                </c:pt>
                <c:pt idx="719">
                  <c:v>12790.145645529377</c:v>
                </c:pt>
                <c:pt idx="720">
                  <c:v>13288.120586333096</c:v>
                </c:pt>
                <c:pt idx="721">
                  <c:v>13785.394187205022</c:v>
                </c:pt>
                <c:pt idx="722">
                  <c:v>14281.952929379393</c:v>
                </c:pt>
                <c:pt idx="723">
                  <c:v>14777.784098456956</c:v>
                </c:pt>
                <c:pt idx="724">
                  <c:v>15272.875736160404</c:v>
                </c:pt>
                <c:pt idx="725">
                  <c:v>15767.216595392409</c:v>
                </c:pt>
                <c:pt idx="726">
                  <c:v>16260.796098336255</c:v>
                </c:pt>
                <c:pt idx="727">
                  <c:v>16753.604297362297</c:v>
                </c:pt>
                <c:pt idx="728">
                  <c:v>17245.631838524438</c:v>
                </c:pt>
                <c:pt idx="729">
                  <c:v>17736.869927449658</c:v>
                </c:pt>
                <c:pt idx="730">
                  <c:v>18227.310297440672</c:v>
                </c:pt>
                <c:pt idx="731">
                  <c:v>18716.945179627055</c:v>
                </c:pt>
                <c:pt idx="732">
                  <c:v>19205.76727501423</c:v>
                </c:pt>
                <c:pt idx="733">
                  <c:v>19693.769728292118</c:v>
                </c:pt>
                <c:pt idx="734">
                  <c:v>20180.946103276794</c:v>
                </c:pt>
                <c:pt idx="735">
                  <c:v>20667.290359868741</c:v>
                </c:pt>
                <c:pt idx="736">
                  <c:v>21152.79683242074</c:v>
                </c:pt>
                <c:pt idx="737">
                  <c:v>21637.460209416993</c:v>
                </c:pt>
                <c:pt idx="738">
                  <c:v>22121.275514372843</c:v>
                </c:pt>
                <c:pt idx="739">
                  <c:v>22604.238087871508</c:v>
                </c:pt>
                <c:pt idx="740">
                  <c:v>23086.343570660847</c:v>
                </c:pt>
                <c:pt idx="741">
                  <c:v>23567.587887738904</c:v>
                </c:pt>
                <c:pt idx="742">
                  <c:v>24047.967233362549</c:v>
                </c:pt>
                <c:pt idx="743">
                  <c:v>24527.478056918397</c:v>
                </c:pt>
                <c:pt idx="744">
                  <c:v>25006.117049599699</c:v>
                </c:pt>
                <c:pt idx="745">
                  <c:v>25483.881131837112</c:v>
                </c:pt>
                <c:pt idx="746">
                  <c:v>25960.767441435004</c:v>
                </c:pt>
                <c:pt idx="747">
                  <c:v>26436.773322368499</c:v>
                </c:pt>
                <c:pt idx="748">
                  <c:v>26911.896314199614</c:v>
                </c:pt>
                <c:pt idx="749">
                  <c:v>27386.134142073883</c:v>
                </c:pt>
                <c:pt idx="750">
                  <c:v>27859.484707261527</c:v>
                </c:pt>
                <c:pt idx="751">
                  <c:v>28331.94607820973</c:v>
                </c:pt>
                <c:pt idx="752">
                  <c:v>28803.51648207492</c:v>
                </c:pt>
                <c:pt idx="753">
                  <c:v>29274.194296706108</c:v>
                </c:pt>
                <c:pt idx="754">
                  <c:v>29743.978043052222</c:v>
                </c:pt>
                <c:pt idx="755">
                  <c:v>30212.866377968312</c:v>
                </c:pt>
                <c:pt idx="756">
                  <c:v>30680.858087397079</c:v>
                </c:pt>
                <c:pt idx="757">
                  <c:v>31147.952079903796</c:v>
                </c:pt>
                <c:pt idx="758">
                  <c:v>31614.147380544142</c:v>
                </c:pt>
                <c:pt idx="759">
                  <c:v>32079.443125045731</c:v>
                </c:pt>
                <c:pt idx="760">
                  <c:v>32543.838554285467</c:v>
                </c:pt>
                <c:pt idx="761">
                  <c:v>33007.333009045913</c:v>
                </c:pt>
                <c:pt idx="762">
                  <c:v>33469.925925034964</c:v>
                </c:pt>
                <c:pt idx="763">
                  <c:v>33931.616828154125</c:v>
                </c:pt>
                <c:pt idx="764">
                  <c:v>34392.405330001609</c:v>
                </c:pt>
                <c:pt idx="765">
                  <c:v>34852.291123597264</c:v>
                </c:pt>
                <c:pt idx="766">
                  <c:v>35311.273979317251</c:v>
                </c:pt>
                <c:pt idx="767">
                  <c:v>35769.353741027066</c:v>
                </c:pt>
                <c:pt idx="768">
                  <c:v>36226.530322402126</c:v>
                </c:pt>
                <c:pt idx="769">
                  <c:v>36682.80370342602</c:v>
                </c:pt>
                <c:pt idx="770">
                  <c:v>37138.1739270568</c:v>
                </c:pt>
                <c:pt idx="771">
                  <c:v>37592.641096052517</c:v>
                </c:pt>
                <c:pt idx="772">
                  <c:v>38046.205369947653</c:v>
                </c:pt>
                <c:pt idx="773">
                  <c:v>38498.866962172469</c:v>
                </c:pt>
                <c:pt idx="774">
                  <c:v>38950.626137307954</c:v>
                </c:pt>
                <c:pt idx="775">
                  <c:v>39401.483208469355</c:v>
                </c:pt>
                <c:pt idx="776">
                  <c:v>39851.438534811641</c:v>
                </c:pt>
                <c:pt idx="777">
                  <c:v>40300.492519150815</c:v>
                </c:pt>
                <c:pt idx="778">
                  <c:v>40748.645605695077</c:v>
                </c:pt>
                <c:pt idx="779">
                  <c:v>41195.898277880391</c:v>
                </c:pt>
                <c:pt idx="780">
                  <c:v>41642.251056305227</c:v>
                </c:pt>
                <c:pt idx="781">
                  <c:v>42087.704496759492</c:v>
                </c:pt>
                <c:pt idx="782">
                  <c:v>42532.25918834308</c:v>
                </c:pt>
                <c:pt idx="783">
                  <c:v>42975.915751669563</c:v>
                </c:pt>
                <c:pt idx="784">
                  <c:v>43418.674837150866</c:v>
                </c:pt>
                <c:pt idx="785">
                  <c:v>43860.537123359056</c:v>
                </c:pt>
                <c:pt idx="786">
                  <c:v>44301.503315461421</c:v>
                </c:pt>
                <c:pt idx="787">
                  <c:v>44741.574143725375</c:v>
                </c:pt>
                <c:pt idx="788">
                  <c:v>45180.75036208985</c:v>
                </c:pt>
                <c:pt idx="789">
                  <c:v>45619.032746799967</c:v>
                </c:pt>
                <c:pt idx="790">
                  <c:v>46056.422095102032</c:v>
                </c:pt>
                <c:pt idx="791">
                  <c:v>46492.919223996003</c:v>
                </c:pt>
                <c:pt idx="792">
                  <c:v>46928.524969042715</c:v>
                </c:pt>
                <c:pt idx="793">
                  <c:v>47363.240183223352</c:v>
                </c:pt>
                <c:pt idx="794">
                  <c:v>47797.065735848693</c:v>
                </c:pt>
                <c:pt idx="795">
                  <c:v>48230.002511515864</c:v>
                </c:pt>
                <c:pt idx="796">
                  <c:v>48662.051409110405</c:v>
                </c:pt>
                <c:pt idx="797">
                  <c:v>49093.213340851558</c:v>
                </c:pt>
                <c:pt idx="798">
                  <c:v>49523.489231378873</c:v>
                </c:pt>
                <c:pt idx="799">
                  <c:v>49952.880016878175</c:v>
                </c:pt>
                <c:pt idx="800">
                  <c:v>50381.386644245147</c:v>
                </c:pt>
                <c:pt idx="801">
                  <c:v>50809.010070284872</c:v>
                </c:pt>
                <c:pt idx="802">
                  <c:v>51235.751260945697</c:v>
                </c:pt>
                <c:pt idx="803">
                  <c:v>51661.611190585878</c:v>
                </c:pt>
                <c:pt idx="804">
                  <c:v>52086.590841271565</c:v>
                </c:pt>
                <c:pt idx="805">
                  <c:v>52510.691202104746</c:v>
                </c:pt>
                <c:pt idx="806">
                  <c:v>52933.913268579854</c:v>
                </c:pt>
                <c:pt idx="807">
                  <c:v>53356.258041967703</c:v>
                </c:pt>
                <c:pt idx="808">
                  <c:v>53777.726528725667</c:v>
                </c:pt>
                <c:pt idx="809">
                  <c:v>54198.319739932878</c:v>
                </c:pt>
                <c:pt idx="810">
                  <c:v>54618.038690749388</c:v>
                </c:pt>
                <c:pt idx="811">
                  <c:v>55036.884399898285</c:v>
                </c:pt>
                <c:pt idx="812">
                  <c:v>55454.857889169711</c:v>
                </c:pt>
                <c:pt idx="813">
                  <c:v>55871.960182945928</c:v>
                </c:pt>
                <c:pt idx="814">
                  <c:v>56288.192307746474</c:v>
                </c:pt>
                <c:pt idx="815">
                  <c:v>56703.555291792552</c:v>
                </c:pt>
                <c:pt idx="816">
                  <c:v>57118.050164589877</c:v>
                </c:pt>
                <c:pt idx="817">
                  <c:v>57531.67795652918</c:v>
                </c:pt>
                <c:pt idx="818">
                  <c:v>57944.439698503615</c:v>
                </c:pt>
                <c:pt idx="819">
                  <c:v>58356.336421542364</c:v>
                </c:pt>
                <c:pt idx="820">
                  <c:v>58767.369156459783</c:v>
                </c:pt>
                <c:pt idx="821">
                  <c:v>59177.53893351939</c:v>
                </c:pt>
                <c:pt idx="822">
                  <c:v>59586.846782112181</c:v>
                </c:pt>
                <c:pt idx="823">
                  <c:v>59995.293730448502</c:v>
                </c:pt>
                <c:pt idx="824">
                  <c:v>60402.880805263143</c:v>
                </c:pt>
                <c:pt idx="825">
                  <c:v>60809.609031532877</c:v>
                </c:pt>
                <c:pt idx="826">
                  <c:v>61215.479432206135</c:v>
                </c:pt>
                <c:pt idx="827">
                  <c:v>61620.493027944183</c:v>
                </c:pt>
                <c:pt idx="828">
                  <c:v>62024.650836873348</c:v>
                </c:pt>
                <c:pt idx="829">
                  <c:v>62427.953874347942</c:v>
                </c:pt>
                <c:pt idx="830">
                  <c:v>62830.403152723309</c:v>
                </c:pt>
                <c:pt idx="831">
                  <c:v>63231.999681138659</c:v>
                </c:pt>
                <c:pt idx="832">
                  <c:v>63632.744465309326</c:v>
                </c:pt>
                <c:pt idx="833">
                  <c:v>64032.63850732796</c:v>
                </c:pt>
                <c:pt idx="834">
                  <c:v>64431.682805474396</c:v>
                </c:pt>
                <c:pt idx="835">
                  <c:v>64829.878354033783</c:v>
                </c:pt>
                <c:pt idx="836">
                  <c:v>65227.226143122716</c:v>
                </c:pt>
                <c:pt idx="837">
                  <c:v>65623.727158522932</c:v>
                </c:pt>
                <c:pt idx="838">
                  <c:v>66019.382381522344</c:v>
                </c:pt>
                <c:pt idx="839">
                  <c:v>66414.192788763234</c:v>
                </c:pt>
                <c:pt idx="840">
                  <c:v>66808.159352096962</c:v>
                </c:pt>
                <c:pt idx="841">
                  <c:v>67201.283038445385</c:v>
                </c:pt>
                <c:pt idx="842">
                  <c:v>67593.564809668358</c:v>
                </c:pt>
                <c:pt idx="843">
                  <c:v>67985.005622437267</c:v>
                </c:pt>
                <c:pt idx="844">
                  <c:v>68375.606428114319</c:v>
                </c:pt>
                <c:pt idx="845">
                  <c:v>68765.368172637231</c:v>
                </c:pt>
                <c:pt idx="846">
                  <c:v>69154.291796409394</c:v>
                </c:pt>
                <c:pt idx="847">
                  <c:v>69542.378234194926</c:v>
                </c:pt>
                <c:pt idx="848">
                  <c:v>69929.628415018742</c:v>
                </c:pt>
                <c:pt idx="849">
                  <c:v>70316.043262071224</c:v>
                </c:pt>
                <c:pt idx="850">
                  <c:v>70701.623692617432</c:v>
                </c:pt>
                <c:pt idx="851">
                  <c:v>71086.370617910638</c:v>
                </c:pt>
                <c:pt idx="852">
                  <c:v>71470.284943109975</c:v>
                </c:pt>
                <c:pt idx="853">
                  <c:v>71853.367567202135</c:v>
                </c:pt>
                <c:pt idx="854">
                  <c:v>72235.619382926801</c:v>
                </c:pt>
                <c:pt idx="855">
                  <c:v>72617.041276705815</c:v>
                </c:pt>
                <c:pt idx="856">
                  <c:v>72997.634128575926</c:v>
                </c:pt>
                <c:pt idx="857">
                  <c:v>73377.398812124768</c:v>
                </c:pt>
                <c:pt idx="858">
                  <c:v>73756.336194430289</c:v>
                </c:pt>
                <c:pt idx="859">
                  <c:v>74134.447136003131</c:v>
                </c:pt>
                <c:pt idx="860">
                  <c:v>74511.73249073216</c:v>
                </c:pt>
                <c:pt idx="861">
                  <c:v>74888.193105832746</c:v>
                </c:pt>
                <c:pt idx="862">
                  <c:v>75263.829821797888</c:v>
                </c:pt>
                <c:pt idx="863">
                  <c:v>75638.643472352036</c:v>
                </c:pt>
                <c:pt idx="864">
                  <c:v>76012.634884407307</c:v>
                </c:pt>
                <c:pt idx="865">
                  <c:v>76385.804878022333</c:v>
                </c:pt>
                <c:pt idx="866">
                  <c:v>76758.154266363301</c:v>
                </c:pt>
                <c:pt idx="867">
                  <c:v>77129.683855667419</c:v>
                </c:pt>
                <c:pt idx="868">
                  <c:v>77500.394445208338</c:v>
                </c:pt>
                <c:pt idx="869">
                  <c:v>77870.286827263844</c:v>
                </c:pt>
                <c:pt idx="870">
                  <c:v>78239.36178708545</c:v>
                </c:pt>
                <c:pt idx="871">
                  <c:v>78607.620102869856</c:v>
                </c:pt>
                <c:pt idx="872">
                  <c:v>78975.062545732348</c:v>
                </c:pt>
                <c:pt idx="873">
                  <c:v>79341.689879681915</c:v>
                </c:pt>
                <c:pt idx="874">
                  <c:v>79707.502861598026</c:v>
                </c:pt>
                <c:pt idx="875">
                  <c:v>80072.502241209047</c:v>
                </c:pt>
                <c:pt idx="876">
                  <c:v>80436.688761072204</c:v>
                </c:pt>
                <c:pt idx="877">
                  <c:v>80800.063156555028</c:v>
                </c:pt>
                <c:pt idx="878">
                  <c:v>81162.626155818245</c:v>
                </c:pt>
                <c:pt idx="879">
                  <c:v>81524.378479800012</c:v>
                </c:pt>
                <c:pt idx="880">
                  <c:v>81885.320842201472</c:v>
                </c:pt>
                <c:pt idx="881">
                  <c:v>82245.453949473522</c:v>
                </c:pt>
                <c:pt idx="882">
                  <c:v>82604.778500804852</c:v>
                </c:pt>
                <c:pt idx="883">
                  <c:v>82963.295188111093</c:v>
                </c:pt>
                <c:pt idx="884">
                  <c:v>83321.004696024989</c:v>
                </c:pt>
                <c:pt idx="885">
                  <c:v>83677.907701887802</c:v>
                </c:pt>
                <c:pt idx="886">
                  <c:v>84034.004875741506</c:v>
                </c:pt>
                <c:pt idx="887">
                  <c:v>84389.296880322116</c:v>
                </c:pt>
                <c:pt idx="888">
                  <c:v>84743.784371053815</c:v>
                </c:pt>
                <c:pt idx="889">
                  <c:v>85097.467996044041</c:v>
                </c:pt>
                <c:pt idx="890">
                  <c:v>85450.348396079324</c:v>
                </c:pt>
                <c:pt idx="891">
                  <c:v>85802.426204622054</c:v>
                </c:pt>
                <c:pt idx="892">
                  <c:v>86153.702047807834</c:v>
                </c:pt>
                <c:pt idx="893">
                  <c:v>86504.176544443748</c:v>
                </c:pt>
                <c:pt idx="894">
                  <c:v>86853.850306007138</c:v>
                </c:pt>
                <c:pt idx="895">
                  <c:v>87202.723936645183</c:v>
                </c:pt>
                <c:pt idx="896">
                  <c:v>87550.798033175059</c:v>
                </c:pt>
                <c:pt idx="897">
                  <c:v>87898.07318508462</c:v>
                </c:pt>
                <c:pt idx="898">
                  <c:v>88244.549974533773</c:v>
                </c:pt>
                <c:pt idx="899">
                  <c:v>88590.228976356346</c:v>
                </c:pt>
                <c:pt idx="900">
                  <c:v>88935.110758062394</c:v>
                </c:pt>
                <c:pt idx="901">
                  <c:v>89279.195879841078</c:v>
                </c:pt>
                <c:pt idx="902">
                  <c:v>89622.484894563982</c:v>
                </c:pt>
                <c:pt idx="903">
                  <c:v>89964.978347788856</c:v>
                </c:pt>
                <c:pt idx="904">
                  <c:v>90306.676777763743</c:v>
                </c:pt>
                <c:pt idx="905">
                  <c:v>90647.580715431555</c:v>
                </c:pt>
                <c:pt idx="906">
                  <c:v>90987.690684434943</c:v>
                </c:pt>
                <c:pt idx="907">
                  <c:v>91327.007201121582</c:v>
                </c:pt>
                <c:pt idx="908">
                  <c:v>91665.530774549741</c:v>
                </c:pt>
                <c:pt idx="909">
                  <c:v>92003.261906494139</c:v>
                </c:pt>
                <c:pt idx="910">
                  <c:v>92340.201091452109</c:v>
                </c:pt>
                <c:pt idx="911">
                  <c:v>92676.348816650047</c:v>
                </c:pt>
                <c:pt idx="912">
                  <c:v>93011.705562050091</c:v>
                </c:pt>
                <c:pt idx="913">
                  <c:v>93346.271800357019</c:v>
                </c:pt>
                <c:pt idx="914">
                  <c:v>93680.047997025365</c:v>
                </c:pt>
                <c:pt idx="915">
                  <c:v>94013.034610266754</c:v>
                </c:pt>
                <c:pt idx="916">
                  <c:v>94345.232091057376</c:v>
                </c:pt>
                <c:pt idx="917">
                  <c:v>94676.640883145723</c:v>
                </c:pt>
                <c:pt idx="918">
                  <c:v>95007.261423060321</c:v>
                </c:pt>
                <c:pt idx="919">
                  <c:v>95337.09414011777</c:v>
                </c:pt>
                <c:pt idx="920">
                  <c:v>95666.139456430828</c:v>
                </c:pt>
                <c:pt idx="921">
                  <c:v>95994.397786916568</c:v>
                </c:pt>
                <c:pt idx="922">
                  <c:v>96321.869539304709</c:v>
                </c:pt>
                <c:pt idx="923">
                  <c:v>96648.555114146046</c:v>
                </c:pt>
                <c:pt idx="924">
                  <c:v>96974.454904820857</c:v>
                </c:pt>
                <c:pt idx="925">
                  <c:v>97299.569297547481</c:v>
                </c:pt>
                <c:pt idx="926">
                  <c:v>97623.898671390882</c:v>
                </c:pt>
                <c:pt idx="927">
                  <c:v>97947.443398271309</c:v>
                </c:pt>
                <c:pt idx="928">
                  <c:v>98270.203842972944</c:v>
                </c:pt>
                <c:pt idx="929">
                  <c:v>98592.180363152598</c:v>
                </c:pt>
                <c:pt idx="930">
                  <c:v>98913.373309348419</c:v>
                </c:pt>
                <c:pt idx="931">
                  <c:v>99233.783024988588</c:v>
                </c:pt>
                <c:pt idx="932">
                  <c:v>99553.409846400085</c:v>
                </c:pt>
                <c:pt idx="933">
                  <c:v>99872.254102817329</c:v>
                </c:pt>
                <c:pt idx="934">
                  <c:v>100190.31611639085</c:v>
                </c:pt>
                <c:pt idx="935">
                  <c:v>100507.59620219596</c:v>
                </c:pt>
                <c:pt idx="936">
                  <c:v>100824.09466824138</c:v>
                </c:pt>
                <c:pt idx="937">
                  <c:v>101139.81181547779</c:v>
                </c:pt>
                <c:pt idx="938">
                  <c:v>101454.74793780634</c:v>
                </c:pt>
                <c:pt idx="939">
                  <c:v>101768.90332208714</c:v>
                </c:pt>
                <c:pt idx="940">
                  <c:v>102082.27824814757</c:v>
                </c:pt>
                <c:pt idx="941">
                  <c:v>102394.87298879077</c:v>
                </c:pt>
                <c:pt idx="942">
                  <c:v>102706.68780980371</c:v>
                </c:pt>
                <c:pt idx="943">
                  <c:v>103017.72296996546</c:v>
                </c:pt>
                <c:pt idx="944">
                  <c:v>103327.97872105525</c:v>
                </c:pt>
                <c:pt idx="945">
                  <c:v>103637.45530786042</c:v>
                </c:pt>
                <c:pt idx="946">
                  <c:v>103946.15296818437</c:v>
                </c:pt>
                <c:pt idx="947">
                  <c:v>104254.0719328542</c:v>
                </c:pt>
                <c:pt idx="948">
                  <c:v>104561.21242572855</c:v>
                </c:pt>
                <c:pt idx="949">
                  <c:v>104867.574663705</c:v>
                </c:pt>
                <c:pt idx="950">
                  <c:v>105173.15885672758</c:v>
                </c:pt>
                <c:pt idx="951">
                  <c:v>105477.96520779403</c:v>
                </c:pt>
                <c:pt idx="952">
                  <c:v>105781.99391296301</c:v>
                </c:pt>
                <c:pt idx="953">
                  <c:v>106085.2451613611</c:v>
                </c:pt>
                <c:pt idx="954">
                  <c:v>106387.71913518976</c:v>
                </c:pt>
                <c:pt idx="955">
                  <c:v>106689.416009732</c:v>
                </c:pt>
                <c:pt idx="956">
                  <c:v>106990.33595335906</c:v>
                </c:pt>
                <c:pt idx="957">
                  <c:v>107290.4791275368</c:v>
                </c:pt>
                <c:pt idx="958">
                  <c:v>107589.84568683209</c:v>
                </c:pt>
                <c:pt idx="959">
                  <c:v>107888.43577891892</c:v>
                </c:pt>
                <c:pt idx="960">
                  <c:v>108186.24954458434</c:v>
                </c:pt>
                <c:pt idx="961">
                  <c:v>108483.28711773436</c:v>
                </c:pt>
                <c:pt idx="962">
                  <c:v>108779.54862539955</c:v>
                </c:pt>
                <c:pt idx="963">
                  <c:v>109075.03418774053</c:v>
                </c:pt>
                <c:pt idx="964">
                  <c:v>109369.74391805327</c:v>
                </c:pt>
                <c:pt idx="965">
                  <c:v>109663.67792277427</c:v>
                </c:pt>
                <c:pt idx="966">
                  <c:v>109956.83630148541</c:v>
                </c:pt>
                <c:pt idx="967">
                  <c:v>110249.21914691884</c:v>
                </c:pt>
                <c:pt idx="968">
                  <c:v>110540.82654496141</c:v>
                </c:pt>
                <c:pt idx="969">
                  <c:v>110831.6585746592</c:v>
                </c:pt>
                <c:pt idx="970">
                  <c:v>111121.71530822164</c:v>
                </c:pt>
                <c:pt idx="971">
                  <c:v>111410.99681102551</c:v>
                </c:pt>
                <c:pt idx="972">
                  <c:v>111699.50314161878</c:v>
                </c:pt>
                <c:pt idx="973">
                  <c:v>111987.23435172421</c:v>
                </c:pt>
                <c:pt idx="974">
                  <c:v>112274.19048624273</c:v>
                </c:pt>
                <c:pt idx="975">
                  <c:v>112560.37158325665</c:v>
                </c:pt>
                <c:pt idx="976">
                  <c:v>112845.77767403271</c:v>
                </c:pt>
                <c:pt idx="977">
                  <c:v>113130.40878302477</c:v>
                </c:pt>
                <c:pt idx="978">
                  <c:v>113414.26492787649</c:v>
                </c:pt>
                <c:pt idx="979">
                  <c:v>113697.34611942359</c:v>
                </c:pt>
                <c:pt idx="980">
                  <c:v>113979.65236169606</c:v>
                </c:pt>
                <c:pt idx="981">
                  <c:v>114261.18365192012</c:v>
                </c:pt>
                <c:pt idx="982">
                  <c:v>114541.93998051983</c:v>
                </c:pt>
                <c:pt idx="983">
                  <c:v>114821.92133111872</c:v>
                </c:pt>
                <c:pt idx="984">
                  <c:v>115101.12768054094</c:v>
                </c:pt>
                <c:pt idx="985">
                  <c:v>115379.55899881237</c:v>
                </c:pt>
                <c:pt idx="986">
                  <c:v>115657.2152491614</c:v>
                </c:pt>
                <c:pt idx="987">
                  <c:v>115934.09638801955</c:v>
                </c:pt>
                <c:pt idx="988">
                  <c:v>116210.20236502185</c:v>
                </c:pt>
                <c:pt idx="989">
                  <c:v>116485.5331230069</c:v>
                </c:pt>
                <c:pt idx="990">
                  <c:v>116760.08859801682</c:v>
                </c:pt>
                <c:pt idx="991">
                  <c:v>117033.86871929694</c:v>
                </c:pt>
                <c:pt idx="992">
                  <c:v>117306.87340929511</c:v>
                </c:pt>
                <c:pt idx="993">
                  <c:v>117579.10258366098</c:v>
                </c:pt>
                <c:pt idx="994">
                  <c:v>117850.55615124495</c:v>
                </c:pt>
                <c:pt idx="995">
                  <c:v>118121.23401409683</c:v>
                </c:pt>
                <c:pt idx="996">
                  <c:v>118391.13606746432</c:v>
                </c:pt>
                <c:pt idx="997">
                  <c:v>118660.26219979122</c:v>
                </c:pt>
                <c:pt idx="998">
                  <c:v>118928.61229271538</c:v>
                </c:pt>
                <c:pt idx="999">
                  <c:v>119196.18622106648</c:v>
                </c:pt>
                <c:pt idx="1000">
                  <c:v>119462.98385286344</c:v>
                </c:pt>
              </c:numCache>
            </c:numRef>
          </c:xVal>
          <c:yVal>
            <c:numRef>
              <c:f>'conditions init+ trajectoires'!$X$4:$X$1004</c:f>
              <c:numCache>
                <c:formatCode>0.000</c:formatCode>
                <c:ptCount val="1001"/>
                <c:pt idx="0" formatCode="0">
                  <c:v>0</c:v>
                </c:pt>
                <c:pt idx="1">
                  <c:v>-95.064598248307064</c:v>
                </c:pt>
                <c:pt idx="2">
                  <c:v>-380.61019739794943</c:v>
                </c:pt>
                <c:pt idx="3">
                  <c:v>-858.08206187528879</c:v>
                </c:pt>
                <c:pt idx="4">
                  <c:v>-1530.5260078326946</c:v>
                </c:pt>
                <c:pt idx="5">
                  <c:v>-2402.8919039074885</c:v>
                </c:pt>
                <c:pt idx="6">
                  <c:v>-3482.4241933422177</c:v>
                </c:pt>
                <c:pt idx="7">
                  <c:v>-4778.9530228093909</c:v>
                </c:pt>
                <c:pt idx="8">
                  <c:v>-6304.6130457349136</c:v>
                </c:pt>
                <c:pt idx="9">
                  <c:v>-8071.8575201374579</c:v>
                </c:pt>
                <c:pt idx="10">
                  <c:v>-10087.228798265898</c:v>
                </c:pt>
                <c:pt idx="11">
                  <c:v>-12335.933792409638</c:v>
                </c:pt>
                <c:pt idx="12">
                  <c:v>-14751.379595688099</c:v>
                </c:pt>
                <c:pt idx="13">
                  <c:v>-17178.304721569533</c:v>
                </c:pt>
                <c:pt idx="14">
                  <c:v>-19381.008160849116</c:v>
                </c:pt>
                <c:pt idx="15">
                  <c:v>-21137.533585479981</c:v>
                </c:pt>
                <c:pt idx="16">
                  <c:v>-22332.4257750904</c:v>
                </c:pt>
                <c:pt idx="17">
                  <c:v>-22951.587584638793</c:v>
                </c:pt>
                <c:pt idx="18">
                  <c:v>-23026.559508993098</c:v>
                </c:pt>
                <c:pt idx="19">
                  <c:v>-22597.394794901582</c:v>
                </c:pt>
                <c:pt idx="20">
                  <c:v>-21700.09864682001</c:v>
                </c:pt>
                <c:pt idx="21">
                  <c:v>-20366.305536938551</c:v>
                </c:pt>
                <c:pt idx="22">
                  <c:v>-18629.320466774254</c:v>
                </c:pt>
                <c:pt idx="23">
                  <c:v>-16536.860131991823</c:v>
                </c:pt>
                <c:pt idx="24">
                  <c:v>-14173.332774985527</c:v>
                </c:pt>
                <c:pt idx="25">
                  <c:v>-11686.793527809148</c:v>
                </c:pt>
                <c:pt idx="26">
                  <c:v>-9285.7153541049265</c:v>
                </c:pt>
                <c:pt idx="27">
                  <c:v>-7163.1148305357328</c:v>
                </c:pt>
                <c:pt idx="28">
                  <c:v>-5405.276643825574</c:v>
                </c:pt>
                <c:pt idx="29">
                  <c:v>-3988.1713399098535</c:v>
                </c:pt>
                <c:pt idx="30">
                  <c:v>-2836.422957448488</c:v>
                </c:pt>
                <c:pt idx="31">
                  <c:v>-1865.7641451009449</c:v>
                </c:pt>
                <c:pt idx="32">
                  <c:v>-995.84077041903572</c:v>
                </c:pt>
                <c:pt idx="33">
                  <c:v>-149.45993862990741</c:v>
                </c:pt>
                <c:pt idx="34">
                  <c:v>752.01156069470392</c:v>
                </c:pt>
                <c:pt idx="35">
                  <c:v>1793.222248023244</c:v>
                </c:pt>
                <c:pt idx="36">
                  <c:v>3064.3548369665714</c:v>
                </c:pt>
                <c:pt idx="37">
                  <c:v>4640.3231022983082</c:v>
                </c:pt>
                <c:pt idx="38">
                  <c:v>6517.110869631384</c:v>
                </c:pt>
                <c:pt idx="39">
                  <c:v>8555.3303777479105</c:v>
                </c:pt>
                <c:pt idx="40">
                  <c:v>10552.989439230751</c:v>
                </c:pt>
                <c:pt idx="41">
                  <c:v>12370.753548935412</c:v>
                </c:pt>
                <c:pt idx="42">
                  <c:v>13951.290731552541</c:v>
                </c:pt>
                <c:pt idx="43">
                  <c:v>15277.624296741053</c:v>
                </c:pt>
                <c:pt idx="44">
                  <c:v>16345.25275982528</c:v>
                </c:pt>
                <c:pt idx="45">
                  <c:v>17150.88766705693</c:v>
                </c:pt>
                <c:pt idx="46">
                  <c:v>17688.14489196573</c:v>
                </c:pt>
                <c:pt idx="47">
                  <c:v>17945.461661525394</c:v>
                </c:pt>
                <c:pt idx="48">
                  <c:v>17904.443116994149</c:v>
                </c:pt>
                <c:pt idx="49">
                  <c:v>17537.921990304272</c:v>
                </c:pt>
                <c:pt idx="50">
                  <c:v>16807.512750085363</c:v>
                </c:pt>
                <c:pt idx="51">
                  <c:v>15661.293878573861</c:v>
                </c:pt>
                <c:pt idx="52">
                  <c:v>14035.274457262505</c:v>
                </c:pt>
                <c:pt idx="53">
                  <c:v>11871.726623805887</c:v>
                </c:pt>
                <c:pt idx="54">
                  <c:v>9180.1518731434244</c:v>
                </c:pt>
                <c:pt idx="55">
                  <c:v>6115.9544614119377</c:v>
                </c:pt>
                <c:pt idx="56">
                  <c:v>2928.9194495982706</c:v>
                </c:pt>
                <c:pt idx="57">
                  <c:v>-203.40622836475819</c:v>
                </c:pt>
                <c:pt idx="58">
                  <c:v>-3233.8735887972898</c:v>
                </c:pt>
                <c:pt idx="59">
                  <c:v>-6187.576713603743</c:v>
                </c:pt>
                <c:pt idx="60">
                  <c:v>-9109.8575666724646</c:v>
                </c:pt>
                <c:pt idx="61">
                  <c:v>-12037.950819069474</c:v>
                </c:pt>
                <c:pt idx="62">
                  <c:v>-14973.64761488088</c:v>
                </c:pt>
                <c:pt idx="63">
                  <c:v>-17841.986679037003</c:v>
                </c:pt>
                <c:pt idx="64">
                  <c:v>-20461.303674818082</c:v>
                </c:pt>
                <c:pt idx="65">
                  <c:v>-22614.23788568702</c:v>
                </c:pt>
                <c:pt idx="66">
                  <c:v>-24193.519811073293</c:v>
                </c:pt>
                <c:pt idx="67">
                  <c:v>-25233.655823418056</c:v>
                </c:pt>
                <c:pt idx="68">
                  <c:v>-25825.203634257068</c:v>
                </c:pt>
                <c:pt idx="69">
                  <c:v>-26053.234388595109</c:v>
                </c:pt>
                <c:pt idx="70">
                  <c:v>-25983.187953881639</c:v>
                </c:pt>
                <c:pt idx="71">
                  <c:v>-25663.36078951809</c:v>
                </c:pt>
                <c:pt idx="72">
                  <c:v>-25129.631419452551</c:v>
                </c:pt>
                <c:pt idx="73">
                  <c:v>-24409.228859563933</c:v>
                </c:pt>
                <c:pt idx="74">
                  <c:v>-23523.352137807797</c:v>
                </c:pt>
                <c:pt idx="75">
                  <c:v>-22488.951393801799</c:v>
                </c:pt>
                <c:pt idx="76">
                  <c:v>-21319.958242700104</c:v>
                </c:pt>
                <c:pt idx="77">
                  <c:v>-20028.165312849429</c:v>
                </c:pt>
                <c:pt idx="78">
                  <c:v>-18623.885856717981</c:v>
                </c:pt>
                <c:pt idx="79">
                  <c:v>-17116.479184939035</c:v>
                </c:pt>
                <c:pt idx="80">
                  <c:v>-15514.798796082037</c:v>
                </c:pt>
                <c:pt idx="81">
                  <c:v>-13827.599542398479</c:v>
                </c:pt>
                <c:pt idx="82">
                  <c:v>-12063.920408815686</c:v>
                </c:pt>
                <c:pt idx="83">
                  <c:v>-10233.431953868547</c:v>
                </c:pt>
                <c:pt idx="84">
                  <c:v>-8346.6940818099647</c:v>
                </c:pt>
                <c:pt idx="85">
                  <c:v>-6415.2201001058247</c:v>
                </c:pt>
                <c:pt idx="86">
                  <c:v>-4451.2873606249577</c:v>
                </c:pt>
                <c:pt idx="87">
                  <c:v>-2467.9440497759401</c:v>
                </c:pt>
                <c:pt idx="88">
                  <c:v>-481.17231754291208</c:v>
                </c:pt>
                <c:pt idx="89">
                  <c:v>1483.2081229243392</c:v>
                </c:pt>
                <c:pt idx="90">
                  <c:v>3382.992426666046</c:v>
                </c:pt>
                <c:pt idx="91">
                  <c:v>5167.6443952447071</c:v>
                </c:pt>
                <c:pt idx="92">
                  <c:v>6798.0595336042225</c:v>
                </c:pt>
                <c:pt idx="93">
                  <c:v>8255.8633784172089</c:v>
                </c:pt>
                <c:pt idx="94">
                  <c:v>9536.3502339157421</c:v>
                </c:pt>
                <c:pt idx="95">
                  <c:v>10635.835458909156</c:v>
                </c:pt>
                <c:pt idx="96">
                  <c:v>11538.955607885611</c:v>
                </c:pt>
                <c:pt idx="97">
                  <c:v>12204.286018096145</c:v>
                </c:pt>
                <c:pt idx="98">
                  <c:v>12548.57757066705</c:v>
                </c:pt>
                <c:pt idx="99">
                  <c:v>12453.293705291053</c:v>
                </c:pt>
                <c:pt idx="100">
                  <c:v>11847.765648575838</c:v>
                </c:pt>
                <c:pt idx="101">
                  <c:v>10803.937300069356</c:v>
                </c:pt>
                <c:pt idx="102">
                  <c:v>9482.5547395786634</c:v>
                </c:pt>
                <c:pt idx="103">
                  <c:v>8017.0772215879506</c:v>
                </c:pt>
                <c:pt idx="104">
                  <c:v>6485.8648801435893</c:v>
                </c:pt>
                <c:pt idx="105">
                  <c:v>4931.6882811092846</c:v>
                </c:pt>
                <c:pt idx="106">
                  <c:v>3378.6501475908226</c:v>
                </c:pt>
                <c:pt idx="107">
                  <c:v>1841.191182408071</c:v>
                </c:pt>
                <c:pt idx="108">
                  <c:v>328.56661446246915</c:v>
                </c:pt>
                <c:pt idx="109">
                  <c:v>-1152.8722885641876</c:v>
                </c:pt>
                <c:pt idx="110">
                  <c:v>-2598.4582754780549</c:v>
                </c:pt>
                <c:pt idx="111">
                  <c:v>-4004.5211441125762</c:v>
                </c:pt>
                <c:pt idx="112">
                  <c:v>-5367.9806791397623</c:v>
                </c:pt>
                <c:pt idx="113">
                  <c:v>-6686.0929623099219</c:v>
                </c:pt>
                <c:pt idx="114">
                  <c:v>-7956.2837947796943</c:v>
                </c:pt>
                <c:pt idx="115">
                  <c:v>-9176.0329303308972</c:v>
                </c:pt>
                <c:pt idx="116">
                  <c:v>-10342.788340019661</c:v>
                </c:pt>
                <c:pt idx="117">
                  <c:v>-11453.898076526117</c:v>
                </c:pt>
                <c:pt idx="118">
                  <c:v>-12506.55194021177</c:v>
                </c:pt>
                <c:pt idx="119">
                  <c:v>-13497.727784781178</c:v>
                </c:pt>
                <c:pt idx="120">
                  <c:v>-14424.138824167341</c:v>
                </c:pt>
                <c:pt idx="121">
                  <c:v>-15282.179190789995</c:v>
                </c:pt>
                <c:pt idx="122">
                  <c:v>-16067.865520869744</c:v>
                </c:pt>
                <c:pt idx="123">
                  <c:v>-16776.772677570603</c:v>
                </c:pt>
                <c:pt idx="124">
                  <c:v>-17403.962001277519</c:v>
                </c:pt>
                <c:pt idx="125">
                  <c:v>-17943.900838059963</c:v>
                </c:pt>
                <c:pt idx="126">
                  <c:v>-18390.372733379631</c:v>
                </c:pt>
                <c:pt idx="127">
                  <c:v>-18736.378892231536</c:v>
                </c:pt>
                <c:pt idx="128">
                  <c:v>-18974.033812004098</c:v>
                </c:pt>
                <c:pt idx="129">
                  <c:v>-19094.462269071042</c:v>
                </c:pt>
                <c:pt idx="130">
                  <c:v>-19087.712582788532</c:v>
                </c:pt>
                <c:pt idx="131">
                  <c:v>-18942.714804661675</c:v>
                </c:pt>
                <c:pt idx="132">
                  <c:v>-18647.336294856854</c:v>
                </c:pt>
                <c:pt idx="133">
                  <c:v>-18188.627561812576</c:v>
                </c:pt>
                <c:pt idx="134">
                  <c:v>-17553.418402052168</c:v>
                </c:pt>
                <c:pt idx="135">
                  <c:v>-16729.535329882034</c:v>
                </c:pt>
                <c:pt idx="136">
                  <c:v>-15708.10361052623</c:v>
                </c:pt>
                <c:pt idx="137">
                  <c:v>-14487.785823812728</c:v>
                </c:pt>
                <c:pt idx="138">
                  <c:v>-13082.765452977554</c:v>
                </c:pt>
                <c:pt idx="139">
                  <c:v>-11538.586873204866</c:v>
                </c:pt>
                <c:pt idx="140">
                  <c:v>-9961.283327292982</c:v>
                </c:pt>
                <c:pt idx="141">
                  <c:v>-8535.9358821291116</c:v>
                </c:pt>
                <c:pt idx="142">
                  <c:v>-7431.3231169227756</c:v>
                </c:pt>
                <c:pt idx="143">
                  <c:v>-6648.5105592290492</c:v>
                </c:pt>
                <c:pt idx="144">
                  <c:v>-6055.2013786956604</c:v>
                </c:pt>
                <c:pt idx="145">
                  <c:v>-5522.6868888774497</c:v>
                </c:pt>
                <c:pt idx="146">
                  <c:v>-4973.5648439949573</c:v>
                </c:pt>
                <c:pt idx="147">
                  <c:v>-4374.8380365863386</c:v>
                </c:pt>
                <c:pt idx="148">
                  <c:v>-3721.1325508030345</c:v>
                </c:pt>
                <c:pt idx="149">
                  <c:v>-3019.8520523212565</c:v>
                </c:pt>
                <c:pt idx="150">
                  <c:v>-2282.034045030985</c:v>
                </c:pt>
                <c:pt idx="151">
                  <c:v>-1518.2399421430607</c:v>
                </c:pt>
                <c:pt idx="152">
                  <c:v>-737.27842005781929</c:v>
                </c:pt>
                <c:pt idx="153">
                  <c:v>53.881036693447868</c:v>
                </c:pt>
                <c:pt idx="154">
                  <c:v>849.81942886798959</c:v>
                </c:pt>
                <c:pt idx="155">
                  <c:v>1646.3248328116763</c:v>
                </c:pt>
                <c:pt idx="156">
                  <c:v>2440.0952127692885</c:v>
                </c:pt>
                <c:pt idx="157">
                  <c:v>3228.5061810661691</c:v>
                </c:pt>
                <c:pt idx="158">
                  <c:v>4009.4365409540646</c:v>
                </c:pt>
                <c:pt idx="159">
                  <c:v>4781.1389877705396</c:v>
                </c:pt>
                <c:pt idx="160">
                  <c:v>5542.1443421241638</c:v>
                </c:pt>
                <c:pt idx="161">
                  <c:v>6291.1901634826836</c:v>
                </c:pt>
                <c:pt idx="162">
                  <c:v>7027.1669593521019</c:v>
                </c:pt>
                <c:pt idx="163">
                  <c:v>7749.0770794095397</c:v>
                </c:pt>
                <c:pt idx="164">
                  <c:v>8456.002765561374</c:v>
                </c:pt>
                <c:pt idx="165">
                  <c:v>9147.080815848698</c:v>
                </c:pt>
                <c:pt idx="166">
                  <c:v>9821.4820151700696</c:v>
                </c:pt>
                <c:pt idx="167">
                  <c:v>10478.393971940719</c:v>
                </c:pt>
                <c:pt idx="168">
                  <c:v>11117.006338086043</c:v>
                </c:pt>
                <c:pt idx="169">
                  <c:v>11736.497623102325</c:v>
                </c:pt>
                <c:pt idx="170">
                  <c:v>12336.022970716953</c:v>
                </c:pt>
                <c:pt idx="171">
                  <c:v>12914.702368602635</c:v>
                </c:pt>
                <c:pt idx="172">
                  <c:v>13471.60882027528</c:v>
                </c:pt>
                <c:pt idx="173">
                  <c:v>14005.756031137716</c:v>
                </c:pt>
                <c:pt idx="174">
                  <c:v>14516.085150858822</c:v>
                </c:pt>
                <c:pt idx="175">
                  <c:v>15001.4500714109</c:v>
                </c:pt>
                <c:pt idx="176">
                  <c:v>15460.600699766912</c:v>
                </c:pt>
                <c:pt idx="177">
                  <c:v>15892.163497452122</c:v>
                </c:pt>
                <c:pt idx="178">
                  <c:v>16294.618390469985</c:v>
                </c:pt>
                <c:pt idx="179">
                  <c:v>16666.270877833416</c:v>
                </c:pt>
                <c:pt idx="180">
                  <c:v>17005.217765710913</c:v>
                </c:pt>
                <c:pt idx="181">
                  <c:v>17309.304364154646</c:v>
                </c:pt>
                <c:pt idx="182">
                  <c:v>17576.070102277772</c:v>
                </c:pt>
                <c:pt idx="183">
                  <c:v>17802.678175679692</c:v>
                </c:pt>
                <c:pt idx="184">
                  <c:v>17985.822747035596</c:v>
                </c:pt>
                <c:pt idx="185">
                  <c:v>18121.603867871978</c:v>
                </c:pt>
                <c:pt idx="186">
                  <c:v>18205.354752577783</c:v>
                </c:pt>
                <c:pt idx="187">
                  <c:v>18231.39657758905</c:v>
                </c:pt>
                <c:pt idx="188">
                  <c:v>18192.67920955196</c:v>
                </c:pt>
                <c:pt idx="189">
                  <c:v>18080.235313880003</c:v>
                </c:pt>
                <c:pt idx="190">
                  <c:v>17882.31573606508</c:v>
                </c:pt>
                <c:pt idx="191">
                  <c:v>17582.95500246622</c:v>
                </c:pt>
                <c:pt idx="192">
                  <c:v>17159.473195456911</c:v>
                </c:pt>
                <c:pt idx="193">
                  <c:v>16577.951921846932</c:v>
                </c:pt>
                <c:pt idx="194">
                  <c:v>15785.152089589326</c:v>
                </c:pt>
                <c:pt idx="195">
                  <c:v>14697.666904232226</c:v>
                </c:pt>
                <c:pt idx="196">
                  <c:v>13213.427474679918</c:v>
                </c:pt>
                <c:pt idx="197">
                  <c:v>11311.634631926194</c:v>
                </c:pt>
                <c:pt idx="198">
                  <c:v>9109.2189747441862</c:v>
                </c:pt>
                <c:pt idx="199">
                  <c:v>6724.0356366762917</c:v>
                </c:pt>
                <c:pt idx="200">
                  <c:v>4183.1020181491995</c:v>
                </c:pt>
                <c:pt idx="201">
                  <c:v>1471.1519262481579</c:v>
                </c:pt>
                <c:pt idx="202">
                  <c:v>-1422.0427005525685</c:v>
                </c:pt>
                <c:pt idx="203">
                  <c:v>-4469.0212837756062</c:v>
                </c:pt>
                <c:pt idx="204">
                  <c:v>-7586.8205361057226</c:v>
                </c:pt>
                <c:pt idx="205">
                  <c:v>-10658.290339719502</c:v>
                </c:pt>
                <c:pt idx="206">
                  <c:v>-13584.183685310922</c:v>
                </c:pt>
                <c:pt idx="207">
                  <c:v>-16314.499180828261</c:v>
                </c:pt>
                <c:pt idx="208">
                  <c:v>-18840.536556469666</c:v>
                </c:pt>
                <c:pt idx="209">
                  <c:v>-21174.25275798604</c:v>
                </c:pt>
                <c:pt idx="210">
                  <c:v>-23334.20716098322</c:v>
                </c:pt>
                <c:pt idx="211">
                  <c:v>-25339.209403189077</c:v>
                </c:pt>
                <c:pt idx="212">
                  <c:v>-27206.124966968644</c:v>
                </c:pt>
                <c:pt idx="213">
                  <c:v>-28949.412857395619</c:v>
                </c:pt>
                <c:pt idx="214">
                  <c:v>-30581.27770646763</c:v>
                </c:pt>
                <c:pt idx="215">
                  <c:v>-32111.991658345327</c:v>
                </c:pt>
                <c:pt idx="216">
                  <c:v>-33550.22522185331</c:v>
                </c:pt>
                <c:pt idx="217">
                  <c:v>-34903.336889082326</c:v>
                </c:pt>
                <c:pt idx="218">
                  <c:v>-36177.612068796887</c:v>
                </c:pt>
                <c:pt idx="219">
                  <c:v>-37378.455562949421</c:v>
                </c:pt>
                <c:pt idx="220">
                  <c:v>-38510.545341539713</c:v>
                </c:pt>
                <c:pt idx="221">
                  <c:v>-39577.955315365747</c:v>
                </c:pt>
                <c:pt idx="222">
                  <c:v>-40584.253674054336</c:v>
                </c:pt>
                <c:pt idx="223">
                  <c:v>-41532.582066026807</c:v>
                </c:pt>
                <c:pt idx="224">
                  <c:v>-42425.719750167933</c:v>
                </c:pt>
                <c:pt idx="225">
                  <c:v>-43266.135916248772</c:v>
                </c:pt>
                <c:pt idx="226">
                  <c:v>-44056.032641552061</c:v>
                </c:pt>
                <c:pt idx="227">
                  <c:v>-44797.380390437553</c:v>
                </c:pt>
                <c:pt idx="228">
                  <c:v>-45491.947535714506</c:v>
                </c:pt>
                <c:pt idx="229">
                  <c:v>-46141.325054617213</c:v>
                </c:pt>
                <c:pt idx="230">
                  <c:v>-46746.947303190485</c:v>
                </c:pt>
                <c:pt idx="231">
                  <c:v>-47310.109582012214</c:v>
                </c:pt>
                <c:pt idx="232">
                  <c:v>-47831.983059100065</c:v>
                </c:pt>
                <c:pt idx="233">
                  <c:v>-48313.627501864205</c:v>
                </c:pt>
                <c:pt idx="234">
                  <c:v>-48756.002181086245</c:v>
                </c:pt>
                <c:pt idx="235">
                  <c:v>-49159.97524015831</c:v>
                </c:pt>
                <c:pt idx="236">
                  <c:v>-49526.33176773219</c:v>
                </c:pt>
                <c:pt idx="237">
                  <c:v>-49855.780768143231</c:v>
                </c:pt>
                <c:pt idx="238">
                  <c:v>-50148.961188941998</c:v>
                </c:pt>
                <c:pt idx="239">
                  <c:v>-50406.447136655268</c:v>
                </c:pt>
                <c:pt idx="240">
                  <c:v>-50628.752389026326</c:v>
                </c:pt>
                <c:pt idx="241">
                  <c:v>-50816.334293314714</c:v>
                </c:pt>
                <c:pt idx="242">
                  <c:v>-50969.597124884989</c:v>
                </c:pt>
                <c:pt idx="243">
                  <c:v>-51088.894967595341</c:v>
                </c:pt>
                <c:pt idx="244">
                  <c:v>-51174.5341668685</c:v>
                </c:pt>
                <c:pt idx="245">
                  <c:v>-51226.775397362326</c:v>
                </c:pt>
                <c:pt idx="246">
                  <c:v>-51245.83537951202</c:v>
                </c:pt>
                <c:pt idx="247">
                  <c:v>-51231.888272614407</c:v>
                </c:pt>
                <c:pt idx="248">
                  <c:v>-51185.066766339973</c:v>
                </c:pt>
                <c:pt idx="249">
                  <c:v>-51105.4628874017</c:v>
                </c:pt>
                <c:pt idx="250">
                  <c:v>-50993.128533420902</c:v>
                </c:pt>
                <c:pt idx="251">
                  <c:v>-50848.075741669258</c:v>
                </c:pt>
                <c:pt idx="252">
                  <c:v>-50670.276696207242</c:v>
                </c:pt>
                <c:pt idx="253">
                  <c:v>-50459.66347286458</c:v>
                </c:pt>
                <c:pt idx="254">
                  <c:v>-50216.127517403795</c:v>
                </c:pt>
                <c:pt idx="255">
                  <c:v>-49939.518847956933</c:v>
                </c:pt>
                <c:pt idx="256">
                  <c:v>-49629.644968305067</c:v>
                </c:pt>
                <c:pt idx="257">
                  <c:v>-49286.269473643537</c:v>
                </c:pt>
                <c:pt idx="258">
                  <c:v>-48909.110324988367</c:v>
                </c:pt>
                <c:pt idx="259">
                  <c:v>-48497.837762147938</c:v>
                </c:pt>
                <c:pt idx="260">
                  <c:v>-48052.071817989374</c:v>
                </c:pt>
                <c:pt idx="261">
                  <c:v>-47571.37938830303</c:v>
                </c:pt>
                <c:pt idx="262">
                  <c:v>-47055.270801576538</c:v>
                </c:pt>
                <c:pt idx="263">
                  <c:v>-46503.19582101125</c:v>
                </c:pt>
                <c:pt idx="264">
                  <c:v>-45914.538996613919</c:v>
                </c:pt>
                <c:pt idx="265">
                  <c:v>-45288.614267485602</c:v>
                </c:pt>
                <c:pt idx="266">
                  <c:v>-44624.658692615762</c:v>
                </c:pt>
                <c:pt idx="267">
                  <c:v>-43921.825161403387</c:v>
                </c:pt>
                <c:pt idx="268">
                  <c:v>-43179.173901225229</c:v>
                </c:pt>
                <c:pt idx="269">
                  <c:v>-42395.66255659968</c:v>
                </c:pt>
                <c:pt idx="270">
                  <c:v>-41570.134560091436</c:v>
                </c:pt>
                <c:pt idx="271">
                  <c:v>-40701.305445322316</c:v>
                </c:pt>
                <c:pt idx="272">
                  <c:v>-39787.746662169222</c:v>
                </c:pt>
                <c:pt idx="273">
                  <c:v>-38827.866336348212</c:v>
                </c:pt>
                <c:pt idx="274">
                  <c:v>-37819.886260191801</c:v>
                </c:pt>
                <c:pt idx="275">
                  <c:v>-36761.814194520739</c:v>
                </c:pt>
                <c:pt idx="276">
                  <c:v>-35651.410283085337</c:v>
                </c:pt>
                <c:pt idx="277">
                  <c:v>-34486.146002198046</c:v>
                </c:pt>
                <c:pt idx="278">
                  <c:v>-33263.153546649301</c:v>
                </c:pt>
                <c:pt idx="279">
                  <c:v>-31979.162826360604</c:v>
                </c:pt>
                <c:pt idx="280">
                  <c:v>-30630.422223292742</c:v>
                </c:pt>
                <c:pt idx="281">
                  <c:v>-29212.59779470136</c:v>
                </c:pt>
                <c:pt idx="282">
                  <c:v>-27720.643495303619</c:v>
                </c:pt>
                <c:pt idx="283">
                  <c:v>-26148.631909656586</c:v>
                </c:pt>
                <c:pt idx="284">
                  <c:v>-24489.530471938106</c:v>
                </c:pt>
                <c:pt idx="285">
                  <c:v>-22734.901569200498</c:v>
                </c:pt>
                <c:pt idx="286">
                  <c:v>-20874.495585246816</c:v>
                </c:pt>
                <c:pt idx="287">
                  <c:v>-18895.693769343208</c:v>
                </c:pt>
                <c:pt idx="288">
                  <c:v>-16782.746095758939</c:v>
                </c:pt>
                <c:pt idx="289">
                  <c:v>-14515.754891103627</c:v>
                </c:pt>
                <c:pt idx="290">
                  <c:v>-12069.44493039766</c:v>
                </c:pt>
                <c:pt idx="291">
                  <c:v>-9412.1758119087717</c:v>
                </c:pt>
                <c:pt idx="292">
                  <c:v>-6507.1581126164965</c:v>
                </c:pt>
                <c:pt idx="293">
                  <c:v>-3322.0735546177784</c:v>
                </c:pt>
                <c:pt idx="294">
                  <c:v>141.41580077241429</c:v>
                </c:pt>
                <c:pt idx="295">
                  <c:v>3804.836855364807</c:v>
                </c:pt>
                <c:pt idx="296">
                  <c:v>7518.1603127453172</c:v>
                </c:pt>
                <c:pt idx="297">
                  <c:v>11137.270225542918</c:v>
                </c:pt>
                <c:pt idx="298">
                  <c:v>14580.933656673391</c:v>
                </c:pt>
                <c:pt idx="299">
                  <c:v>17818.848765080282</c:v>
                </c:pt>
                <c:pt idx="300">
                  <c:v>20841.631153812486</c:v>
                </c:pt>
                <c:pt idx="301">
                  <c:v>23645.983550319863</c:v>
                </c:pt>
                <c:pt idx="302">
                  <c:v>26232.733850113709</c:v>
                </c:pt>
                <c:pt idx="303">
                  <c:v>28608.463614548378</c:v>
                </c:pt>
                <c:pt idx="304">
                  <c:v>30785.454132656068</c:v>
                </c:pt>
                <c:pt idx="305">
                  <c:v>32779.618275681045</c:v>
                </c:pt>
                <c:pt idx="306">
                  <c:v>34608.049221783578</c:v>
                </c:pt>
                <c:pt idx="307">
                  <c:v>36287.267647860019</c:v>
                </c:pt>
                <c:pt idx="308">
                  <c:v>37832.32017659914</c:v>
                </c:pt>
                <c:pt idx="309">
                  <c:v>39256.477385400598</c:v>
                </c:pt>
                <c:pt idx="310">
                  <c:v>40571.257469778655</c:v>
                </c:pt>
                <c:pt idx="311">
                  <c:v>41786.592613992412</c:v>
                </c:pt>
                <c:pt idx="312">
                  <c:v>42911.03879600369</c:v>
                </c:pt>
                <c:pt idx="313">
                  <c:v>43951.982331901243</c:v>
                </c:pt>
                <c:pt idx="314">
                  <c:v>44915.824574852326</c:v>
                </c:pt>
                <c:pt idx="315">
                  <c:v>45808.139751556191</c:v>
                </c:pt>
                <c:pt idx="316">
                  <c:v>46633.806844651735</c:v>
                </c:pt>
                <c:pt idx="317">
                  <c:v>47397.118628227327</c:v>
                </c:pt>
                <c:pt idx="318">
                  <c:v>48101.871461264273</c:v>
                </c:pt>
                <c:pt idx="319">
                  <c:v>48751.439232271994</c:v>
                </c:pt>
                <c:pt idx="320">
                  <c:v>49348.83439138814</c:v>
                </c:pt>
                <c:pt idx="321">
                  <c:v>49896.75850890002</c:v>
                </c:pt>
                <c:pt idx="322">
                  <c:v>50397.644343739725</c:v>
                </c:pt>
                <c:pt idx="323">
                  <c:v>50853.691018064732</c:v>
                </c:pt>
                <c:pt idx="324">
                  <c:v>51266.893576350012</c:v>
                </c:pt>
                <c:pt idx="325">
                  <c:v>51639.067951954363</c:v>
                </c:pt>
                <c:pt idx="326">
                  <c:v>51971.872160754407</c:v>
                </c:pt>
                <c:pt idx="327">
                  <c:v>52266.824380278893</c:v>
                </c:pt>
                <c:pt idx="328">
                  <c:v>52525.31844521228</c:v>
                </c:pt>
                <c:pt idx="329">
                  <c:v>52748.637189067187</c:v>
                </c:pt>
                <c:pt idx="330">
                  <c:v>52937.963981557084</c:v>
                </c:pt>
                <c:pt idx="331">
                  <c:v>53094.392747243641</c:v>
                </c:pt>
                <c:pt idx="332">
                  <c:v>53218.936699876824</c:v>
                </c:pt>
                <c:pt idx="333">
                  <c:v>53312.535985755836</c:v>
                </c:pt>
                <c:pt idx="334">
                  <c:v>53376.064396289323</c:v>
                </c:pt>
                <c:pt idx="335">
                  <c:v>53410.335283068496</c:v>
                </c:pt>
                <c:pt idx="336">
                  <c:v>53416.10678689702</c:v>
                </c:pt>
                <c:pt idx="337">
                  <c:v>53394.086474337513</c:v>
                </c:pt>
                <c:pt idx="338">
                  <c:v>53344.93546064468</c:v>
                </c:pt>
                <c:pt idx="339">
                  <c:v>53269.272085836506</c:v>
                </c:pt>
                <c:pt idx="340">
                  <c:v>53167.675200614562</c:v>
                </c:pt>
                <c:pt idx="341">
                  <c:v>53040.68711049165</c:v>
                </c:pt>
                <c:pt idx="342">
                  <c:v>52888.816219507687</c:v>
                </c:pt>
                <c:pt idx="343">
                  <c:v>52712.539409063676</c:v>
                </c:pt>
                <c:pt idx="344">
                  <c:v>52512.304182478489</c:v>
                </c:pt>
                <c:pt idx="345">
                  <c:v>52288.530601711762</c:v>
                </c:pt>
                <c:pt idx="346">
                  <c:v>52041.613039167925</c:v>
                </c:pt>
                <c:pt idx="347">
                  <c:v>51771.921764494335</c:v>
                </c:pt>
                <c:pt idx="348">
                  <c:v>51479.804383723662</c:v>
                </c:pt>
                <c:pt idx="349">
                  <c:v>51165.587145915764</c:v>
                </c:pt>
                <c:pt idx="350">
                  <c:v>50829.576130568588</c:v>
                </c:pt>
                <c:pt idx="351">
                  <c:v>50472.058327442704</c:v>
                </c:pt>
                <c:pt idx="352">
                  <c:v>50093.302619039991</c:v>
                </c:pt>
                <c:pt idx="353">
                  <c:v>49693.560674760076</c:v>
                </c:pt>
                <c:pt idx="354">
                  <c:v>49273.067764701227</c:v>
                </c:pt>
                <c:pt idx="355">
                  <c:v>48832.043500151776</c:v>
                </c:pt>
                <c:pt idx="356">
                  <c:v>48370.692507015148</c:v>
                </c:pt>
                <c:pt idx="357">
                  <c:v>47889.205037709551</c:v>
                </c:pt>
                <c:pt idx="358">
                  <c:v>47387.757526469104</c:v>
                </c:pt>
                <c:pt idx="359">
                  <c:v>46866.513092435423</c:v>
                </c:pt>
                <c:pt idx="360">
                  <c:v>46325.621994458241</c:v>
                </c:pt>
                <c:pt idx="361">
                  <c:v>45765.222041112676</c:v>
                </c:pt>
                <c:pt idx="362">
                  <c:v>45185.438959083425</c:v>
                </c:pt>
                <c:pt idx="363">
                  <c:v>44586.386722757685</c:v>
                </c:pt>
                <c:pt idx="364">
                  <c:v>43968.167847605509</c:v>
                </c:pt>
                <c:pt idx="365">
                  <c:v>43330.873649706395</c:v>
                </c:pt>
                <c:pt idx="366">
                  <c:v>42674.584473603318</c:v>
                </c:pt>
                <c:pt idx="367">
                  <c:v>41999.369890530776</c:v>
                </c:pt>
                <c:pt idx="368">
                  <c:v>41305.288868973432</c:v>
                </c:pt>
                <c:pt idx="369">
                  <c:v>40592.389919470879</c:v>
                </c:pt>
                <c:pt idx="370">
                  <c:v>39860.711215597454</c:v>
                </c:pt>
                <c:pt idx="371">
                  <c:v>39110.280693122346</c:v>
                </c:pt>
                <c:pt idx="372">
                  <c:v>38341.116129507085</c:v>
                </c:pt>
                <c:pt idx="373">
                  <c:v>37553.225206139679</c:v>
                </c:pt>
                <c:pt idx="374">
                  <c:v>36746.605556059367</c:v>
                </c:pt>
                <c:pt idx="375">
                  <c:v>35921.244800421366</c:v>
                </c:pt>
                <c:pt idx="376">
                  <c:v>35077.120577624315</c:v>
                </c:pt>
                <c:pt idx="377">
                  <c:v>34214.20056992444</c:v>
                </c:pt>
                <c:pt idx="378">
                  <c:v>33332.442533555659</c:v>
                </c:pt>
                <c:pt idx="379">
                  <c:v>32431.794339951735</c:v>
                </c:pt>
                <c:pt idx="380">
                  <c:v>31512.1940377424</c:v>
                </c:pt>
                <c:pt idx="381">
                  <c:v>30573.569947927968</c:v>
                </c:pt>
                <c:pt idx="382">
                  <c:v>29615.84080823863</c:v>
                </c:pt>
                <c:pt idx="383">
                  <c:v>28638.915987443928</c:v>
                </c:pt>
                <c:pt idx="384">
                  <c:v>27642.69579668899</c:v>
                </c:pt>
                <c:pt idx="385">
                  <c:v>26627.071933337891</c:v>
                </c:pt>
                <c:pt idx="386">
                  <c:v>25591.928104050752</c:v>
                </c:pt>
                <c:pt idx="387">
                  <c:v>24537.140888953334</c:v>
                </c:pt>
                <c:pt idx="388">
                  <c:v>23462.580929242729</c:v>
                </c:pt>
                <c:pt idx="389">
                  <c:v>22368.11454848442</c:v>
                </c:pt>
                <c:pt idx="390">
                  <c:v>21253.605956153995</c:v>
                </c:pt>
                <c:pt idx="391">
                  <c:v>20118.92023491548</c:v>
                </c:pt>
                <c:pt idx="392">
                  <c:v>18963.927386874086</c:v>
                </c:pt>
                <c:pt idx="393">
                  <c:v>17788.507817601268</c:v>
                </c:pt>
                <c:pt idx="394">
                  <c:v>16592.559783359007</c:v>
                </c:pt>
                <c:pt idx="395">
                  <c:v>15376.009536277967</c:v>
                </c:pt>
                <c:pt idx="396">
                  <c:v>14138.825203488055</c:v>
                </c:pt>
                <c:pt idx="397">
                  <c:v>12881.035872942368</c:v>
                </c:pt>
                <c:pt idx="398">
                  <c:v>11602.757995787353</c:v>
                </c:pt>
                <c:pt idx="399">
                  <c:v>10304.232148201691</c:v>
                </c:pt>
                <c:pt idx="400">
                  <c:v>8985.8745620964783</c:v>
                </c:pt>
                <c:pt idx="401">
                  <c:v>7648.3498211299147</c:v>
                </c:pt>
                <c:pt idx="402">
                  <c:v>6292.6739503331664</c:v>
                </c:pt>
                <c:pt idx="403">
                  <c:v>4920.360979820116</c:v>
                </c:pt>
                <c:pt idx="404">
                  <c:v>3533.6307590532633</c:v>
                </c:pt>
                <c:pt idx="405">
                  <c:v>2135.6999114681876</c:v>
                </c:pt>
                <c:pt idx="406">
                  <c:v>731.17627986737966</c:v>
                </c:pt>
                <c:pt idx="407">
                  <c:v>-673.44441474990333</c:v>
                </c:pt>
                <c:pt idx="408">
                  <c:v>-2069.2578340545592</c:v>
                </c:pt>
                <c:pt idx="409">
                  <c:v>-3444.6854006012504</c:v>
                </c:pt>
                <c:pt idx="410">
                  <c:v>-4786.1486952658261</c:v>
                </c:pt>
                <c:pt idx="411">
                  <c:v>-6080.8961638186438</c:v>
                </c:pt>
                <c:pt idx="412">
                  <c:v>-7323.216158413813</c:v>
                </c:pt>
                <c:pt idx="413">
                  <c:v>-8523.8380232603467</c:v>
                </c:pt>
                <c:pt idx="414">
                  <c:v>-9720.4160254198869</c:v>
                </c:pt>
                <c:pt idx="415">
                  <c:v>-10987.270226980725</c:v>
                </c:pt>
                <c:pt idx="416">
                  <c:v>-12429.707348747206</c:v>
                </c:pt>
                <c:pt idx="417">
                  <c:v>-14079.300794576589</c:v>
                </c:pt>
                <c:pt idx="418">
                  <c:v>-15787.958180456046</c:v>
                </c:pt>
                <c:pt idx="419">
                  <c:v>-17375.479725222158</c:v>
                </c:pt>
                <c:pt idx="420">
                  <c:v>-18770.46913257198</c:v>
                </c:pt>
                <c:pt idx="421">
                  <c:v>-19961.55082673701</c:v>
                </c:pt>
                <c:pt idx="422">
                  <c:v>-20957.534215981203</c:v>
                </c:pt>
                <c:pt idx="423">
                  <c:v>-21774.927278946572</c:v>
                </c:pt>
                <c:pt idx="424">
                  <c:v>-22432.918017626285</c:v>
                </c:pt>
                <c:pt idx="425">
                  <c:v>-22950.732675556814</c:v>
                </c:pt>
                <c:pt idx="426">
                  <c:v>-23346.250875082937</c:v>
                </c:pt>
                <c:pt idx="427">
                  <c:v>-23635.409126116869</c:v>
                </c:pt>
                <c:pt idx="428">
                  <c:v>-23832.068688092491</c:v>
                </c:pt>
                <c:pt idx="429">
                  <c:v>-23948.124430915566</c:v>
                </c:pt>
                <c:pt idx="430">
                  <c:v>-23993.717303907233</c:v>
                </c:pt>
                <c:pt idx="431">
                  <c:v>-23977.47471918516</c:v>
                </c:pt>
                <c:pt idx="432">
                  <c:v>-23906.74158549268</c:v>
                </c:pt>
                <c:pt idx="433">
                  <c:v>-23787.786381370908</c:v>
                </c:pt>
                <c:pt idx="434">
                  <c:v>-23625.977888727564</c:v>
                </c:pt>
                <c:pt idx="435">
                  <c:v>-23425.933527113455</c:v>
                </c:pt>
                <c:pt idx="436">
                  <c:v>-23191.642406421739</c:v>
                </c:pt>
                <c:pt idx="437">
                  <c:v>-22926.566823206831</c:v>
                </c:pt>
                <c:pt idx="438">
                  <c:v>-22633.725808297382</c:v>
                </c:pt>
                <c:pt idx="439">
                  <c:v>-22315.76392493851</c:v>
                </c:pt>
                <c:pt idx="440">
                  <c:v>-21975.008029463374</c:v>
                </c:pt>
                <c:pt idx="441">
                  <c:v>-21613.514236754898</c:v>
                </c:pt>
                <c:pt idx="442">
                  <c:v>-21233.10691842133</c:v>
                </c:pt>
                <c:pt idx="443">
                  <c:v>-20835.411212441813</c:v>
                </c:pt>
                <c:pt idx="444">
                  <c:v>-20421.880236202218</c:v>
                </c:pt>
                <c:pt idx="445">
                  <c:v>-19993.817962636906</c:v>
                </c:pt>
                <c:pt idx="446">
                  <c:v>-19552.398532752868</c:v>
                </c:pt>
                <c:pt idx="447">
                  <c:v>-19098.682628744129</c:v>
                </c:pt>
                <c:pt idx="448">
                  <c:v>-18633.631412900573</c:v>
                </c:pt>
                <c:pt idx="449">
                  <c:v>-18158.118442491774</c:v>
                </c:pt>
                <c:pt idx="450">
                  <c:v>-17672.939894823045</c:v>
                </c:pt>
                <c:pt idx="451">
                  <c:v>-17178.823375765616</c:v>
                </c:pt>
                <c:pt idx="452">
                  <c:v>-16676.435536122026</c:v>
                </c:pt>
                <c:pt idx="453">
                  <c:v>-16166.38868072874</c:v>
                </c:pt>
                <c:pt idx="454">
                  <c:v>-15649.246523273612</c:v>
                </c:pt>
                <c:pt idx="455">
                  <c:v>-15125.52921388422</c:v>
                </c:pt>
                <c:pt idx="456">
                  <c:v>-14595.7177454175</c:v>
                </c:pt>
                <c:pt idx="457">
                  <c:v>-14060.257827099897</c:v>
                </c:pt>
                <c:pt idx="458">
                  <c:v>-13519.563299977888</c:v>
                </c:pt>
                <c:pt idx="459">
                  <c:v>-12974.019156944882</c:v>
                </c:pt>
                <c:pt idx="460">
                  <c:v>-12423.984220437775</c:v>
                </c:pt>
                <c:pt idx="461">
                  <c:v>-11869.793522866916</c:v>
                </c:pt>
                <c:pt idx="462">
                  <c:v>-11311.760428153942</c:v>
                </c:pt>
                <c:pt idx="463">
                  <c:v>-10750.178527160206</c:v>
                </c:pt>
                <c:pt idx="464">
                  <c:v>-10185.323335098235</c:v>
                </c:pt>
                <c:pt idx="465">
                  <c:v>-9617.453815071829</c:v>
                </c:pt>
                <c:pt idx="466">
                  <c:v>-9046.8137485583175</c:v>
                </c:pt>
                <c:pt idx="467">
                  <c:v>-8473.632970824905</c:v>
                </c:pt>
                <c:pt idx="468">
                  <c:v>-7898.1284868743041</c:v>
                </c:pt>
                <c:pt idx="469">
                  <c:v>-7320.5054814731466</c:v>
                </c:pt>
                <c:pt idx="470">
                  <c:v>-6740.9582350724231</c:v>
                </c:pt>
                <c:pt idx="471">
                  <c:v>-6159.6709559349138</c:v>
                </c:pt>
                <c:pt idx="472">
                  <c:v>-5576.818537501068</c:v>
                </c:pt>
                <c:pt idx="473">
                  <c:v>-4992.5672489193676</c:v>
                </c:pt>
                <c:pt idx="474">
                  <c:v>-4407.075365712838</c:v>
                </c:pt>
                <c:pt idx="475">
                  <c:v>-3820.4937467273398</c:v>
                </c:pt>
                <c:pt idx="476">
                  <c:v>-3232.966362790622</c:v>
                </c:pt>
                <c:pt idx="477">
                  <c:v>-2644.6307818879827</c:v>
                </c:pt>
                <c:pt idx="478">
                  <c:v>-2055.6186151172465</c:v>
                </c:pt>
                <c:pt idx="479">
                  <c:v>-1466.0559272114431</c:v>
                </c:pt>
                <c:pt idx="480">
                  <c:v>-876.06361500236812</c:v>
                </c:pt>
                <c:pt idx="481">
                  <c:v>-285.75775683408784</c:v>
                </c:pt>
                <c:pt idx="482">
                  <c:v>304.75006438456592</c:v>
                </c:pt>
                <c:pt idx="483">
                  <c:v>895.35246208121532</c:v>
                </c:pt>
                <c:pt idx="484">
                  <c:v>1485.9459687161302</c:v>
                </c:pt>
                <c:pt idx="485">
                  <c:v>2076.4307783343111</c:v>
                </c:pt>
                <c:pt idx="486">
                  <c:v>2666.7105072288336</c:v>
                </c:pt>
                <c:pt idx="487">
                  <c:v>3256.6919711432906</c:v>
                </c:pt>
                <c:pt idx="488">
                  <c:v>3846.2849775943337</c:v>
                </c:pt>
                <c:pt idx="489">
                  <c:v>4435.4021320316306</c:v>
                </c:pt>
                <c:pt idx="490">
                  <c:v>5023.9586566739845</c:v>
                </c:pt>
                <c:pt idx="491">
                  <c:v>5611.8722209687594</c:v>
                </c:pt>
                <c:pt idx="492">
                  <c:v>6199.0627827186117</c:v>
                </c:pt>
                <c:pt idx="493">
                  <c:v>6785.4524390062434</c:v>
                </c:pt>
                <c:pt idx="494">
                  <c:v>7370.9652861255618</c:v>
                </c:pt>
                <c:pt idx="495">
                  <c:v>7955.5272877973748</c:v>
                </c:pt>
                <c:pt idx="496">
                  <c:v>8539.0661510103928</c:v>
                </c:pt>
                <c:pt idx="497">
                  <c:v>9121.511208884649</c:v>
                </c:pt>
                <c:pt idx="498">
                  <c:v>9702.793310005216</c:v>
                </c:pt>
                <c:pt idx="499">
                  <c:v>10282.844713719851</c:v>
                </c:pt>
                <c:pt idx="500">
                  <c:v>10861.59899093547</c:v>
                </c:pt>
                <c:pt idx="501">
                  <c:v>11438.990929985703</c:v>
                </c:pt>
                <c:pt idx="502">
                  <c:v>12014.956447175444</c:v>
                </c:pt>
                <c:pt idx="503">
                  <c:v>12589.432501638905</c:v>
                </c:pt>
                <c:pt idx="504">
                  <c:v>13162.357014175224</c:v>
                </c:pt>
                <c:pt idx="505">
                  <c:v>13733.668789750818</c:v>
                </c:pt>
                <c:pt idx="506">
                  <c:v>14303.307443380265</c:v>
                </c:pt>
                <c:pt idx="507">
                  <c:v>14871.213329118204</c:v>
                </c:pt>
                <c:pt idx="508">
                  <c:v>15437.327471913301</c:v>
                </c:pt>
                <c:pt idx="509">
                  <c:v>16001.591502092368</c:v>
                </c:pt>
                <c:pt idx="510">
                  <c:v>16563.947592258046</c:v>
                </c:pt>
                <c:pt idx="511">
                  <c:v>17124.338396397441</c:v>
                </c:pt>
                <c:pt idx="512">
                  <c:v>17682.706991011728</c:v>
                </c:pt>
                <c:pt idx="513">
                  <c:v>18238.996818088195</c:v>
                </c:pt>
                <c:pt idx="514">
                  <c:v>18793.151629746622</c:v>
                </c:pt>
                <c:pt idx="515">
                  <c:v>19345.115434401214</c:v>
                </c:pt>
                <c:pt idx="516">
                  <c:v>19894.832444287771</c:v>
                </c:pt>
                <c:pt idx="517">
                  <c:v>20442.247024213448</c:v>
                </c:pt>
                <c:pt idx="518">
                  <c:v>20987.303641393264</c:v>
                </c:pt>
                <c:pt idx="519">
                  <c:v>21529.946816243617</c:v>
                </c:pt>
                <c:pt idx="520">
                  <c:v>22070.121074008559</c:v>
                </c:pt>
                <c:pt idx="521">
                  <c:v>22607.77089709937</c:v>
                </c:pt>
                <c:pt idx="522">
                  <c:v>23142.840678032182</c:v>
                </c:pt>
                <c:pt idx="523">
                  <c:v>23675.274672852123</c:v>
                </c:pt>
                <c:pt idx="524">
                  <c:v>24205.016954935578</c:v>
                </c:pt>
                <c:pt idx="525">
                  <c:v>24732.0113690648</c:v>
                </c:pt>
                <c:pt idx="526">
                  <c:v>25256.201485671307</c:v>
                </c:pt>
                <c:pt idx="527">
                  <c:v>25777.530555146212</c:v>
                </c:pt>
                <c:pt idx="528">
                  <c:v>26295.94146211688</c:v>
                </c:pt>
                <c:pt idx="529">
                  <c:v>26811.376679590216</c:v>
                </c:pt>
                <c:pt idx="530">
                  <c:v>27323.778222863217</c:v>
                </c:pt>
                <c:pt idx="531">
                  <c:v>27833.087603101518</c:v>
                </c:pt>
                <c:pt idx="532">
                  <c:v>28339.245780486188</c:v>
                </c:pt>
                <c:pt idx="533">
                  <c:v>28842.193116828286</c:v>
                </c:pt>
                <c:pt idx="534">
                  <c:v>29341.869327549332</c:v>
                </c:pt>
                <c:pt idx="535">
                  <c:v>29838.213432924356</c:v>
                </c:pt>
                <c:pt idx="536">
                  <c:v>30331.163708481985</c:v>
                </c:pt>
                <c:pt idx="537">
                  <c:v>30820.657634453528</c:v>
                </c:pt>
                <c:pt idx="538">
                  <c:v>31306.631844160096</c:v>
                </c:pt>
                <c:pt idx="539">
                  <c:v>31789.022071223306</c:v>
                </c:pt>
                <c:pt idx="540">
                  <c:v>32267.763095481208</c:v>
                </c:pt>
                <c:pt idx="541">
                  <c:v>32742.788687486591</c:v>
                </c:pt>
                <c:pt idx="542">
                  <c:v>33214.031551459884</c:v>
                </c:pt>
                <c:pt idx="543">
                  <c:v>33681.423266563266</c:v>
                </c:pt>
                <c:pt idx="544">
                  <c:v>34144.89422635649</c:v>
                </c:pt>
                <c:pt idx="545">
                  <c:v>34604.373576287973</c:v>
                </c:pt>
                <c:pt idx="546">
                  <c:v>35059.789149067401</c:v>
                </c:pt>
                <c:pt idx="547">
                  <c:v>35511.06739775763</c:v>
                </c:pt>
                <c:pt idx="548">
                  <c:v>35958.133326414718</c:v>
                </c:pt>
                <c:pt idx="549">
                  <c:v>36400.910418095045</c:v>
                </c:pt>
                <c:pt idx="550">
                  <c:v>36839.320560037486</c:v>
                </c:pt>
                <c:pt idx="551">
                  <c:v>37273.28396581683</c:v>
                </c:pt>
                <c:pt idx="552">
                  <c:v>37702.71909425169</c:v>
                </c:pt>
                <c:pt idx="553">
                  <c:v>38127.542564835901</c:v>
                </c:pt>
                <c:pt idx="554">
                  <c:v>38547.669069446936</c:v>
                </c:pt>
                <c:pt idx="555">
                  <c:v>38963.011280068073</c:v>
                </c:pt>
                <c:pt idx="556">
                  <c:v>39373.4797522425</c:v>
                </c:pt>
                <c:pt idx="557">
                  <c:v>39778.98282395734</c:v>
                </c:pt>
                <c:pt idx="558">
                  <c:v>40179.426509633631</c:v>
                </c:pt>
                <c:pt idx="559">
                  <c:v>40574.714388874119</c:v>
                </c:pt>
                <c:pt idx="560">
                  <c:v>40964.747489594316</c:v>
                </c:pt>
                <c:pt idx="561">
                  <c:v>41349.424165133467</c:v>
                </c:pt>
                <c:pt idx="562">
                  <c:v>41728.639964910362</c:v>
                </c:pt>
                <c:pt idx="563">
                  <c:v>42102.287498154117</c:v>
                </c:pt>
                <c:pt idx="564">
                  <c:v>42470.256290202226</c:v>
                </c:pt>
                <c:pt idx="565">
                  <c:v>42832.432630815958</c:v>
                </c:pt>
                <c:pt idx="566">
                  <c:v>43188.699413917464</c:v>
                </c:pt>
                <c:pt idx="567">
                  <c:v>43538.935968102145</c:v>
                </c:pt>
                <c:pt idx="568">
                  <c:v>43883.017877224054</c:v>
                </c:pt>
                <c:pt idx="569">
                  <c:v>44220.816790290482</c:v>
                </c:pt>
                <c:pt idx="570">
                  <c:v>44552.200219833991</c:v>
                </c:pt>
                <c:pt idx="571">
                  <c:v>44877.031327854835</c:v>
                </c:pt>
                <c:pt idx="572">
                  <c:v>45195.168698343579</c:v>
                </c:pt>
                <c:pt idx="573">
                  <c:v>45506.466095301374</c:v>
                </c:pt>
                <c:pt idx="574">
                  <c:v>45810.772205073001</c:v>
                </c:pt>
                <c:pt idx="575">
                  <c:v>46107.930361693892</c:v>
                </c:pt>
                <c:pt idx="576">
                  <c:v>46397.778253825643</c:v>
                </c:pt>
                <c:pt idx="577">
                  <c:v>46680.147611713321</c:v>
                </c:pt>
                <c:pt idx="578">
                  <c:v>46954.863872440081</c:v>
                </c:pt>
                <c:pt idx="579">
                  <c:v>47221.745821578275</c:v>
                </c:pt>
                <c:pt idx="580">
                  <c:v>47480.605209138841</c:v>
                </c:pt>
                <c:pt idx="581">
                  <c:v>47731.246337498975</c:v>
                </c:pt>
                <c:pt idx="582">
                  <c:v>47973.46561873937</c:v>
                </c:pt>
                <c:pt idx="583">
                  <c:v>48207.051098541633</c:v>
                </c:pt>
                <c:pt idx="584">
                  <c:v>48431.781943480681</c:v>
                </c:pt>
                <c:pt idx="585">
                  <c:v>48647.427888189341</c:v>
                </c:pt>
                <c:pt idx="586">
                  <c:v>48853.748638468234</c:v>
                </c:pt>
                <c:pt idx="587">
                  <c:v>49050.493225954851</c:v>
                </c:pt>
                <c:pt idx="588">
                  <c:v>49237.399309444401</c:v>
                </c:pt>
                <c:pt idx="589">
                  <c:v>49414.192417360631</c:v>
                </c:pt>
                <c:pt idx="590">
                  <c:v>49580.585125196412</c:v>
                </c:pt>
                <c:pt idx="591">
                  <c:v>49736.276160967587</c:v>
                </c:pt>
                <c:pt idx="592">
                  <c:v>49880.949430833018</c:v>
                </c:pt>
                <c:pt idx="593">
                  <c:v>50014.272956009918</c:v>
                </c:pt>
                <c:pt idx="594">
                  <c:v>50135.897710933205</c:v>
                </c:pt>
                <c:pt idx="595">
                  <c:v>50245.456351243673</c:v>
                </c:pt>
                <c:pt idx="596">
                  <c:v>50342.561818608985</c:v>
                </c:pt>
                <c:pt idx="597">
                  <c:v>50426.805807544719</c:v>
                </c:pt>
                <c:pt idx="598">
                  <c:v>50497.757077261987</c:v>
                </c:pt>
                <c:pt idx="599">
                  <c:v>50554.959589065904</c:v>
                </c:pt>
                <c:pt idx="600">
                  <c:v>50597.930446895407</c:v>
                </c:pt>
                <c:pt idx="601">
                  <c:v>50626.15761514382</c:v>
                </c:pt>
                <c:pt idx="602">
                  <c:v>50639.097383826782</c:v>
                </c:pt>
                <c:pt idx="603">
                  <c:v>50636.171546340971</c:v>
                </c:pt>
                <c:pt idx="604">
                  <c:v>50616.764249324704</c:v>
                </c:pt>
                <c:pt idx="605">
                  <c:v>50580.218467293678</c:v>
                </c:pt>
                <c:pt idx="606">
                  <c:v>50525.832046536882</c:v>
                </c:pt>
                <c:pt idx="607">
                  <c:v>50452.853252913977</c:v>
                </c:pt>
                <c:pt idx="608">
                  <c:v>50360.4757463118</c:v>
                </c:pt>
                <c:pt idx="609">
                  <c:v>50247.832890111153</c:v>
                </c:pt>
                <c:pt idx="610">
                  <c:v>50113.991286472068</c:v>
                </c:pt>
                <c:pt idx="611">
                  <c:v>49957.94340678634</c:v>
                </c:pt>
                <c:pt idx="612">
                  <c:v>49778.599160272141</c:v>
                </c:pt>
                <c:pt idx="613">
                  <c:v>49574.776211113975</c:v>
                </c:pt>
                <c:pt idx="614">
                  <c:v>49345.188814125417</c:v>
                </c:pt>
                <c:pt idx="615">
                  <c:v>49088.434888482348</c:v>
                </c:pt>
                <c:pt idx="616">
                  <c:v>48802.980985838512</c:v>
                </c:pt>
                <c:pt idx="617">
                  <c:v>48487.144729426887</c:v>
                </c:pt>
                <c:pt idx="618">
                  <c:v>48139.074199752613</c:v>
                </c:pt>
                <c:pt idx="619">
                  <c:v>47756.723613853203</c:v>
                </c:pt>
                <c:pt idx="620">
                  <c:v>47337.824480471478</c:v>
                </c:pt>
                <c:pt idx="621">
                  <c:v>46879.85120182352</c:v>
                </c:pt>
                <c:pt idx="622">
                  <c:v>46379.979819449029</c:v>
                </c:pt>
                <c:pt idx="623">
                  <c:v>45835.038248005359</c:v>
                </c:pt>
                <c:pt idx="624">
                  <c:v>45241.445882561238</c:v>
                </c:pt>
                <c:pt idx="625">
                  <c:v>44595.13987176941</c:v>
                </c:pt>
                <c:pt idx="626">
                  <c:v>43891.48458577499</c:v>
                </c:pt>
                <c:pt idx="627">
                  <c:v>43125.159837122294</c:v>
                </c:pt>
                <c:pt idx="628">
                  <c:v>42290.022209444098</c:v>
                </c:pt>
                <c:pt idx="629">
                  <c:v>41378.932428224245</c:v>
                </c:pt>
                <c:pt idx="630">
                  <c:v>40383.540200175688</c:v>
                </c:pt>
                <c:pt idx="631">
                  <c:v>39294.016758961414</c:v>
                </c:pt>
                <c:pt idx="632">
                  <c:v>38098.725523409179</c:v>
                </c:pt>
                <c:pt idx="633">
                  <c:v>36783.825226893103</c:v>
                </c:pt>
                <c:pt idx="634">
                  <c:v>35332.812971448075</c:v>
                </c:pt>
                <c:pt idx="635">
                  <c:v>33726.048094298647</c:v>
                </c:pt>
                <c:pt idx="636">
                  <c:v>31940.373095941348</c:v>
                </c:pt>
                <c:pt idx="637">
                  <c:v>29949.100622685521</c:v>
                </c:pt>
                <c:pt idx="638">
                  <c:v>27722.901867046858</c:v>
                </c:pt>
                <c:pt idx="639">
                  <c:v>25232.468432329377</c:v>
                </c:pt>
                <c:pt idx="640">
                  <c:v>22453.868954097285</c:v>
                </c:pt>
                <c:pt idx="641">
                  <c:v>19376.338080039561</c:v>
                </c:pt>
                <c:pt idx="642">
                  <c:v>16009.034210110489</c:v>
                </c:pt>
                <c:pt idx="643">
                  <c:v>12380.473674417928</c:v>
                </c:pt>
                <c:pt idx="644">
                  <c:v>8527.8266408687341</c:v>
                </c:pt>
                <c:pt idx="645">
                  <c:v>4482.0863649657713</c:v>
                </c:pt>
                <c:pt idx="646">
                  <c:v>256.14217716440464</c:v>
                </c:pt>
                <c:pt idx="647">
                  <c:v>-4166.1736342722597</c:v>
                </c:pt>
                <c:pt idx="648">
                  <c:v>-8829.3669557485173</c:v>
                </c:pt>
                <c:pt idx="649">
                  <c:v>-13738.95686603212</c:v>
                </c:pt>
                <c:pt idx="650">
                  <c:v>-18746.928212942712</c:v>
                </c:pt>
                <c:pt idx="651">
                  <c:v>-23614.264001911812</c:v>
                </c:pt>
                <c:pt idx="652">
                  <c:v>-28200.919702384883</c:v>
                </c:pt>
                <c:pt idx="653">
                  <c:v>-32493.263343781578</c:v>
                </c:pt>
                <c:pt idx="654">
                  <c:v>-36525.226880212504</c:v>
                </c:pt>
                <c:pt idx="655">
                  <c:v>-40335.943664344442</c:v>
                </c:pt>
                <c:pt idx="656">
                  <c:v>-43958.867772804137</c:v>
                </c:pt>
                <c:pt idx="657">
                  <c:v>-47420.764648469863</c:v>
                </c:pt>
                <c:pt idx="658">
                  <c:v>-50742.839925609172</c:v>
                </c:pt>
                <c:pt idx="659">
                  <c:v>-53942.023579190369</c:v>
                </c:pt>
                <c:pt idx="660">
                  <c:v>-57032.00888155985</c:v>
                </c:pt>
                <c:pt idx="661">
                  <c:v>-60024.027926904746</c:v>
                </c:pt>
                <c:pt idx="662">
                  <c:v>-62927.41949040108</c:v>
                </c:pt>
                <c:pt idx="663">
                  <c:v>-65750.045580815873</c:v>
                </c:pt>
                <c:pt idx="664">
                  <c:v>-68498.600039590034</c:v>
                </c:pt>
                <c:pt idx="665">
                  <c:v>-71178.840132597412</c:v>
                </c:pt>
                <c:pt idx="666">
                  <c:v>-73795.762751764865</c:v>
                </c:pt>
                <c:pt idx="667">
                  <c:v>-76353.740302433333</c:v>
                </c:pt>
                <c:pt idx="668">
                  <c:v>-78856.62686367135</c:v>
                </c:pt>
                <c:pt idx="669">
                  <c:v>-81307.842136723411</c:v>
                </c:pt>
                <c:pt idx="670">
                  <c:v>-83710.438582020957</c:v>
                </c:pt>
                <c:pt idx="671">
                  <c:v>-86067.155675150017</c:v>
                </c:pt>
                <c:pt idx="672">
                  <c:v>-88380.464178486945</c:v>
                </c:pt>
                <c:pt idx="673">
                  <c:v>-90652.602589485687</c:v>
                </c:pt>
                <c:pt idx="674">
                  <c:v>-92885.607396528168</c:v>
                </c:pt>
                <c:pt idx="675">
                  <c:v>-95081.338386774616</c:v>
                </c:pt>
                <c:pt idx="676">
                  <c:v>-97241.499965422525</c:v>
                </c:pt>
                <c:pt idx="677">
                  <c:v>-99367.65923326186</c:v>
                </c:pt>
                <c:pt idx="678">
                  <c:v>-101461.26140929786</c:v>
                </c:pt>
                <c:pt idx="679">
                  <c:v>-103523.64306338879</c:v>
                </c:pt>
                <c:pt idx="680">
                  <c:v>-105556.04353028977</c:v>
                </c:pt>
                <c:pt idx="681">
                  <c:v>-107559.61480401333</c:v>
                </c:pt>
                <c:pt idx="682">
                  <c:v>-109535.4301547978</c:v>
                </c:pt>
                <c:pt idx="683">
                  <c:v>-111484.49166639746</c:v>
                </c:pt>
                <c:pt idx="684">
                  <c:v>-113407.73685605293</c:v>
                </c:pt>
                <c:pt idx="685">
                  <c:v>-115306.04451126112</c:v>
                </c:pt>
                <c:pt idx="686">
                  <c:v>-117180.23985476077</c:v>
                </c:pt>
                <c:pt idx="687">
                  <c:v>-119031.09913078119</c:v>
                </c:pt>
                <c:pt idx="688">
                  <c:v>-120859.35369065352</c:v>
                </c:pt>
                <c:pt idx="689">
                  <c:v>-122665.69364364883</c:v>
                </c:pt>
                <c:pt idx="690">
                  <c:v>-124450.7711288415</c:v>
                </c:pt>
                <c:pt idx="691">
                  <c:v>-126215.20325547059</c:v>
                </c:pt>
                <c:pt idx="692">
                  <c:v>-127959.57475235481</c:v>
                </c:pt>
                <c:pt idx="693">
                  <c:v>-129684.44036114072</c:v>
                </c:pt>
                <c:pt idx="694">
                  <c:v>-131390.32700332234</c:v>
                </c:pt>
                <c:pt idx="695">
                  <c:v>-133077.73574689237</c:v>
                </c:pt>
                <c:pt idx="696">
                  <c:v>-134747.14359503938</c:v>
                </c:pt>
                <c:pt idx="697">
                  <c:v>-136399.00511637994</c:v>
                </c:pt>
                <c:pt idx="698">
                  <c:v>-138033.75393372448</c:v>
                </c:pt>
                <c:pt idx="699">
                  <c:v>-139651.80408624667</c:v>
                </c:pt>
                <c:pt idx="700">
                  <c:v>-141253.55127809994</c:v>
                </c:pt>
                <c:pt idx="701">
                  <c:v>-142839.37402495588</c:v>
                </c:pt>
                <c:pt idx="702">
                  <c:v>-144409.63470858254</c:v>
                </c:pt>
                <c:pt idx="703">
                  <c:v>-145964.68054840923</c:v>
                </c:pt>
                <c:pt idx="704">
                  <c:v>-147504.84449800552</c:v>
                </c:pt>
                <c:pt idx="705">
                  <c:v>-149030.44607351694</c:v>
                </c:pt>
                <c:pt idx="706">
                  <c:v>-150541.79212032672</c:v>
                </c:pt>
                <c:pt idx="707">
                  <c:v>-152039.17752353669</c:v>
                </c:pt>
                <c:pt idx="708">
                  <c:v>-153522.88586726726</c:v>
                </c:pt>
                <c:pt idx="709">
                  <c:v>-154993.19004725566</c:v>
                </c:pt>
                <c:pt idx="710">
                  <c:v>-156450.35284077196</c:v>
                </c:pt>
                <c:pt idx="711">
                  <c:v>-157894.62743746751</c:v>
                </c:pt>
                <c:pt idx="712">
                  <c:v>-159326.25793441074</c:v>
                </c:pt>
                <c:pt idx="713">
                  <c:v>-160745.47979824847</c:v>
                </c:pt>
                <c:pt idx="714">
                  <c:v>-162152.52029714745</c:v>
                </c:pt>
                <c:pt idx="715">
                  <c:v>-163547.59890491943</c:v>
                </c:pt>
                <c:pt idx="716">
                  <c:v>-164930.92767950951</c:v>
                </c:pt>
                <c:pt idx="717">
                  <c:v>-166302.71161782625</c:v>
                </c:pt>
                <c:pt idx="718">
                  <c:v>-167663.14898871351</c:v>
                </c:pt>
                <c:pt idx="719">
                  <c:v>-169012.43164570292</c:v>
                </c:pt>
                <c:pt idx="720">
                  <c:v>-170350.74532104167</c:v>
                </c:pt>
                <c:pt idx="721">
                  <c:v>-171678.26990236077</c:v>
                </c:pt>
                <c:pt idx="722">
                  <c:v>-172995.17969323165</c:v>
                </c:pt>
                <c:pt idx="723">
                  <c:v>-174301.64365875412</c:v>
                </c:pt>
                <c:pt idx="724">
                  <c:v>-175597.82565722326</c:v>
                </c:pt>
                <c:pt idx="725">
                  <c:v>-176883.88465883621</c:v>
                </c:pt>
                <c:pt idx="726">
                  <c:v>-178159.97495232281</c:v>
                </c:pt>
                <c:pt idx="727">
                  <c:v>-179426.24634031241</c:v>
                </c:pt>
                <c:pt idx="728">
                  <c:v>-180682.84432418534</c:v>
                </c:pt>
                <c:pt idx="729">
                  <c:v>-181929.91027909869</c:v>
                </c:pt>
                <c:pt idx="730">
                  <c:v>-183167.58161982373</c:v>
                </c:pt>
                <c:pt idx="731">
                  <c:v>-184395.9919579823</c:v>
                </c:pt>
                <c:pt idx="732">
                  <c:v>-185615.27125122689</c:v>
                </c:pt>
                <c:pt idx="733">
                  <c:v>-186825.54594486725</c:v>
                </c:pt>
                <c:pt idx="734">
                  <c:v>-188026.93910641051</c:v>
                </c:pt>
                <c:pt idx="735">
                  <c:v>-189219.57055344697</c:v>
                </c:pt>
                <c:pt idx="736">
                  <c:v>-190403.55697528322</c:v>
                </c:pt>
                <c:pt idx="737">
                  <c:v>-191579.0120486957</c:v>
                </c:pt>
                <c:pt idx="738">
                  <c:v>-192746.04654815144</c:v>
                </c:pt>
                <c:pt idx="739">
                  <c:v>-193904.76845081852</c:v>
                </c:pt>
                <c:pt idx="740">
                  <c:v>-195055.28303666718</c:v>
                </c:pt>
                <c:pt idx="741">
                  <c:v>-196197.6929839417</c:v>
                </c:pt>
                <c:pt idx="742">
                  <c:v>-197332.09846026395</c:v>
                </c:pt>
                <c:pt idx="743">
                  <c:v>-198458.5972096133</c:v>
                </c:pt>
                <c:pt idx="744">
                  <c:v>-199577.28463541032</c:v>
                </c:pt>
                <c:pt idx="745">
                  <c:v>-200688.25387991747</c:v>
                </c:pt>
                <c:pt idx="746">
                  <c:v>-201791.59590015622</c:v>
                </c:pt>
                <c:pt idx="747">
                  <c:v>-202887.3995405274</c:v>
                </c:pt>
                <c:pt idx="748">
                  <c:v>-203975.75160230926</c:v>
                </c:pt>
                <c:pt idx="749">
                  <c:v>-205056.73691019759</c:v>
                </c:pt>
                <c:pt idx="750">
                  <c:v>-206130.43837604162</c:v>
                </c:pt>
                <c:pt idx="751">
                  <c:v>-207196.93705991979</c:v>
                </c:pt>
                <c:pt idx="752">
                  <c:v>-208256.31222869156</c:v>
                </c:pt>
                <c:pt idx="753">
                  <c:v>-209308.64141215224</c:v>
                </c:pt>
                <c:pt idx="754">
                  <c:v>-210354.00045691102</c:v>
                </c:pt>
                <c:pt idx="755">
                  <c:v>-211392.46357810489</c:v>
                </c:pt>
                <c:pt idx="756">
                  <c:v>-212424.10340905481</c:v>
                </c:pt>
                <c:pt idx="757">
                  <c:v>-213448.99104896412</c:v>
                </c:pt>
                <c:pt idx="758">
                  <c:v>-214467.1961087535</c:v>
                </c:pt>
                <c:pt idx="759">
                  <c:v>-215478.78675512163</c:v>
                </c:pt>
                <c:pt idx="760">
                  <c:v>-216483.82975291539</c:v>
                </c:pt>
                <c:pt idx="761">
                  <c:v>-217482.39050588896</c:v>
                </c:pt>
                <c:pt idx="762">
                  <c:v>-218474.53309592669</c:v>
                </c:pt>
                <c:pt idx="763">
                  <c:v>-219460.32032080059</c:v>
                </c:pt>
                <c:pt idx="764">
                  <c:v>-220439.81373052931</c:v>
                </c:pt>
                <c:pt idx="765">
                  <c:v>-221413.07366240205</c:v>
                </c:pt>
                <c:pt idx="766">
                  <c:v>-222380.15927472731</c:v>
                </c:pt>
                <c:pt idx="767">
                  <c:v>-223341.12857936329</c:v>
                </c:pt>
                <c:pt idx="768">
                  <c:v>-224296.03847308355</c:v>
                </c:pt>
                <c:pt idx="769">
                  <c:v>-225244.94476782941</c:v>
                </c:pt>
                <c:pt idx="770">
                  <c:v>-226187.9022198969</c:v>
                </c:pt>
                <c:pt idx="771">
                  <c:v>-227124.96455810452</c:v>
                </c:pt>
                <c:pt idx="772">
                  <c:v>-228056.1845109851</c:v>
                </c:pt>
                <c:pt idx="773">
                  <c:v>-228981.61383304338</c:v>
                </c:pt>
                <c:pt idx="774">
                  <c:v>-229901.30333011842</c:v>
                </c:pt>
                <c:pt idx="775">
                  <c:v>-230815.30288388819</c:v>
                </c:pt>
                <c:pt idx="776">
                  <c:v>-231723.66147555195</c:v>
                </c:pt>
                <c:pt idx="777">
                  <c:v>-232626.42720872414</c:v>
                </c:pt>
                <c:pt idx="778">
                  <c:v>-233523.64733157176</c:v>
                </c:pt>
                <c:pt idx="779">
                  <c:v>-234415.36825822602</c:v>
                </c:pt>
                <c:pt idx="780">
                  <c:v>-235301.63558949737</c:v>
                </c:pt>
                <c:pt idx="781">
                  <c:v>-236182.49413292148</c:v>
                </c:pt>
                <c:pt idx="782">
                  <c:v>-237057.98792216292</c:v>
                </c:pt>
                <c:pt idx="783">
                  <c:v>-237928.1602358013</c:v>
                </c:pt>
                <c:pt idx="784">
                  <c:v>-238793.05361552449</c:v>
                </c:pt>
                <c:pt idx="785">
                  <c:v>-239652.7098837512</c:v>
                </c:pt>
                <c:pt idx="786">
                  <c:v>-240507.17016070537</c:v>
                </c:pt>
                <c:pt idx="787">
                  <c:v>-241356.47488096287</c:v>
                </c:pt>
                <c:pt idx="788">
                  <c:v>-242200.66380949083</c:v>
                </c:pt>
                <c:pt idx="789">
                  <c:v>-243039.77605719827</c:v>
                </c:pt>
                <c:pt idx="790">
                  <c:v>-243873.85009601648</c:v>
                </c:pt>
                <c:pt idx="791">
                  <c:v>-244702.92377352668</c:v>
                </c:pt>
                <c:pt idx="792">
                  <c:v>-245527.03432715117</c:v>
                </c:pt>
                <c:pt idx="793">
                  <c:v>-246346.21839792444</c:v>
                </c:pt>
                <c:pt idx="794">
                  <c:v>-247160.51204385914</c:v>
                </c:pt>
                <c:pt idx="795">
                  <c:v>-247969.95075292143</c:v>
                </c:pt>
                <c:pt idx="796">
                  <c:v>-248774.56945563018</c:v>
                </c:pt>
                <c:pt idx="797">
                  <c:v>-249574.40253729271</c:v>
                </c:pt>
                <c:pt idx="798">
                  <c:v>-250369.48384989047</c:v>
                </c:pt>
                <c:pt idx="799">
                  <c:v>-251159.84672362657</c:v>
                </c:pt>
                <c:pt idx="800">
                  <c:v>-251945.52397814707</c:v>
                </c:pt>
                <c:pt idx="801">
                  <c:v>-252726.54793344735</c:v>
                </c:pt>
                <c:pt idx="802">
                  <c:v>-253502.95042047443</c:v>
                </c:pt>
                <c:pt idx="803">
                  <c:v>-254274.76279143538</c:v>
                </c:pt>
                <c:pt idx="804">
                  <c:v>-255042.01592982202</c:v>
                </c:pt>
                <c:pt idx="805">
                  <c:v>-255804.74026016149</c:v>
                </c:pt>
                <c:pt idx="806">
                  <c:v>-256562.96575750166</c:v>
                </c:pt>
                <c:pt idx="807">
                  <c:v>-257316.72195664054</c:v>
                </c:pt>
                <c:pt idx="808">
                  <c:v>-258066.03796110774</c:v>
                </c:pt>
                <c:pt idx="809">
                  <c:v>-258810.94245190639</c:v>
                </c:pt>
                <c:pt idx="810">
                  <c:v>-259551.46369602354</c:v>
                </c:pt>
                <c:pt idx="811">
                  <c:v>-260287.62955471603</c:v>
                </c:pt>
                <c:pt idx="812">
                  <c:v>-261019.46749157956</c:v>
                </c:pt>
                <c:pt idx="813">
                  <c:v>-261747.00458040761</c:v>
                </c:pt>
                <c:pt idx="814">
                  <c:v>-262470.2675128472</c:v>
                </c:pt>
                <c:pt idx="815">
                  <c:v>-263189.28260585741</c:v>
                </c:pt>
                <c:pt idx="816">
                  <c:v>-263904.07580897777</c:v>
                </c:pt>
                <c:pt idx="817">
                  <c:v>-264614.6727114112</c:v>
                </c:pt>
                <c:pt idx="818">
                  <c:v>-265321.09854892874</c:v>
                </c:pt>
                <c:pt idx="819">
                  <c:v>-266023.37821060017</c:v>
                </c:pt>
                <c:pt idx="820">
                  <c:v>-266721.53624535719</c:v>
                </c:pt>
                <c:pt idx="821">
                  <c:v>-267415.59686839295</c:v>
                </c:pt>
                <c:pt idx="822">
                  <c:v>-268105.58396740415</c:v>
                </c:pt>
                <c:pt idx="823">
                  <c:v>-268791.52110867959</c:v>
                </c:pt>
                <c:pt idx="824">
                  <c:v>-269473.43154304038</c:v>
                </c:pt>
                <c:pt idx="825">
                  <c:v>-270151.33821163548</c:v>
                </c:pt>
                <c:pt idx="826">
                  <c:v>-270825.26375159802</c:v>
                </c:pt>
                <c:pt idx="827">
                  <c:v>-271495.23050156521</c:v>
                </c:pt>
                <c:pt idx="828">
                  <c:v>-272161.26050706703</c:v>
                </c:pt>
                <c:pt idx="829">
                  <c:v>-272823.3755257866</c:v>
                </c:pt>
                <c:pt idx="830">
                  <c:v>-273481.59703269659</c:v>
                </c:pt>
                <c:pt idx="831">
                  <c:v>-274135.94622507499</c:v>
                </c:pt>
                <c:pt idx="832">
                  <c:v>-274786.44402740343</c:v>
                </c:pt>
                <c:pt idx="833">
                  <c:v>-275433.11109615228</c:v>
                </c:pt>
                <c:pt idx="834">
                  <c:v>-276075.96782445483</c:v>
                </c:pt>
                <c:pt idx="835">
                  <c:v>-276715.03434667381</c:v>
                </c:pt>
                <c:pt idx="836">
                  <c:v>-277350.3305428641</c:v>
                </c:pt>
                <c:pt idx="837">
                  <c:v>-277981.8760431335</c:v>
                </c:pt>
                <c:pt idx="838">
                  <c:v>-278609.69023190497</c:v>
                </c:pt>
                <c:pt idx="839">
                  <c:v>-279233.79225208302</c:v>
                </c:pt>
                <c:pt idx="840">
                  <c:v>-279854.20100912655</c:v>
                </c:pt>
                <c:pt idx="841">
                  <c:v>-280470.93517503142</c:v>
                </c:pt>
                <c:pt idx="842">
                  <c:v>-281084.01319222414</c:v>
                </c:pt>
                <c:pt idx="843">
                  <c:v>-281693.45327737025</c:v>
                </c:pt>
                <c:pt idx="844">
                  <c:v>-282299.27342509892</c:v>
                </c:pt>
                <c:pt idx="845">
                  <c:v>-282901.49141164625</c:v>
                </c:pt>
                <c:pt idx="846">
                  <c:v>-283500.12479841925</c:v>
                </c:pt>
                <c:pt idx="847">
                  <c:v>-284095.1909354832</c:v>
                </c:pt>
                <c:pt idx="848">
                  <c:v>-284686.70696497353</c:v>
                </c:pt>
                <c:pt idx="849">
                  <c:v>-285274.68982443528</c:v>
                </c:pt>
                <c:pt idx="850">
                  <c:v>-285859.15625009069</c:v>
                </c:pt>
                <c:pt idx="851">
                  <c:v>-286440.12278003799</c:v>
                </c:pt>
                <c:pt idx="852">
                  <c:v>-287017.60575738287</c:v>
                </c:pt>
                <c:pt idx="853">
                  <c:v>-287591.6213333038</c:v>
                </c:pt>
                <c:pt idx="854">
                  <c:v>-288162.18547005346</c:v>
                </c:pt>
                <c:pt idx="855">
                  <c:v>-288729.3139438979</c:v>
                </c:pt>
                <c:pt idx="856">
                  <c:v>-289293.02234799461</c:v>
                </c:pt>
                <c:pt idx="857">
                  <c:v>-289853.32609521167</c:v>
                </c:pt>
                <c:pt idx="858">
                  <c:v>-290410.24042088876</c:v>
                </c:pt>
                <c:pt idx="859">
                  <c:v>-290963.78038554179</c:v>
                </c:pt>
                <c:pt idx="860">
                  <c:v>-291513.96087751311</c:v>
                </c:pt>
                <c:pt idx="861">
                  <c:v>-292060.79661556741</c:v>
                </c:pt>
                <c:pt idx="862">
                  <c:v>-292604.30215143593</c:v>
                </c:pt>
                <c:pt idx="863">
                  <c:v>-293144.49187230936</c:v>
                </c:pt>
                <c:pt idx="864">
                  <c:v>-293681.38000328117</c:v>
                </c:pt>
                <c:pt idx="865">
                  <c:v>-294214.9806097424</c:v>
                </c:pt>
                <c:pt idx="866">
                  <c:v>-294745.3075997291</c:v>
                </c:pt>
                <c:pt idx="867">
                  <c:v>-295272.37472622341</c:v>
                </c:pt>
                <c:pt idx="868">
                  <c:v>-295796.19558940985</c:v>
                </c:pt>
                <c:pt idx="869">
                  <c:v>-296316.78363888728</c:v>
                </c:pt>
                <c:pt idx="870">
                  <c:v>-296834.15217583813</c:v>
                </c:pt>
                <c:pt idx="871">
                  <c:v>-297348.31435515557</c:v>
                </c:pt>
                <c:pt idx="872">
                  <c:v>-297859.28318752965</c:v>
                </c:pt>
                <c:pt idx="873">
                  <c:v>-298367.07154149347</c:v>
                </c:pt>
                <c:pt idx="874">
                  <c:v>-298871.69214543054</c:v>
                </c:pt>
                <c:pt idx="875">
                  <c:v>-299373.15758954344</c:v>
                </c:pt>
                <c:pt idx="876">
                  <c:v>-299871.48032778577</c:v>
                </c:pt>
                <c:pt idx="877">
                  <c:v>-300366.67267975729</c:v>
                </c:pt>
                <c:pt idx="878">
                  <c:v>-300858.74683256366</c:v>
                </c:pt>
                <c:pt idx="879">
                  <c:v>-301347.7148426412</c:v>
                </c:pt>
                <c:pt idx="880">
                  <c:v>-301833.58863754809</c:v>
                </c:pt>
                <c:pt idx="881">
                  <c:v>-302316.38001772179</c:v>
                </c:pt>
                <c:pt idx="882">
                  <c:v>-302796.10065820452</c:v>
                </c:pt>
                <c:pt idx="883">
                  <c:v>-303272.76211033657</c:v>
                </c:pt>
                <c:pt idx="884">
                  <c:v>-303746.37580341904</c:v>
                </c:pt>
                <c:pt idx="885">
                  <c:v>-304216.95304634573</c:v>
                </c:pt>
                <c:pt idx="886">
                  <c:v>-304684.5050292057</c:v>
                </c:pt>
                <c:pt idx="887">
                  <c:v>-305149.04282485676</c:v>
                </c:pt>
                <c:pt idx="888">
                  <c:v>-305610.57739047066</c:v>
                </c:pt>
                <c:pt idx="889">
                  <c:v>-306069.11956905026</c:v>
                </c:pt>
                <c:pt idx="890">
                  <c:v>-306524.68009091972</c:v>
                </c:pt>
                <c:pt idx="891">
                  <c:v>-306977.26957518817</c:v>
                </c:pt>
                <c:pt idx="892">
                  <c:v>-307426.89853118756</c:v>
                </c:pt>
                <c:pt idx="893">
                  <c:v>-307873.5773598844</c:v>
                </c:pt>
                <c:pt idx="894">
                  <c:v>-308317.31635526754</c:v>
                </c:pt>
                <c:pt idx="895">
                  <c:v>-308758.12570571073</c:v>
                </c:pt>
                <c:pt idx="896">
                  <c:v>-309196.01549531217</c:v>
                </c:pt>
                <c:pt idx="897">
                  <c:v>-309630.99570520991</c:v>
                </c:pt>
                <c:pt idx="898">
                  <c:v>-310063.07621487504</c:v>
                </c:pt>
                <c:pt idx="899">
                  <c:v>-310492.26680338208</c:v>
                </c:pt>
                <c:pt idx="900">
                  <c:v>-310918.57715065789</c:v>
                </c:pt>
                <c:pt idx="901">
                  <c:v>-311342.01683870866</c:v>
                </c:pt>
                <c:pt idx="902">
                  <c:v>-311762.59535282641</c:v>
                </c:pt>
                <c:pt idx="903">
                  <c:v>-312180.32208277448</c:v>
                </c:pt>
                <c:pt idx="904">
                  <c:v>-312595.206323953</c:v>
                </c:pt>
                <c:pt idx="905">
                  <c:v>-313007.25727854489</c:v>
                </c:pt>
                <c:pt idx="906">
                  <c:v>-313416.48405664228</c:v>
                </c:pt>
                <c:pt idx="907">
                  <c:v>-313822.89567735384</c:v>
                </c:pt>
                <c:pt idx="908">
                  <c:v>-314226.50106989394</c:v>
                </c:pt>
                <c:pt idx="909">
                  <c:v>-314627.30907465349</c:v>
                </c:pt>
                <c:pt idx="910">
                  <c:v>-315025.32844425272</c:v>
                </c:pt>
                <c:pt idx="911">
                  <c:v>-315420.56784457684</c:v>
                </c:pt>
                <c:pt idx="912">
                  <c:v>-315813.03585579444</c:v>
                </c:pt>
                <c:pt idx="913">
                  <c:v>-316202.74097335897</c:v>
                </c:pt>
                <c:pt idx="914">
                  <c:v>-316589.69160899398</c:v>
                </c:pt>
                <c:pt idx="915">
                  <c:v>-316973.89609166229</c:v>
                </c:pt>
                <c:pt idx="916">
                  <c:v>-317355.36266851902</c:v>
                </c:pt>
                <c:pt idx="917">
                  <c:v>-317734.09950584959</c:v>
                </c:pt>
                <c:pt idx="918">
                  <c:v>-318110.11468999204</c:v>
                </c:pt>
                <c:pt idx="919">
                  <c:v>-318483.41622824472</c:v>
                </c:pt>
                <c:pt idx="920">
                  <c:v>-318854.01204975939</c:v>
                </c:pt>
                <c:pt idx="921">
                  <c:v>-319221.91000641993</c:v>
                </c:pt>
                <c:pt idx="922">
                  <c:v>-319587.1178737068</c:v>
                </c:pt>
                <c:pt idx="923">
                  <c:v>-319949.643351548</c:v>
                </c:pt>
                <c:pt idx="924">
                  <c:v>-320309.49406515644</c:v>
                </c:pt>
                <c:pt idx="925">
                  <c:v>-320666.67756585364</c:v>
                </c:pt>
                <c:pt idx="926">
                  <c:v>-321021.20133188111</c:v>
                </c:pt>
                <c:pt idx="927">
                  <c:v>-321373.07276919828</c:v>
                </c:pt>
                <c:pt idx="928">
                  <c:v>-321722.2992122682</c:v>
                </c:pt>
                <c:pt idx="929">
                  <c:v>-322068.88792483107</c:v>
                </c:pt>
                <c:pt idx="930">
                  <c:v>-322412.84610066522</c:v>
                </c:pt>
                <c:pt idx="931">
                  <c:v>-322754.18086433661</c:v>
                </c:pt>
                <c:pt idx="932">
                  <c:v>-323092.89927193674</c:v>
                </c:pt>
                <c:pt idx="933">
                  <c:v>-323429.00831180869</c:v>
                </c:pt>
                <c:pt idx="934">
                  <c:v>-323762.51490526239</c:v>
                </c:pt>
                <c:pt idx="935">
                  <c:v>-324093.42590727872</c:v>
                </c:pt>
                <c:pt idx="936">
                  <c:v>-324421.74810720258</c:v>
                </c:pt>
                <c:pt idx="937">
                  <c:v>-324747.48822942574</c:v>
                </c:pt>
                <c:pt idx="938">
                  <c:v>-325070.65293405886</c:v>
                </c:pt>
                <c:pt idx="939">
                  <c:v>-325391.24881759356</c:v>
                </c:pt>
                <c:pt idx="940">
                  <c:v>-325709.28241355432</c:v>
                </c:pt>
                <c:pt idx="941">
                  <c:v>-326024.76019314025</c:v>
                </c:pt>
                <c:pt idx="942">
                  <c:v>-326337.68856585771</c:v>
                </c:pt>
                <c:pt idx="943">
                  <c:v>-326648.07388014277</c:v>
                </c:pt>
                <c:pt idx="944">
                  <c:v>-326955.92242397461</c:v>
                </c:pt>
                <c:pt idx="945">
                  <c:v>-327261.24042547995</c:v>
                </c:pt>
                <c:pt idx="946">
                  <c:v>-327564.03405352781</c:v>
                </c:pt>
                <c:pt idx="947">
                  <c:v>-327864.30941831594</c:v>
                </c:pt>
                <c:pt idx="948">
                  <c:v>-328162.07257194823</c:v>
                </c:pt>
                <c:pt idx="949">
                  <c:v>-328457.32950900355</c:v>
                </c:pt>
                <c:pt idx="950">
                  <c:v>-328750.08616709628</c:v>
                </c:pt>
                <c:pt idx="951">
                  <c:v>-329040.3484274284</c:v>
                </c:pt>
                <c:pt idx="952">
                  <c:v>-329328.12211533351</c:v>
                </c:pt>
                <c:pt idx="953">
                  <c:v>-329613.4130008127</c:v>
                </c:pt>
                <c:pt idx="954">
                  <c:v>-329896.2267990628</c:v>
                </c:pt>
                <c:pt idx="955">
                  <c:v>-330176.56917099666</c:v>
                </c:pt>
                <c:pt idx="956">
                  <c:v>-330454.44572375575</c:v>
                </c:pt>
                <c:pt idx="957">
                  <c:v>-330729.86201121547</c:v>
                </c:pt>
                <c:pt idx="958">
                  <c:v>-331002.82353448303</c:v>
                </c:pt>
                <c:pt idx="959">
                  <c:v>-331273.33574238798</c:v>
                </c:pt>
                <c:pt idx="960">
                  <c:v>-331541.40403196571</c:v>
                </c:pt>
                <c:pt idx="961">
                  <c:v>-331807.03374893387</c:v>
                </c:pt>
                <c:pt idx="962">
                  <c:v>-332070.23018816207</c:v>
                </c:pt>
                <c:pt idx="963">
                  <c:v>-332330.99859413435</c:v>
                </c:pt>
                <c:pt idx="964">
                  <c:v>-332589.34416140569</c:v>
                </c:pt>
                <c:pt idx="965">
                  <c:v>-332845.2720350512</c:v>
                </c:pt>
                <c:pt idx="966">
                  <c:v>-333098.78731110931</c:v>
                </c:pt>
                <c:pt idx="967">
                  <c:v>-333349.89503701864</c:v>
                </c:pt>
                <c:pt idx="968">
                  <c:v>-333598.6002120481</c:v>
                </c:pt>
                <c:pt idx="969">
                  <c:v>-333844.90778772155</c:v>
                </c:pt>
                <c:pt idx="970">
                  <c:v>-334088.82266823581</c:v>
                </c:pt>
                <c:pt idx="971">
                  <c:v>-334330.34971087304</c:v>
                </c:pt>
                <c:pt idx="972">
                  <c:v>-334569.493726407</c:v>
                </c:pt>
                <c:pt idx="973">
                  <c:v>-334806.2594795039</c:v>
                </c:pt>
                <c:pt idx="974">
                  <c:v>-335040.65168911713</c:v>
                </c:pt>
                <c:pt idx="975">
                  <c:v>-335272.67502887669</c:v>
                </c:pt>
                <c:pt idx="976">
                  <c:v>-335502.33412747306</c:v>
                </c:pt>
                <c:pt idx="977">
                  <c:v>-335729.63356903539</c:v>
                </c:pt>
                <c:pt idx="978">
                  <c:v>-335954.57789350481</c:v>
                </c:pt>
                <c:pt idx="979">
                  <c:v>-336177.17159700196</c:v>
                </c:pt>
                <c:pt idx="980">
                  <c:v>-336397.41913218965</c:v>
                </c:pt>
                <c:pt idx="981">
                  <c:v>-336615.32490863046</c:v>
                </c:pt>
                <c:pt idx="982">
                  <c:v>-336830.89329313906</c:v>
                </c:pt>
                <c:pt idx="983">
                  <c:v>-337044.12861012982</c:v>
                </c:pt>
                <c:pt idx="984">
                  <c:v>-337255.03514195926</c:v>
                </c:pt>
                <c:pt idx="985">
                  <c:v>-337463.61712926411</c:v>
                </c:pt>
                <c:pt idx="986">
                  <c:v>-337669.87877129408</c:v>
                </c:pt>
                <c:pt idx="987">
                  <c:v>-337873.82422624051</c:v>
                </c:pt>
                <c:pt idx="988">
                  <c:v>-338075.45761156006</c:v>
                </c:pt>
                <c:pt idx="989">
                  <c:v>-338274.78300429409</c:v>
                </c:pt>
                <c:pt idx="990">
                  <c:v>-338471.80444138334</c:v>
                </c:pt>
                <c:pt idx="991">
                  <c:v>-338666.52591997839</c:v>
                </c:pt>
                <c:pt idx="992">
                  <c:v>-338858.9513977457</c:v>
                </c:pt>
                <c:pt idx="993">
                  <c:v>-339049.08479316946</c:v>
                </c:pt>
                <c:pt idx="994">
                  <c:v>-339236.92998584924</c:v>
                </c:pt>
                <c:pt idx="995">
                  <c:v>-339422.49081679317</c:v>
                </c:pt>
                <c:pt idx="996">
                  <c:v>-339605.77108870749</c:v>
                </c:pt>
                <c:pt idx="997">
                  <c:v>-339786.77456628188</c:v>
                </c:pt>
                <c:pt idx="998">
                  <c:v>-339965.50497647049</c:v>
                </c:pt>
                <c:pt idx="999">
                  <c:v>-340141.96600876958</c:v>
                </c:pt>
                <c:pt idx="1000">
                  <c:v>-340316.16131549096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5-416C-87B1-3C8E320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21344"/>
        <c:axId val="1816410944"/>
      </c:scatterChart>
      <c:valAx>
        <c:axId val="181642134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6410944"/>
        <c:crosses val="autoZero"/>
        <c:crossBetween val="midCat"/>
      </c:valAx>
      <c:valAx>
        <c:axId val="1816410944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642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9427368669583E-2"/>
          <c:y val="7.9588283645395233E-2"/>
          <c:w val="0.90109353353712829"/>
          <c:h val="0.82623178944361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trajectoires'!$N$5:$N$105</c:f>
              <c:numCache>
                <c:formatCode>General</c:formatCode>
                <c:ptCount val="101"/>
                <c:pt idx="0">
                  <c:v>24990.133642141358</c:v>
                </c:pt>
                <c:pt idx="1">
                  <c:v>24960.573506572389</c:v>
                </c:pt>
                <c:pt idx="2">
                  <c:v>24911.436253643442</c:v>
                </c:pt>
                <c:pt idx="3">
                  <c:v>24842.915805643155</c:v>
                </c:pt>
                <c:pt idx="4">
                  <c:v>24755.282581475767</c:v>
                </c:pt>
                <c:pt idx="5">
                  <c:v>24648.882429441255</c:v>
                </c:pt>
                <c:pt idx="6">
                  <c:v>24524.135262330099</c:v>
                </c:pt>
                <c:pt idx="7">
                  <c:v>24381.533400219319</c:v>
                </c:pt>
                <c:pt idx="8">
                  <c:v>24221.639627510078</c:v>
                </c:pt>
                <c:pt idx="9">
                  <c:v>24045.084971874738</c:v>
                </c:pt>
                <c:pt idx="10">
                  <c:v>23852.566213878948</c:v>
                </c:pt>
                <c:pt idx="11">
                  <c:v>23644.843137107058</c:v>
                </c:pt>
                <c:pt idx="12">
                  <c:v>23422.735529643443</c:v>
                </c:pt>
                <c:pt idx="13">
                  <c:v>23187.11994874345</c:v>
                </c:pt>
                <c:pt idx="14">
                  <c:v>22938.926261462366</c:v>
                </c:pt>
                <c:pt idx="15">
                  <c:v>22679.133974894983</c:v>
                </c:pt>
                <c:pt idx="16">
                  <c:v>22408.768370508576</c:v>
                </c:pt>
                <c:pt idx="17">
                  <c:v>22128.896457825362</c:v>
                </c:pt>
                <c:pt idx="18">
                  <c:v>21840.622763423391</c:v>
                </c:pt>
                <c:pt idx="19">
                  <c:v>21545.084971874738</c:v>
                </c:pt>
                <c:pt idx="20">
                  <c:v>21243.449435824274</c:v>
                </c:pt>
                <c:pt idx="21">
                  <c:v>20936.906572928623</c:v>
                </c:pt>
                <c:pt idx="22">
                  <c:v>20626.666167821521</c:v>
                </c:pt>
                <c:pt idx="23">
                  <c:v>20313.952597646563</c:v>
                </c:pt>
                <c:pt idx="24">
                  <c:v>19999.999999999996</c:v>
                </c:pt>
                <c:pt idx="25">
                  <c:v>19686.04740235343</c:v>
                </c:pt>
                <c:pt idx="26">
                  <c:v>19373.333832178476</c:v>
                </c:pt>
                <c:pt idx="27">
                  <c:v>19063.093427071373</c:v>
                </c:pt>
                <c:pt idx="28">
                  <c:v>18756.550564175723</c:v>
                </c:pt>
                <c:pt idx="29">
                  <c:v>18454.915028125259</c:v>
                </c:pt>
                <c:pt idx="30">
                  <c:v>18159.377236576605</c:v>
                </c:pt>
                <c:pt idx="31">
                  <c:v>17871.103542174631</c:v>
                </c:pt>
                <c:pt idx="32">
                  <c:v>17591.23162949142</c:v>
                </c:pt>
                <c:pt idx="33">
                  <c:v>17320.866025105013</c:v>
                </c:pt>
                <c:pt idx="34">
                  <c:v>17061.073738537631</c:v>
                </c:pt>
                <c:pt idx="35">
                  <c:v>16812.880051256547</c:v>
                </c:pt>
                <c:pt idx="36">
                  <c:v>16577.264470356553</c:v>
                </c:pt>
                <c:pt idx="37">
                  <c:v>16355.156862892938</c:v>
                </c:pt>
                <c:pt idx="38">
                  <c:v>16147.433786121048</c:v>
                </c:pt>
                <c:pt idx="39">
                  <c:v>15954.915028125259</c:v>
                </c:pt>
                <c:pt idx="40">
                  <c:v>15778.360372489919</c:v>
                </c:pt>
                <c:pt idx="41">
                  <c:v>15618.466599780677</c:v>
                </c:pt>
                <c:pt idx="42">
                  <c:v>15475.864737669897</c:v>
                </c:pt>
                <c:pt idx="43">
                  <c:v>15351.117570558739</c:v>
                </c:pt>
                <c:pt idx="44">
                  <c:v>15244.717418524229</c:v>
                </c:pt>
                <c:pt idx="45">
                  <c:v>15157.084194356841</c:v>
                </c:pt>
                <c:pt idx="46">
                  <c:v>15088.563746356554</c:v>
                </c:pt>
                <c:pt idx="47">
                  <c:v>15039.426493427611</c:v>
                </c:pt>
                <c:pt idx="48">
                  <c:v>15009.866357858642</c:v>
                </c:pt>
                <c:pt idx="49">
                  <c:v>15000</c:v>
                </c:pt>
                <c:pt idx="50">
                  <c:v>15009.866357858642</c:v>
                </c:pt>
                <c:pt idx="51">
                  <c:v>15039.426493427613</c:v>
                </c:pt>
                <c:pt idx="52">
                  <c:v>15088.563746356558</c:v>
                </c:pt>
                <c:pt idx="53">
                  <c:v>15157.084194356848</c:v>
                </c:pt>
                <c:pt idx="54">
                  <c:v>15244.717418524237</c:v>
                </c:pt>
                <c:pt idx="55">
                  <c:v>15351.117570558748</c:v>
                </c:pt>
                <c:pt idx="56">
                  <c:v>15475.864737669908</c:v>
                </c:pt>
                <c:pt idx="57">
                  <c:v>15618.46659978069</c:v>
                </c:pt>
                <c:pt idx="58">
                  <c:v>15778.360372489933</c:v>
                </c:pt>
                <c:pt idx="59">
                  <c:v>15954.915028125273</c:v>
                </c:pt>
                <c:pt idx="60">
                  <c:v>16147.433786121064</c:v>
                </c:pt>
                <c:pt idx="61">
                  <c:v>16355.156862892954</c:v>
                </c:pt>
                <c:pt idx="62">
                  <c:v>16577.264470356571</c:v>
                </c:pt>
                <c:pt idx="63">
                  <c:v>16812.880051256565</c:v>
                </c:pt>
                <c:pt idx="64">
                  <c:v>17061.073738537649</c:v>
                </c:pt>
                <c:pt idx="65">
                  <c:v>17320.866025105031</c:v>
                </c:pt>
                <c:pt idx="66">
                  <c:v>17591.231629491434</c:v>
                </c:pt>
                <c:pt idx="67">
                  <c:v>17871.103542174649</c:v>
                </c:pt>
                <c:pt idx="68">
                  <c:v>18159.37723657662</c:v>
                </c:pt>
                <c:pt idx="69">
                  <c:v>18454.91502812527</c:v>
                </c:pt>
                <c:pt idx="70">
                  <c:v>18756.550564175734</c:v>
                </c:pt>
                <c:pt idx="71">
                  <c:v>19063.093427071381</c:v>
                </c:pt>
                <c:pt idx="72">
                  <c:v>19373.333832178483</c:v>
                </c:pt>
                <c:pt idx="73">
                  <c:v>19686.047402353433</c:v>
                </c:pt>
                <c:pt idx="74">
                  <c:v>20000</c:v>
                </c:pt>
                <c:pt idx="75">
                  <c:v>20313.952597646563</c:v>
                </c:pt>
                <c:pt idx="76">
                  <c:v>20626.666167821517</c:v>
                </c:pt>
                <c:pt idx="77">
                  <c:v>20936.906572928616</c:v>
                </c:pt>
                <c:pt idx="78">
                  <c:v>21243.449435824266</c:v>
                </c:pt>
                <c:pt idx="79">
                  <c:v>21545.084971874727</c:v>
                </c:pt>
                <c:pt idx="80">
                  <c:v>21840.62276342338</c:v>
                </c:pt>
                <c:pt idx="81">
                  <c:v>22128.896457825351</c:v>
                </c:pt>
                <c:pt idx="82">
                  <c:v>22408.768370508562</c:v>
                </c:pt>
                <c:pt idx="83">
                  <c:v>22679.133974894969</c:v>
                </c:pt>
                <c:pt idx="84">
                  <c:v>22938.926261462351</c:v>
                </c:pt>
                <c:pt idx="85">
                  <c:v>23187.119948743431</c:v>
                </c:pt>
                <c:pt idx="86">
                  <c:v>23422.735529643425</c:v>
                </c:pt>
                <c:pt idx="87">
                  <c:v>23644.84313710704</c:v>
                </c:pt>
                <c:pt idx="88">
                  <c:v>23852.56621387893</c:v>
                </c:pt>
                <c:pt idx="89">
                  <c:v>24045.084971874719</c:v>
                </c:pt>
                <c:pt idx="90">
                  <c:v>24221.63962751006</c:v>
                </c:pt>
                <c:pt idx="91">
                  <c:v>24381.533400219305</c:v>
                </c:pt>
                <c:pt idx="92">
                  <c:v>24524.135262330085</c:v>
                </c:pt>
                <c:pt idx="93">
                  <c:v>24648.882429441244</c:v>
                </c:pt>
                <c:pt idx="94">
                  <c:v>24755.282581475756</c:v>
                </c:pt>
                <c:pt idx="95">
                  <c:v>24842.915805643148</c:v>
                </c:pt>
                <c:pt idx="96">
                  <c:v>24911.436253643435</c:v>
                </c:pt>
                <c:pt idx="97">
                  <c:v>24960.573506572386</c:v>
                </c:pt>
                <c:pt idx="98">
                  <c:v>24990.133642141354</c:v>
                </c:pt>
                <c:pt idx="99">
                  <c:v>25000</c:v>
                </c:pt>
                <c:pt idx="100">
                  <c:v>24990.133642141362</c:v>
                </c:pt>
              </c:numCache>
            </c:numRef>
          </c:xVal>
          <c:yVal>
            <c:numRef>
              <c:f>'conditions init+ trajectoires'!$O$5:$O$105</c:f>
              <c:numCache>
                <c:formatCode>General</c:formatCode>
                <c:ptCount val="101"/>
                <c:pt idx="0">
                  <c:v>7813.9525976465666</c:v>
                </c:pt>
                <c:pt idx="1">
                  <c:v>8126.6661678215214</c:v>
                </c:pt>
                <c:pt idx="2">
                  <c:v>8436.9065729286231</c:v>
                </c:pt>
                <c:pt idx="3">
                  <c:v>8743.4494358242737</c:v>
                </c:pt>
                <c:pt idx="4">
                  <c:v>9045.0849718747377</c:v>
                </c:pt>
                <c:pt idx="5">
                  <c:v>9340.6227634233892</c:v>
                </c:pt>
                <c:pt idx="6">
                  <c:v>9628.8964578253635</c:v>
                </c:pt>
                <c:pt idx="7">
                  <c:v>9908.7683705085765</c:v>
                </c:pt>
                <c:pt idx="8">
                  <c:v>10179.133974894983</c:v>
                </c:pt>
                <c:pt idx="9">
                  <c:v>10438.926261462366</c:v>
                </c:pt>
                <c:pt idx="10">
                  <c:v>10687.119948743448</c:v>
                </c:pt>
                <c:pt idx="11">
                  <c:v>10922.735529643443</c:v>
                </c:pt>
                <c:pt idx="12">
                  <c:v>11144.843137107056</c:v>
                </c:pt>
                <c:pt idx="13">
                  <c:v>11352.566213878945</c:v>
                </c:pt>
                <c:pt idx="14">
                  <c:v>11545.084971874736</c:v>
                </c:pt>
                <c:pt idx="15">
                  <c:v>11721.639627510074</c:v>
                </c:pt>
                <c:pt idx="16">
                  <c:v>11881.533400219318</c:v>
                </c:pt>
                <c:pt idx="17">
                  <c:v>12024.135262330099</c:v>
                </c:pt>
                <c:pt idx="18">
                  <c:v>12148.882429441257</c:v>
                </c:pt>
                <c:pt idx="19">
                  <c:v>12255.282581475767</c:v>
                </c:pt>
                <c:pt idx="20">
                  <c:v>12342.915805643155</c:v>
                </c:pt>
                <c:pt idx="21">
                  <c:v>12411.436253643444</c:v>
                </c:pt>
                <c:pt idx="22">
                  <c:v>12460.573506572389</c:v>
                </c:pt>
                <c:pt idx="23">
                  <c:v>12490.133642141358</c:v>
                </c:pt>
                <c:pt idx="24">
                  <c:v>12500</c:v>
                </c:pt>
                <c:pt idx="25">
                  <c:v>12490.133642141358</c:v>
                </c:pt>
                <c:pt idx="26">
                  <c:v>12460.573506572389</c:v>
                </c:pt>
                <c:pt idx="27">
                  <c:v>12411.436253643442</c:v>
                </c:pt>
                <c:pt idx="28">
                  <c:v>12342.915805643155</c:v>
                </c:pt>
                <c:pt idx="29">
                  <c:v>12255.282581475767</c:v>
                </c:pt>
                <c:pt idx="30">
                  <c:v>12148.882429441255</c:v>
                </c:pt>
                <c:pt idx="31">
                  <c:v>12024.135262330095</c:v>
                </c:pt>
                <c:pt idx="32">
                  <c:v>11881.533400219316</c:v>
                </c:pt>
                <c:pt idx="33">
                  <c:v>11721.639627510072</c:v>
                </c:pt>
                <c:pt idx="34">
                  <c:v>11545.084971874734</c:v>
                </c:pt>
                <c:pt idx="35">
                  <c:v>11352.566213878941</c:v>
                </c:pt>
                <c:pt idx="36">
                  <c:v>11144.843137107053</c:v>
                </c:pt>
                <c:pt idx="37">
                  <c:v>10922.735529643438</c:v>
                </c:pt>
                <c:pt idx="38">
                  <c:v>10687.119948743442</c:v>
                </c:pt>
                <c:pt idx="39">
                  <c:v>10438.926261462359</c:v>
                </c:pt>
                <c:pt idx="40">
                  <c:v>10179.133974894976</c:v>
                </c:pt>
                <c:pt idx="41">
                  <c:v>9908.7683705085692</c:v>
                </c:pt>
                <c:pt idx="42">
                  <c:v>9628.8964578253544</c:v>
                </c:pt>
                <c:pt idx="43">
                  <c:v>9340.6227634233801</c:v>
                </c:pt>
                <c:pt idx="44">
                  <c:v>9045.0849718747268</c:v>
                </c:pt>
                <c:pt idx="45">
                  <c:v>8743.4494358242628</c:v>
                </c:pt>
                <c:pt idx="46">
                  <c:v>8436.9065729286121</c:v>
                </c:pt>
                <c:pt idx="47">
                  <c:v>8126.6661678215096</c:v>
                </c:pt>
                <c:pt idx="48">
                  <c:v>7813.9525976465548</c:v>
                </c:pt>
                <c:pt idx="49">
                  <c:v>7499.9999999999873</c:v>
                </c:pt>
                <c:pt idx="50">
                  <c:v>7186.0474023534198</c:v>
                </c:pt>
                <c:pt idx="51">
                  <c:v>6873.3338321784649</c:v>
                </c:pt>
                <c:pt idx="52">
                  <c:v>6563.0934270713633</c:v>
                </c:pt>
                <c:pt idx="53">
                  <c:v>6256.5505641757118</c:v>
                </c:pt>
                <c:pt idx="54">
                  <c:v>5954.9150281252487</c:v>
                </c:pt>
                <c:pt idx="55">
                  <c:v>5659.3772365765963</c:v>
                </c:pt>
                <c:pt idx="56">
                  <c:v>5371.1035421746219</c:v>
                </c:pt>
                <c:pt idx="57">
                  <c:v>5091.231629491409</c:v>
                </c:pt>
                <c:pt idx="58">
                  <c:v>4820.8660251050023</c:v>
                </c:pt>
                <c:pt idx="59">
                  <c:v>4561.0737385376206</c:v>
                </c:pt>
                <c:pt idx="60">
                  <c:v>4312.8800512565376</c:v>
                </c:pt>
                <c:pt idx="61">
                  <c:v>4077.2644703565438</c:v>
                </c:pt>
                <c:pt idx="62">
                  <c:v>3855.1568628929299</c:v>
                </c:pt>
                <c:pt idx="63">
                  <c:v>3647.433786121042</c:v>
                </c:pt>
                <c:pt idx="64">
                  <c:v>3454.9150281252528</c:v>
                </c:pt>
                <c:pt idx="65">
                  <c:v>3278.3603724899167</c:v>
                </c:pt>
                <c:pt idx="66">
                  <c:v>3118.4665997806751</c:v>
                </c:pt>
                <c:pt idx="67">
                  <c:v>2975.8647376698973</c:v>
                </c:pt>
                <c:pt idx="68">
                  <c:v>2851.1175705587393</c:v>
                </c:pt>
                <c:pt idx="69">
                  <c:v>2744.7174185242293</c:v>
                </c:pt>
                <c:pt idx="70">
                  <c:v>2657.084194356843</c:v>
                </c:pt>
                <c:pt idx="71">
                  <c:v>2588.5637463565563</c:v>
                </c:pt>
                <c:pt idx="72">
                  <c:v>2539.4264934276107</c:v>
                </c:pt>
                <c:pt idx="73">
                  <c:v>2509.866357858642</c:v>
                </c:pt>
                <c:pt idx="74">
                  <c:v>2500</c:v>
                </c:pt>
                <c:pt idx="75">
                  <c:v>2509.866357858642</c:v>
                </c:pt>
                <c:pt idx="76">
                  <c:v>2539.4264934276098</c:v>
                </c:pt>
                <c:pt idx="77">
                  <c:v>2588.5637463565554</c:v>
                </c:pt>
                <c:pt idx="78">
                  <c:v>2657.0841943568421</c:v>
                </c:pt>
                <c:pt idx="79">
                  <c:v>2744.7174185242293</c:v>
                </c:pt>
                <c:pt idx="80">
                  <c:v>2851.1175705587384</c:v>
                </c:pt>
                <c:pt idx="81">
                  <c:v>2975.8647376698964</c:v>
                </c:pt>
                <c:pt idx="82">
                  <c:v>3118.4665997806751</c:v>
                </c:pt>
                <c:pt idx="83">
                  <c:v>3278.3603724899158</c:v>
                </c:pt>
                <c:pt idx="84">
                  <c:v>3454.9150281252519</c:v>
                </c:pt>
                <c:pt idx="85">
                  <c:v>3647.4337861210411</c:v>
                </c:pt>
                <c:pt idx="86">
                  <c:v>3855.1568628929272</c:v>
                </c:pt>
                <c:pt idx="87">
                  <c:v>4077.2644703565393</c:v>
                </c:pt>
                <c:pt idx="88">
                  <c:v>4312.8800512565313</c:v>
                </c:pt>
                <c:pt idx="89">
                  <c:v>4561.0737385376124</c:v>
                </c:pt>
                <c:pt idx="90">
                  <c:v>4820.8660251049914</c:v>
                </c:pt>
                <c:pt idx="91">
                  <c:v>5091.2316294913962</c:v>
                </c:pt>
                <c:pt idx="92">
                  <c:v>5371.1035421746074</c:v>
                </c:pt>
                <c:pt idx="93">
                  <c:v>5659.3772365765781</c:v>
                </c:pt>
                <c:pt idx="94">
                  <c:v>5954.9150281252278</c:v>
                </c:pt>
                <c:pt idx="95">
                  <c:v>6256.550564175689</c:v>
                </c:pt>
                <c:pt idx="96">
                  <c:v>6563.0934270713369</c:v>
                </c:pt>
                <c:pt idx="97">
                  <c:v>6873.3338321784368</c:v>
                </c:pt>
                <c:pt idx="98">
                  <c:v>7186.0474023533898</c:v>
                </c:pt>
                <c:pt idx="99">
                  <c:v>7499.9999999999545</c:v>
                </c:pt>
                <c:pt idx="100">
                  <c:v>7813.9525976465193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E-465E-94BF-0D32CEB462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trajectoires'!$R$5:$R$105</c:f>
              <c:numCache>
                <c:formatCode>General</c:formatCode>
                <c:ptCount val="101"/>
                <c:pt idx="0">
                  <c:v>-9.8663578586420044</c:v>
                </c:pt>
                <c:pt idx="1">
                  <c:v>-39.426493427610694</c:v>
                </c:pt>
                <c:pt idx="2">
                  <c:v>-88.563746356556294</c:v>
                </c:pt>
                <c:pt idx="3">
                  <c:v>-157.08419435684482</c:v>
                </c:pt>
                <c:pt idx="4">
                  <c:v>-244.71741852423202</c:v>
                </c:pt>
                <c:pt idx="5">
                  <c:v>-351.11757055874295</c:v>
                </c:pt>
                <c:pt idx="6">
                  <c:v>-475.86473766990184</c:v>
                </c:pt>
                <c:pt idx="7">
                  <c:v>-618.46659978068237</c:v>
                </c:pt>
                <c:pt idx="8">
                  <c:v>-778.36037248992398</c:v>
                </c:pt>
                <c:pt idx="9">
                  <c:v>-954.91502812526278</c:v>
                </c:pt>
                <c:pt idx="10">
                  <c:v>-1147.4337861210533</c:v>
                </c:pt>
                <c:pt idx="11">
                  <c:v>-1355.1568628929417</c:v>
                </c:pt>
                <c:pt idx="12">
                  <c:v>-1577.2644703565556</c:v>
                </c:pt>
                <c:pt idx="13">
                  <c:v>-1812.8800512565508</c:v>
                </c:pt>
                <c:pt idx="14">
                  <c:v>-2061.0737385376333</c:v>
                </c:pt>
                <c:pt idx="15">
                  <c:v>-2320.866025105016</c:v>
                </c:pt>
                <c:pt idx="16">
                  <c:v>-2591.2316294914235</c:v>
                </c:pt>
                <c:pt idx="17">
                  <c:v>-2871.1035421746369</c:v>
                </c:pt>
                <c:pt idx="18">
                  <c:v>-3159.3772365766108</c:v>
                </c:pt>
                <c:pt idx="19">
                  <c:v>-3454.9150281252637</c:v>
                </c:pt>
                <c:pt idx="20">
                  <c:v>-3756.5505641757272</c:v>
                </c:pt>
                <c:pt idx="21">
                  <c:v>-4063.0934270713788</c:v>
                </c:pt>
                <c:pt idx="22">
                  <c:v>-4373.3338321784813</c:v>
                </c:pt>
                <c:pt idx="23">
                  <c:v>-4686.0474023534352</c:v>
                </c:pt>
                <c:pt idx="24">
                  <c:v>-5000.0000000000027</c:v>
                </c:pt>
                <c:pt idx="25">
                  <c:v>-5313.9525976465702</c:v>
                </c:pt>
                <c:pt idx="26">
                  <c:v>-5626.6661678215251</c:v>
                </c:pt>
                <c:pt idx="27">
                  <c:v>-5936.9065729286276</c:v>
                </c:pt>
                <c:pt idx="28">
                  <c:v>-6243.4494358242782</c:v>
                </c:pt>
                <c:pt idx="29">
                  <c:v>-6545.0849718747422</c:v>
                </c:pt>
                <c:pt idx="30">
                  <c:v>-6840.6227634233946</c:v>
                </c:pt>
                <c:pt idx="31">
                  <c:v>-7128.8964578253672</c:v>
                </c:pt>
                <c:pt idx="32">
                  <c:v>-7408.768370508581</c:v>
                </c:pt>
                <c:pt idx="33">
                  <c:v>-7679.1339748949877</c:v>
                </c:pt>
                <c:pt idx="34">
                  <c:v>-7938.9262614623713</c:v>
                </c:pt>
                <c:pt idx="35">
                  <c:v>-8187.1199487434533</c:v>
                </c:pt>
                <c:pt idx="36">
                  <c:v>-8422.7355296434489</c:v>
                </c:pt>
                <c:pt idx="37">
                  <c:v>-8644.8431371070619</c:v>
                </c:pt>
                <c:pt idx="38">
                  <c:v>-8852.5662138789521</c:v>
                </c:pt>
                <c:pt idx="39">
                  <c:v>-9045.0849718747413</c:v>
                </c:pt>
                <c:pt idx="40">
                  <c:v>-9221.6396275100815</c:v>
                </c:pt>
                <c:pt idx="41">
                  <c:v>-9381.5334002193231</c:v>
                </c:pt>
                <c:pt idx="42">
                  <c:v>-9524.1352623301027</c:v>
                </c:pt>
                <c:pt idx="43">
                  <c:v>-9648.8824294412607</c:v>
                </c:pt>
                <c:pt idx="44">
                  <c:v>-9755.2825814757707</c:v>
                </c:pt>
                <c:pt idx="45">
                  <c:v>-9842.9158056431588</c:v>
                </c:pt>
                <c:pt idx="46">
                  <c:v>-9911.4362536434455</c:v>
                </c:pt>
                <c:pt idx="47">
                  <c:v>-9960.5735065723893</c:v>
                </c:pt>
                <c:pt idx="48">
                  <c:v>-9990.133642141358</c:v>
                </c:pt>
                <c:pt idx="49">
                  <c:v>-10000</c:v>
                </c:pt>
                <c:pt idx="50">
                  <c:v>-9990.133642141358</c:v>
                </c:pt>
                <c:pt idx="51">
                  <c:v>-9960.5735065723875</c:v>
                </c:pt>
                <c:pt idx="52">
                  <c:v>-9911.4362536434419</c:v>
                </c:pt>
                <c:pt idx="53">
                  <c:v>-9842.9158056431515</c:v>
                </c:pt>
                <c:pt idx="54">
                  <c:v>-9755.2825814757634</c:v>
                </c:pt>
                <c:pt idx="55">
                  <c:v>-9648.8824294412516</c:v>
                </c:pt>
                <c:pt idx="56">
                  <c:v>-9524.1352623300918</c:v>
                </c:pt>
                <c:pt idx="57">
                  <c:v>-9381.5334002193104</c:v>
                </c:pt>
                <c:pt idx="58">
                  <c:v>-9221.6396275100669</c:v>
                </c:pt>
                <c:pt idx="59">
                  <c:v>-9045.0849718747268</c:v>
                </c:pt>
                <c:pt idx="60">
                  <c:v>-8852.5662138789357</c:v>
                </c:pt>
                <c:pt idx="61">
                  <c:v>-8644.8431371070455</c:v>
                </c:pt>
                <c:pt idx="62">
                  <c:v>-8422.7355296434289</c:v>
                </c:pt>
                <c:pt idx="63">
                  <c:v>-8187.1199487434342</c:v>
                </c:pt>
                <c:pt idx="64">
                  <c:v>-7938.9262614623512</c:v>
                </c:pt>
                <c:pt idx="65">
                  <c:v>-7679.1339748949704</c:v>
                </c:pt>
                <c:pt idx="66">
                  <c:v>-7408.7683705085647</c:v>
                </c:pt>
                <c:pt idx="67">
                  <c:v>-7128.8964578253526</c:v>
                </c:pt>
                <c:pt idx="68">
                  <c:v>-6840.622763423381</c:v>
                </c:pt>
                <c:pt idx="69">
                  <c:v>-6545.0849718747295</c:v>
                </c:pt>
                <c:pt idx="70">
                  <c:v>-6243.4494358242682</c:v>
                </c:pt>
                <c:pt idx="71">
                  <c:v>-5936.9065729286185</c:v>
                </c:pt>
                <c:pt idx="72">
                  <c:v>-5626.6661678215187</c:v>
                </c:pt>
                <c:pt idx="73">
                  <c:v>-5313.9525976465657</c:v>
                </c:pt>
                <c:pt idx="74">
                  <c:v>-5000.0000000000009</c:v>
                </c:pt>
                <c:pt idx="75">
                  <c:v>-4686.0474023534362</c:v>
                </c:pt>
                <c:pt idx="76">
                  <c:v>-4373.3338321784831</c:v>
                </c:pt>
                <c:pt idx="77">
                  <c:v>-4063.0934270713828</c:v>
                </c:pt>
                <c:pt idx="78">
                  <c:v>-3756.5505641757336</c:v>
                </c:pt>
                <c:pt idx="79">
                  <c:v>-3454.9150281252723</c:v>
                </c:pt>
                <c:pt idx="80">
                  <c:v>-3159.3772365766208</c:v>
                </c:pt>
                <c:pt idx="81">
                  <c:v>-2871.1035421746487</c:v>
                </c:pt>
                <c:pt idx="82">
                  <c:v>-2591.2316294914372</c:v>
                </c:pt>
                <c:pt idx="83">
                  <c:v>-2320.866025105031</c:v>
                </c:pt>
                <c:pt idx="84">
                  <c:v>-2061.0737385376492</c:v>
                </c:pt>
                <c:pt idx="85">
                  <c:v>-1812.8800512565672</c:v>
                </c:pt>
                <c:pt idx="86">
                  <c:v>-1577.2644703565729</c:v>
                </c:pt>
                <c:pt idx="87">
                  <c:v>-1355.156862892959</c:v>
                </c:pt>
                <c:pt idx="88">
                  <c:v>-1147.4337861210702</c:v>
                </c:pt>
                <c:pt idx="89">
                  <c:v>-954.9150281252796</c:v>
                </c:pt>
                <c:pt idx="90">
                  <c:v>-778.36037248994035</c:v>
                </c:pt>
                <c:pt idx="91">
                  <c:v>-618.46659978069692</c:v>
                </c:pt>
                <c:pt idx="92">
                  <c:v>-475.86473766991639</c:v>
                </c:pt>
                <c:pt idx="93">
                  <c:v>-351.11757055875569</c:v>
                </c:pt>
                <c:pt idx="94">
                  <c:v>-244.71741852424384</c:v>
                </c:pt>
                <c:pt idx="95">
                  <c:v>-157.08419435685391</c:v>
                </c:pt>
                <c:pt idx="96">
                  <c:v>-88.563746356564479</c:v>
                </c:pt>
                <c:pt idx="97">
                  <c:v>-39.426493427616151</c:v>
                </c:pt>
                <c:pt idx="98">
                  <c:v>-9.8663578586447329</c:v>
                </c:pt>
                <c:pt idx="99">
                  <c:v>0</c:v>
                </c:pt>
                <c:pt idx="100">
                  <c:v>-9.8663578586392759</c:v>
                </c:pt>
              </c:numCache>
            </c:numRef>
          </c:xVal>
          <c:yVal>
            <c:numRef>
              <c:f>'conditions init+ trajectoires'!$S$5:$S$105</c:f>
              <c:numCache>
                <c:formatCode>General</c:formatCode>
                <c:ptCount val="101"/>
                <c:pt idx="0">
                  <c:v>-14686.047402353433</c:v>
                </c:pt>
                <c:pt idx="1">
                  <c:v>-14373.333832178479</c:v>
                </c:pt>
                <c:pt idx="2">
                  <c:v>-14063.093427071377</c:v>
                </c:pt>
                <c:pt idx="3">
                  <c:v>-13756.550564175726</c:v>
                </c:pt>
                <c:pt idx="4">
                  <c:v>-13454.915028125262</c:v>
                </c:pt>
                <c:pt idx="5">
                  <c:v>-13159.377236576611</c:v>
                </c:pt>
                <c:pt idx="6">
                  <c:v>-12871.103542174636</c:v>
                </c:pt>
                <c:pt idx="7">
                  <c:v>-12591.231629491424</c:v>
                </c:pt>
                <c:pt idx="8">
                  <c:v>-12320.866025105017</c:v>
                </c:pt>
                <c:pt idx="9">
                  <c:v>-12061.073738537634</c:v>
                </c:pt>
                <c:pt idx="10">
                  <c:v>-11812.880051256552</c:v>
                </c:pt>
                <c:pt idx="11">
                  <c:v>-11577.264470356557</c:v>
                </c:pt>
                <c:pt idx="12">
                  <c:v>-11355.156862892944</c:v>
                </c:pt>
                <c:pt idx="13">
                  <c:v>-11147.433786121055</c:v>
                </c:pt>
                <c:pt idx="14">
                  <c:v>-10954.915028125264</c:v>
                </c:pt>
                <c:pt idx="15">
                  <c:v>-10778.360372489926</c:v>
                </c:pt>
                <c:pt idx="16">
                  <c:v>-10618.466599780682</c:v>
                </c:pt>
                <c:pt idx="17">
                  <c:v>-10475.864737669901</c:v>
                </c:pt>
                <c:pt idx="18">
                  <c:v>-10351.117570558743</c:v>
                </c:pt>
                <c:pt idx="19">
                  <c:v>-10244.717418524233</c:v>
                </c:pt>
                <c:pt idx="20">
                  <c:v>-10157.084194356845</c:v>
                </c:pt>
                <c:pt idx="21">
                  <c:v>-10088.563746356556</c:v>
                </c:pt>
                <c:pt idx="22">
                  <c:v>-10039.426493427611</c:v>
                </c:pt>
                <c:pt idx="23">
                  <c:v>-10009.866357858642</c:v>
                </c:pt>
                <c:pt idx="24">
                  <c:v>-10000</c:v>
                </c:pt>
                <c:pt idx="25">
                  <c:v>-10009.866357858642</c:v>
                </c:pt>
                <c:pt idx="26">
                  <c:v>-10039.426493427611</c:v>
                </c:pt>
                <c:pt idx="27">
                  <c:v>-10088.563746356558</c:v>
                </c:pt>
                <c:pt idx="28">
                  <c:v>-10157.084194356845</c:v>
                </c:pt>
                <c:pt idx="29">
                  <c:v>-10244.717418524233</c:v>
                </c:pt>
                <c:pt idx="30">
                  <c:v>-10351.117570558745</c:v>
                </c:pt>
                <c:pt idx="31">
                  <c:v>-10475.864737669905</c:v>
                </c:pt>
                <c:pt idx="32">
                  <c:v>-10618.466599780684</c:v>
                </c:pt>
                <c:pt idx="33">
                  <c:v>-10778.360372489928</c:v>
                </c:pt>
                <c:pt idx="34">
                  <c:v>-10954.915028125266</c:v>
                </c:pt>
                <c:pt idx="35">
                  <c:v>-11147.433786121059</c:v>
                </c:pt>
                <c:pt idx="36">
                  <c:v>-11355.156862892947</c:v>
                </c:pt>
                <c:pt idx="37">
                  <c:v>-11577.264470356562</c:v>
                </c:pt>
                <c:pt idx="38">
                  <c:v>-11812.880051256558</c:v>
                </c:pt>
                <c:pt idx="39">
                  <c:v>-12061.073738537641</c:v>
                </c:pt>
                <c:pt idx="40">
                  <c:v>-12320.866025105024</c:v>
                </c:pt>
                <c:pt idx="41">
                  <c:v>-12591.231629491431</c:v>
                </c:pt>
                <c:pt idx="42">
                  <c:v>-12871.103542174646</c:v>
                </c:pt>
                <c:pt idx="43">
                  <c:v>-13159.37723657662</c:v>
                </c:pt>
                <c:pt idx="44">
                  <c:v>-13454.915028125273</c:v>
                </c:pt>
                <c:pt idx="45">
                  <c:v>-13756.550564175737</c:v>
                </c:pt>
                <c:pt idx="46">
                  <c:v>-14063.093427071388</c:v>
                </c:pt>
                <c:pt idx="47">
                  <c:v>-14373.33383217849</c:v>
                </c:pt>
                <c:pt idx="48">
                  <c:v>-14686.047402353446</c:v>
                </c:pt>
                <c:pt idx="49">
                  <c:v>-15000.000000000013</c:v>
                </c:pt>
                <c:pt idx="50">
                  <c:v>-15313.952597646579</c:v>
                </c:pt>
                <c:pt idx="51">
                  <c:v>-15626.666167821535</c:v>
                </c:pt>
                <c:pt idx="52">
                  <c:v>-15936.906572928638</c:v>
                </c:pt>
                <c:pt idx="53">
                  <c:v>-16243.449435824288</c:v>
                </c:pt>
                <c:pt idx="54">
                  <c:v>-16545.084971874752</c:v>
                </c:pt>
                <c:pt idx="55">
                  <c:v>-16840.622763423406</c:v>
                </c:pt>
                <c:pt idx="56">
                  <c:v>-17128.896457825376</c:v>
                </c:pt>
                <c:pt idx="57">
                  <c:v>-17408.768370508591</c:v>
                </c:pt>
                <c:pt idx="58">
                  <c:v>-17679.133974894998</c:v>
                </c:pt>
                <c:pt idx="59">
                  <c:v>-17938.92626146238</c:v>
                </c:pt>
                <c:pt idx="60">
                  <c:v>-18187.119948743461</c:v>
                </c:pt>
                <c:pt idx="61">
                  <c:v>-18422.735529643454</c:v>
                </c:pt>
                <c:pt idx="62">
                  <c:v>-18644.843137107069</c:v>
                </c:pt>
                <c:pt idx="63">
                  <c:v>-18852.566213878959</c:v>
                </c:pt>
                <c:pt idx="64">
                  <c:v>-19045.084971874749</c:v>
                </c:pt>
                <c:pt idx="65">
                  <c:v>-19221.639627510085</c:v>
                </c:pt>
                <c:pt idx="66">
                  <c:v>-19381.533400219327</c:v>
                </c:pt>
                <c:pt idx="67">
                  <c:v>-19524.135262330103</c:v>
                </c:pt>
                <c:pt idx="68">
                  <c:v>-19648.882429441263</c:v>
                </c:pt>
                <c:pt idx="69">
                  <c:v>-19755.282581475771</c:v>
                </c:pt>
                <c:pt idx="70">
                  <c:v>-19842.915805643155</c:v>
                </c:pt>
                <c:pt idx="71">
                  <c:v>-19911.436253643442</c:v>
                </c:pt>
                <c:pt idx="72">
                  <c:v>-19960.573506572389</c:v>
                </c:pt>
                <c:pt idx="73">
                  <c:v>-19990.133642141358</c:v>
                </c:pt>
                <c:pt idx="74">
                  <c:v>-20000</c:v>
                </c:pt>
                <c:pt idx="75">
                  <c:v>-19990.133642141358</c:v>
                </c:pt>
                <c:pt idx="76">
                  <c:v>-19960.573506572389</c:v>
                </c:pt>
                <c:pt idx="77">
                  <c:v>-19911.436253643446</c:v>
                </c:pt>
                <c:pt idx="78">
                  <c:v>-19842.915805643159</c:v>
                </c:pt>
                <c:pt idx="79">
                  <c:v>-19755.282581475771</c:v>
                </c:pt>
                <c:pt idx="80">
                  <c:v>-19648.882429441263</c:v>
                </c:pt>
                <c:pt idx="81">
                  <c:v>-19524.135262330103</c:v>
                </c:pt>
                <c:pt idx="82">
                  <c:v>-19381.533400219327</c:v>
                </c:pt>
                <c:pt idx="83">
                  <c:v>-19221.639627510085</c:v>
                </c:pt>
                <c:pt idx="84">
                  <c:v>-19045.084971874749</c:v>
                </c:pt>
                <c:pt idx="85">
                  <c:v>-18852.566213878959</c:v>
                </c:pt>
                <c:pt idx="86">
                  <c:v>-18644.843137107073</c:v>
                </c:pt>
                <c:pt idx="87">
                  <c:v>-18422.735529643462</c:v>
                </c:pt>
                <c:pt idx="88">
                  <c:v>-18187.119948743468</c:v>
                </c:pt>
                <c:pt idx="89">
                  <c:v>-17938.926261462388</c:v>
                </c:pt>
                <c:pt idx="90">
                  <c:v>-17679.133974895009</c:v>
                </c:pt>
                <c:pt idx="91">
                  <c:v>-17408.768370508602</c:v>
                </c:pt>
                <c:pt idx="92">
                  <c:v>-17128.896457825394</c:v>
                </c:pt>
                <c:pt idx="93">
                  <c:v>-16840.622763423424</c:v>
                </c:pt>
                <c:pt idx="94">
                  <c:v>-16545.08497187477</c:v>
                </c:pt>
                <c:pt idx="95">
                  <c:v>-16243.449435824312</c:v>
                </c:pt>
                <c:pt idx="96">
                  <c:v>-15936.906572928663</c:v>
                </c:pt>
                <c:pt idx="97">
                  <c:v>-15626.666167821562</c:v>
                </c:pt>
                <c:pt idx="98">
                  <c:v>-15313.95259764661</c:v>
                </c:pt>
                <c:pt idx="99">
                  <c:v>-15000.000000000045</c:v>
                </c:pt>
                <c:pt idx="100">
                  <c:v>-14686.047402353481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3E-465E-94BF-0D32CEB4627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trajectoires'!$P$5:$P$105</c:f>
              <c:numCache>
                <c:formatCode>General</c:formatCode>
                <c:ptCount val="101"/>
                <c:pt idx="0">
                  <c:v>-16506.90645050105</c:v>
                </c:pt>
                <c:pt idx="1">
                  <c:v>-16527.598545399327</c:v>
                </c:pt>
                <c:pt idx="2">
                  <c:v>-16561.994622449591</c:v>
                </c:pt>
                <c:pt idx="3">
                  <c:v>-16609.958936049792</c:v>
                </c:pt>
                <c:pt idx="4">
                  <c:v>-16671.302192966963</c:v>
                </c:pt>
                <c:pt idx="5">
                  <c:v>-16745.782299391121</c:v>
                </c:pt>
                <c:pt idx="6">
                  <c:v>-16833.105316368932</c:v>
                </c:pt>
                <c:pt idx="7">
                  <c:v>-16932.926619846476</c:v>
                </c:pt>
                <c:pt idx="8">
                  <c:v>-17044.852260742948</c:v>
                </c:pt>
                <c:pt idx="9">
                  <c:v>-17168.440519687683</c:v>
                </c:pt>
                <c:pt idx="10">
                  <c:v>-17303.203650284737</c:v>
                </c:pt>
                <c:pt idx="11">
                  <c:v>-17448.609804025058</c:v>
                </c:pt>
                <c:pt idx="12">
                  <c:v>-17604.08512924959</c:v>
                </c:pt>
                <c:pt idx="13">
                  <c:v>-17769.016035879584</c:v>
                </c:pt>
                <c:pt idx="14">
                  <c:v>-17942.751616976344</c:v>
                </c:pt>
                <c:pt idx="15">
                  <c:v>-18124.60621757351</c:v>
                </c:pt>
                <c:pt idx="16">
                  <c:v>-18313.862140643996</c:v>
                </c:pt>
                <c:pt idx="17">
                  <c:v>-18509.772479522246</c:v>
                </c:pt>
                <c:pt idx="18">
                  <c:v>-18711.564065603627</c:v>
                </c:pt>
                <c:pt idx="19">
                  <c:v>-18918.440519687683</c:v>
                </c:pt>
                <c:pt idx="20">
                  <c:v>-19129.585394923008</c:v>
                </c:pt>
                <c:pt idx="21">
                  <c:v>-19344.165398949965</c:v>
                </c:pt>
                <c:pt idx="22">
                  <c:v>-19561.333682524935</c:v>
                </c:pt>
                <c:pt idx="23">
                  <c:v>-19780.233181647403</c:v>
                </c:pt>
                <c:pt idx="24">
                  <c:v>-20000.000000000004</c:v>
                </c:pt>
                <c:pt idx="25">
                  <c:v>-20219.7668183526</c:v>
                </c:pt>
                <c:pt idx="26">
                  <c:v>-20438.666317475068</c:v>
                </c:pt>
                <c:pt idx="27">
                  <c:v>-20655.834601050039</c:v>
                </c:pt>
                <c:pt idx="28">
                  <c:v>-20870.414605076996</c:v>
                </c:pt>
                <c:pt idx="29">
                  <c:v>-21081.55948031232</c:v>
                </c:pt>
                <c:pt idx="30">
                  <c:v>-21288.435934396377</c:v>
                </c:pt>
                <c:pt idx="31">
                  <c:v>-21490.227520477758</c:v>
                </c:pt>
                <c:pt idx="32">
                  <c:v>-21686.137859356008</c:v>
                </c:pt>
                <c:pt idx="33">
                  <c:v>-21875.39378242649</c:v>
                </c:pt>
                <c:pt idx="34">
                  <c:v>-22057.24838302366</c:v>
                </c:pt>
                <c:pt idx="35">
                  <c:v>-22230.983964120416</c:v>
                </c:pt>
                <c:pt idx="36">
                  <c:v>-22395.914870750414</c:v>
                </c:pt>
                <c:pt idx="37">
                  <c:v>-22551.390195974942</c:v>
                </c:pt>
                <c:pt idx="38">
                  <c:v>-22696.796349715267</c:v>
                </c:pt>
                <c:pt idx="39">
                  <c:v>-22831.55948031232</c:v>
                </c:pt>
                <c:pt idx="40">
                  <c:v>-22955.147739257056</c:v>
                </c:pt>
                <c:pt idx="41">
                  <c:v>-23067.073380153524</c:v>
                </c:pt>
                <c:pt idx="42">
                  <c:v>-23166.894683631072</c:v>
                </c:pt>
                <c:pt idx="43">
                  <c:v>-23254.217700608882</c:v>
                </c:pt>
                <c:pt idx="44">
                  <c:v>-23328.697807033041</c:v>
                </c:pt>
                <c:pt idx="45">
                  <c:v>-23390.041063950212</c:v>
                </c:pt>
                <c:pt idx="46">
                  <c:v>-23438.005377550413</c:v>
                </c:pt>
                <c:pt idx="47">
                  <c:v>-23472.401454600673</c:v>
                </c:pt>
                <c:pt idx="48">
                  <c:v>-23493.09354949895</c:v>
                </c:pt>
                <c:pt idx="49">
                  <c:v>-23500</c:v>
                </c:pt>
                <c:pt idx="50">
                  <c:v>-23493.09354949895</c:v>
                </c:pt>
                <c:pt idx="51">
                  <c:v>-23472.401454600673</c:v>
                </c:pt>
                <c:pt idx="52">
                  <c:v>-23438.005377550409</c:v>
                </c:pt>
                <c:pt idx="53">
                  <c:v>-23390.041063950208</c:v>
                </c:pt>
                <c:pt idx="54">
                  <c:v>-23328.697807033033</c:v>
                </c:pt>
                <c:pt idx="55">
                  <c:v>-23254.217700608875</c:v>
                </c:pt>
                <c:pt idx="56">
                  <c:v>-23166.894683631064</c:v>
                </c:pt>
                <c:pt idx="57">
                  <c:v>-23067.073380153517</c:v>
                </c:pt>
                <c:pt idx="58">
                  <c:v>-22955.147739257045</c:v>
                </c:pt>
                <c:pt idx="59">
                  <c:v>-22831.559480312309</c:v>
                </c:pt>
                <c:pt idx="60">
                  <c:v>-22696.796349715256</c:v>
                </c:pt>
                <c:pt idx="61">
                  <c:v>-22551.390195974931</c:v>
                </c:pt>
                <c:pt idx="62">
                  <c:v>-22395.914870750399</c:v>
                </c:pt>
                <c:pt idx="63">
                  <c:v>-22230.983964120405</c:v>
                </c:pt>
                <c:pt idx="64">
                  <c:v>-22057.248383023645</c:v>
                </c:pt>
                <c:pt idx="65">
                  <c:v>-21875.393782426479</c:v>
                </c:pt>
                <c:pt idx="66">
                  <c:v>-21686.137859355997</c:v>
                </c:pt>
                <c:pt idx="67">
                  <c:v>-21490.227520477747</c:v>
                </c:pt>
                <c:pt idx="68">
                  <c:v>-21288.435934396366</c:v>
                </c:pt>
                <c:pt idx="69">
                  <c:v>-21081.559480312309</c:v>
                </c:pt>
                <c:pt idx="70">
                  <c:v>-20870.414605076989</c:v>
                </c:pt>
                <c:pt idx="71">
                  <c:v>-20655.834601050032</c:v>
                </c:pt>
                <c:pt idx="72">
                  <c:v>-20438.666317475065</c:v>
                </c:pt>
                <c:pt idx="73">
                  <c:v>-20219.766818352597</c:v>
                </c:pt>
                <c:pt idx="74">
                  <c:v>-20000</c:v>
                </c:pt>
                <c:pt idx="75">
                  <c:v>-19780.233181647403</c:v>
                </c:pt>
                <c:pt idx="76">
                  <c:v>-19561.333682524939</c:v>
                </c:pt>
                <c:pt idx="77">
                  <c:v>-19344.165398949968</c:v>
                </c:pt>
                <c:pt idx="78">
                  <c:v>-19129.585394923015</c:v>
                </c:pt>
                <c:pt idx="79">
                  <c:v>-18918.440519687691</c:v>
                </c:pt>
                <c:pt idx="80">
                  <c:v>-18711.564065603634</c:v>
                </c:pt>
                <c:pt idx="81">
                  <c:v>-18509.772479522253</c:v>
                </c:pt>
                <c:pt idx="82">
                  <c:v>-18313.862140644007</c:v>
                </c:pt>
                <c:pt idx="83">
                  <c:v>-18124.606217573521</c:v>
                </c:pt>
                <c:pt idx="84">
                  <c:v>-17942.751616976355</c:v>
                </c:pt>
                <c:pt idx="85">
                  <c:v>-17769.016035879598</c:v>
                </c:pt>
                <c:pt idx="86">
                  <c:v>-17604.085129249601</c:v>
                </c:pt>
                <c:pt idx="87">
                  <c:v>-17448.609804025073</c:v>
                </c:pt>
                <c:pt idx="88">
                  <c:v>-17303.203650284748</c:v>
                </c:pt>
                <c:pt idx="89">
                  <c:v>-17168.440519687694</c:v>
                </c:pt>
                <c:pt idx="90">
                  <c:v>-17044.852260742959</c:v>
                </c:pt>
                <c:pt idx="91">
                  <c:v>-16932.926619846487</c:v>
                </c:pt>
                <c:pt idx="92">
                  <c:v>-16833.105316368943</c:v>
                </c:pt>
                <c:pt idx="93">
                  <c:v>-16745.782299391129</c:v>
                </c:pt>
                <c:pt idx="94">
                  <c:v>-16671.30219296697</c:v>
                </c:pt>
                <c:pt idx="95">
                  <c:v>-16609.958936049799</c:v>
                </c:pt>
                <c:pt idx="96">
                  <c:v>-16561.994622449594</c:v>
                </c:pt>
                <c:pt idx="97">
                  <c:v>-16527.598545399331</c:v>
                </c:pt>
                <c:pt idx="98">
                  <c:v>-16506.90645050105</c:v>
                </c:pt>
                <c:pt idx="99">
                  <c:v>-16500</c:v>
                </c:pt>
                <c:pt idx="100">
                  <c:v>-16506.906450501046</c:v>
                </c:pt>
              </c:numCache>
            </c:numRef>
          </c:xVal>
          <c:yVal>
            <c:numRef>
              <c:f>'conditions init+ trajectoires'!$Q$5:$Q$105</c:f>
              <c:numCache>
                <c:formatCode>General</c:formatCode>
                <c:ptCount val="101"/>
                <c:pt idx="0">
                  <c:v>10219.766818352597</c:v>
                </c:pt>
                <c:pt idx="1">
                  <c:v>10438.666317475065</c:v>
                </c:pt>
                <c:pt idx="2">
                  <c:v>10655.834601050035</c:v>
                </c:pt>
                <c:pt idx="3">
                  <c:v>10870.414605076992</c:v>
                </c:pt>
                <c:pt idx="4">
                  <c:v>11081.559480312317</c:v>
                </c:pt>
                <c:pt idx="5">
                  <c:v>11288.435934396373</c:v>
                </c:pt>
                <c:pt idx="6">
                  <c:v>11490.227520477754</c:v>
                </c:pt>
                <c:pt idx="7">
                  <c:v>11686.137859356004</c:v>
                </c:pt>
                <c:pt idx="8">
                  <c:v>11875.393782426489</c:v>
                </c:pt>
                <c:pt idx="9">
                  <c:v>12057.248383023656</c:v>
                </c:pt>
                <c:pt idx="10">
                  <c:v>12230.983964120414</c:v>
                </c:pt>
                <c:pt idx="11">
                  <c:v>12395.91487075041</c:v>
                </c:pt>
                <c:pt idx="12">
                  <c:v>12551.39019597494</c:v>
                </c:pt>
                <c:pt idx="13">
                  <c:v>12696.796349715261</c:v>
                </c:pt>
                <c:pt idx="14">
                  <c:v>12831.559480312315</c:v>
                </c:pt>
                <c:pt idx="15">
                  <c:v>12955.147739257052</c:v>
                </c:pt>
                <c:pt idx="16">
                  <c:v>13067.073380153523</c:v>
                </c:pt>
                <c:pt idx="17">
                  <c:v>13166.894683631068</c:v>
                </c:pt>
                <c:pt idx="18">
                  <c:v>13254.21770060888</c:v>
                </c:pt>
                <c:pt idx="19">
                  <c:v>13328.697807033037</c:v>
                </c:pt>
                <c:pt idx="20">
                  <c:v>13390.04106395021</c:v>
                </c:pt>
                <c:pt idx="21">
                  <c:v>13438.005377550411</c:v>
                </c:pt>
                <c:pt idx="22">
                  <c:v>13472.401454600673</c:v>
                </c:pt>
                <c:pt idx="23">
                  <c:v>13493.09354949895</c:v>
                </c:pt>
                <c:pt idx="24">
                  <c:v>13500</c:v>
                </c:pt>
                <c:pt idx="25">
                  <c:v>13493.09354949895</c:v>
                </c:pt>
                <c:pt idx="26">
                  <c:v>13472.401454600673</c:v>
                </c:pt>
                <c:pt idx="27">
                  <c:v>13438.005377550409</c:v>
                </c:pt>
                <c:pt idx="28">
                  <c:v>13390.041063950208</c:v>
                </c:pt>
                <c:pt idx="29">
                  <c:v>13328.697807033037</c:v>
                </c:pt>
                <c:pt idx="30">
                  <c:v>13254.217700608879</c:v>
                </c:pt>
                <c:pt idx="31">
                  <c:v>13166.894683631068</c:v>
                </c:pt>
                <c:pt idx="32">
                  <c:v>13067.073380153521</c:v>
                </c:pt>
                <c:pt idx="33">
                  <c:v>12955.14773925705</c:v>
                </c:pt>
                <c:pt idx="34">
                  <c:v>12831.559480312313</c:v>
                </c:pt>
                <c:pt idx="35">
                  <c:v>12696.79634971526</c:v>
                </c:pt>
                <c:pt idx="36">
                  <c:v>12551.390195974936</c:v>
                </c:pt>
                <c:pt idx="37">
                  <c:v>12395.914870750406</c:v>
                </c:pt>
                <c:pt idx="38">
                  <c:v>12230.983964120409</c:v>
                </c:pt>
                <c:pt idx="39">
                  <c:v>12057.248383023652</c:v>
                </c:pt>
                <c:pt idx="40">
                  <c:v>11875.393782426483</c:v>
                </c:pt>
                <c:pt idx="41">
                  <c:v>11686.137859355998</c:v>
                </c:pt>
                <c:pt idx="42">
                  <c:v>11490.227520477749</c:v>
                </c:pt>
                <c:pt idx="43">
                  <c:v>11288.435934396366</c:v>
                </c:pt>
                <c:pt idx="44">
                  <c:v>11081.559480312309</c:v>
                </c:pt>
                <c:pt idx="45">
                  <c:v>10870.414605076985</c:v>
                </c:pt>
                <c:pt idx="46">
                  <c:v>10655.834601050028</c:v>
                </c:pt>
                <c:pt idx="47">
                  <c:v>10438.666317475057</c:v>
                </c:pt>
                <c:pt idx="48">
                  <c:v>10219.766818352588</c:v>
                </c:pt>
                <c:pt idx="49">
                  <c:v>9999.9999999999909</c:v>
                </c:pt>
                <c:pt idx="50">
                  <c:v>9780.2331816473943</c:v>
                </c:pt>
                <c:pt idx="51">
                  <c:v>9561.3336825249262</c:v>
                </c:pt>
                <c:pt idx="52">
                  <c:v>9344.1653989499537</c:v>
                </c:pt>
                <c:pt idx="53">
                  <c:v>9129.5853949229986</c:v>
                </c:pt>
                <c:pt idx="54">
                  <c:v>8918.4405196876742</c:v>
                </c:pt>
                <c:pt idx="55">
                  <c:v>8711.5640656036176</c:v>
                </c:pt>
                <c:pt idx="56">
                  <c:v>8509.7724795222348</c:v>
                </c:pt>
                <c:pt idx="57">
                  <c:v>8313.862140643987</c:v>
                </c:pt>
                <c:pt idx="58">
                  <c:v>8124.6062175735024</c:v>
                </c:pt>
                <c:pt idx="59">
                  <c:v>7942.7516169763348</c:v>
                </c:pt>
                <c:pt idx="60">
                  <c:v>7769.0160358795765</c:v>
                </c:pt>
                <c:pt idx="61">
                  <c:v>7604.0851292495809</c:v>
                </c:pt>
                <c:pt idx="62">
                  <c:v>7448.6098040250508</c:v>
                </c:pt>
                <c:pt idx="63">
                  <c:v>7303.2036502847295</c:v>
                </c:pt>
                <c:pt idx="64">
                  <c:v>7168.4405196876769</c:v>
                </c:pt>
                <c:pt idx="65">
                  <c:v>7044.8522607429413</c:v>
                </c:pt>
                <c:pt idx="66">
                  <c:v>6932.9266198464729</c:v>
                </c:pt>
                <c:pt idx="67">
                  <c:v>6833.1053163689285</c:v>
                </c:pt>
                <c:pt idx="68">
                  <c:v>6745.7822993911177</c:v>
                </c:pt>
                <c:pt idx="69">
                  <c:v>6671.3021929669612</c:v>
                </c:pt>
                <c:pt idx="70">
                  <c:v>6609.9589360497903</c:v>
                </c:pt>
                <c:pt idx="71">
                  <c:v>6561.9946224495889</c:v>
                </c:pt>
                <c:pt idx="72">
                  <c:v>6527.5985453993271</c:v>
                </c:pt>
                <c:pt idx="73">
                  <c:v>6506.9064505010501</c:v>
                </c:pt>
                <c:pt idx="74">
                  <c:v>6500</c:v>
                </c:pt>
                <c:pt idx="75">
                  <c:v>6506.9064505010501</c:v>
                </c:pt>
                <c:pt idx="76">
                  <c:v>6527.5985453993271</c:v>
                </c:pt>
                <c:pt idx="77">
                  <c:v>6561.9946224495889</c:v>
                </c:pt>
                <c:pt idx="78">
                  <c:v>6609.9589360497903</c:v>
                </c:pt>
                <c:pt idx="79">
                  <c:v>6671.3021929669603</c:v>
                </c:pt>
                <c:pt idx="80">
                  <c:v>6745.7822993911177</c:v>
                </c:pt>
                <c:pt idx="81">
                  <c:v>6833.1053163689276</c:v>
                </c:pt>
                <c:pt idx="82">
                  <c:v>6932.926619846472</c:v>
                </c:pt>
                <c:pt idx="83">
                  <c:v>7044.8522607429404</c:v>
                </c:pt>
                <c:pt idx="84">
                  <c:v>7168.440519687676</c:v>
                </c:pt>
                <c:pt idx="85">
                  <c:v>7303.2036502847286</c:v>
                </c:pt>
                <c:pt idx="86">
                  <c:v>7448.609804025049</c:v>
                </c:pt>
                <c:pt idx="87">
                  <c:v>7604.0851292495772</c:v>
                </c:pt>
                <c:pt idx="88">
                  <c:v>7769.016035879572</c:v>
                </c:pt>
                <c:pt idx="89">
                  <c:v>7942.7516169763285</c:v>
                </c:pt>
                <c:pt idx="90">
                  <c:v>8124.6062175734942</c:v>
                </c:pt>
                <c:pt idx="91">
                  <c:v>8313.8621406439779</c:v>
                </c:pt>
                <c:pt idx="92">
                  <c:v>8509.7724795222239</c:v>
                </c:pt>
                <c:pt idx="93">
                  <c:v>8711.5640656036048</c:v>
                </c:pt>
                <c:pt idx="94">
                  <c:v>8918.4405196876596</c:v>
                </c:pt>
                <c:pt idx="95">
                  <c:v>9129.5853949229822</c:v>
                </c:pt>
                <c:pt idx="96">
                  <c:v>9344.1653989499355</c:v>
                </c:pt>
                <c:pt idx="97">
                  <c:v>9561.3336825249062</c:v>
                </c:pt>
                <c:pt idx="98">
                  <c:v>9780.2331816473725</c:v>
                </c:pt>
                <c:pt idx="99">
                  <c:v>9999.9999999999673</c:v>
                </c:pt>
                <c:pt idx="100">
                  <c:v>10219.766818352564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3E-465E-94BF-0D32CEB4627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trajectoires'!$W$4:$W$1004</c:f>
              <c:numCache>
                <c:formatCode>0.000</c:formatCode>
                <c:ptCount val="1001"/>
                <c:pt idx="0" formatCode="General">
                  <c:v>0</c:v>
                </c:pt>
                <c:pt idx="1">
                  <c:v>14.896066662928284</c:v>
                </c:pt>
                <c:pt idx="2">
                  <c:v>58.763346006098608</c:v>
                </c:pt>
                <c:pt idx="3">
                  <c:v>128.2240586578348</c:v>
                </c:pt>
                <c:pt idx="4">
                  <c:v>216.13974170265206</c:v>
                </c:pt>
                <c:pt idx="5">
                  <c:v>310.82750076894791</c:v>
                </c:pt>
                <c:pt idx="6">
                  <c:v>394.85512702817806</c:v>
                </c:pt>
                <c:pt idx="7">
                  <c:v>443.40662540911143</c:v>
                </c:pt>
                <c:pt idx="8">
                  <c:v>422.2580799762992</c:v>
                </c:pt>
                <c:pt idx="9">
                  <c:v>285.58924200038052</c:v>
                </c:pt>
                <c:pt idx="10">
                  <c:v>-25.477447829588542</c:v>
                </c:pt>
                <c:pt idx="11">
                  <c:v>-580.59478059598393</c:v>
                </c:pt>
                <c:pt idx="12">
                  <c:v>-1446.1464434888014</c:v>
                </c:pt>
                <c:pt idx="13">
                  <c:v>-2648.2099956923234</c:v>
                </c:pt>
                <c:pt idx="14">
                  <c:v>-4125.8644659824431</c:v>
                </c:pt>
                <c:pt idx="15">
                  <c:v>-5735.1009192843476</c:v>
                </c:pt>
                <c:pt idx="16">
                  <c:v>-7317.9869908901283</c:v>
                </c:pt>
                <c:pt idx="17">
                  <c:v>-8758.1165401914823</c:v>
                </c:pt>
                <c:pt idx="18">
                  <c:v>-9982.2828998172135</c:v>
                </c:pt>
                <c:pt idx="19">
                  <c:v>-10941.137467635344</c:v>
                </c:pt>
                <c:pt idx="20">
                  <c:v>-11593.405098906624</c:v>
                </c:pt>
                <c:pt idx="21">
                  <c:v>-11896.399138700093</c:v>
                </c:pt>
                <c:pt idx="22">
                  <c:v>-11800.869060891881</c:v>
                </c:pt>
                <c:pt idx="23">
                  <c:v>-11250.644764132247</c:v>
                </c:pt>
                <c:pt idx="24">
                  <c:v>-10192.927132982944</c:v>
                </c:pt>
                <c:pt idx="25">
                  <c:v>-8610.6561923647569</c:v>
                </c:pt>
                <c:pt idx="26">
                  <c:v>-6573.0130698725106</c:v>
                </c:pt>
                <c:pt idx="27">
                  <c:v>-4245.5807942716738</c:v>
                </c:pt>
                <c:pt idx="28">
                  <c:v>-1814.6060313898649</c:v>
                </c:pt>
                <c:pt idx="29">
                  <c:v>597.78138509711937</c:v>
                </c:pt>
                <c:pt idx="30">
                  <c:v>2948.2328775483902</c:v>
                </c:pt>
                <c:pt idx="31">
                  <c:v>5245.4913349528479</c:v>
                </c:pt>
                <c:pt idx="32">
                  <c:v>7525.9718963109817</c:v>
                </c:pt>
                <c:pt idx="33">
                  <c:v>9840.1718597083327</c:v>
                </c:pt>
                <c:pt idx="34">
                  <c:v>12244.943311125386</c:v>
                </c:pt>
                <c:pt idx="35">
                  <c:v>14794.875574956401</c:v>
                </c:pt>
                <c:pt idx="36">
                  <c:v>17522.598329195564</c:v>
                </c:pt>
                <c:pt idx="37">
                  <c:v>20391.642185488956</c:v>
                </c:pt>
                <c:pt idx="38">
                  <c:v>23230.194083354585</c:v>
                </c:pt>
                <c:pt idx="39">
                  <c:v>25761.36134486708</c:v>
                </c:pt>
                <c:pt idx="40">
                  <c:v>27780.405187877077</c:v>
                </c:pt>
                <c:pt idx="41">
                  <c:v>29248.402756937106</c:v>
                </c:pt>
                <c:pt idx="42">
                  <c:v>30215.81270433875</c:v>
                </c:pt>
                <c:pt idx="43">
                  <c:v>30745.101259605617</c:v>
                </c:pt>
                <c:pt idx="44">
                  <c:v>30886.790392534094</c:v>
                </c:pt>
                <c:pt idx="45">
                  <c:v>30677.461320887389</c:v>
                </c:pt>
                <c:pt idx="46">
                  <c:v>30142.303506834975</c:v>
                </c:pt>
                <c:pt idx="47">
                  <c:v>29297.777533785298</c:v>
                </c:pt>
                <c:pt idx="48">
                  <c:v>28153.785104550865</c:v>
                </c:pt>
                <c:pt idx="49">
                  <c:v>26715.716663000017</c:v>
                </c:pt>
                <c:pt idx="50">
                  <c:v>24987.318013590739</c:v>
                </c:pt>
                <c:pt idx="51">
                  <c:v>22976.472539850369</c:v>
                </c:pt>
                <c:pt idx="52">
                  <c:v>20708.650299308556</c:v>
                </c:pt>
                <c:pt idx="53">
                  <c:v>18256.048790721747</c:v>
                </c:pt>
                <c:pt idx="54">
                  <c:v>15777.152184099688</c:v>
                </c:pt>
                <c:pt idx="55">
                  <c:v>13493.520434419981</c:v>
                </c:pt>
                <c:pt idx="56">
                  <c:v>11547.047691312633</c:v>
                </c:pt>
                <c:pt idx="57">
                  <c:v>9910.9609676595592</c:v>
                </c:pt>
                <c:pt idx="58">
                  <c:v>8462.8099801477911</c:v>
                </c:pt>
                <c:pt idx="59">
                  <c:v>7068.3084532837529</c:v>
                </c:pt>
                <c:pt idx="60">
                  <c:v>5601.6989169080825</c:v>
                </c:pt>
                <c:pt idx="61">
                  <c:v>3940.3522252461503</c:v>
                </c:pt>
                <c:pt idx="62">
                  <c:v>1962.7825789155049</c:v>
                </c:pt>
                <c:pt idx="63">
                  <c:v>-425.67914039397073</c:v>
                </c:pt>
                <c:pt idx="64">
                  <c:v>-3217.9260129039176</c:v>
                </c:pt>
                <c:pt idx="65">
                  <c:v>-6247.2286321005122</c:v>
                </c:pt>
                <c:pt idx="66">
                  <c:v>-9274.1001941297163</c:v>
                </c:pt>
                <c:pt idx="67">
                  <c:v>-12128.453483572199</c:v>
                </c:pt>
                <c:pt idx="68">
                  <c:v>-14737.842895389453</c:v>
                </c:pt>
                <c:pt idx="69">
                  <c:v>-17083.8301350978</c:v>
                </c:pt>
                <c:pt idx="70">
                  <c:v>-19168.468262468439</c:v>
                </c:pt>
                <c:pt idx="71">
                  <c:v>-20999.620327114204</c:v>
                </c:pt>
                <c:pt idx="72">
                  <c:v>-22585.524596539028</c:v>
                </c:pt>
                <c:pt idx="73">
                  <c:v>-23932.944997394818</c:v>
                </c:pt>
                <c:pt idx="74">
                  <c:v>-25046.625394282768</c:v>
                </c:pt>
                <c:pt idx="75">
                  <c:v>-25929.19509765644</c:v>
                </c:pt>
                <c:pt idx="76">
                  <c:v>-26581.209700666644</c:v>
                </c:pt>
                <c:pt idx="77">
                  <c:v>-27001.212118284413</c:v>
                </c:pt>
                <c:pt idx="78">
                  <c:v>-27185.77685578552</c:v>
                </c:pt>
                <c:pt idx="79">
                  <c:v>-27129.535015349193</c:v>
                </c:pt>
                <c:pt idx="80">
                  <c:v>-26825.199751947639</c:v>
                </c:pt>
                <c:pt idx="81">
                  <c:v>-26263.637906131622</c:v>
                </c:pt>
                <c:pt idx="82">
                  <c:v>-25434.077422908209</c:v>
                </c:pt>
                <c:pt idx="83">
                  <c:v>-24324.621588823975</c:v>
                </c:pt>
                <c:pt idx="84">
                  <c:v>-22923.391257416231</c:v>
                </c:pt>
                <c:pt idx="85">
                  <c:v>-21220.874935733467</c:v>
                </c:pt>
                <c:pt idx="86">
                  <c:v>-19214.425290645442</c:v>
                </c:pt>
                <c:pt idx="87">
                  <c:v>-16915.943114739261</c:v>
                </c:pt>
                <c:pt idx="88">
                  <c:v>-14361.983954495359</c:v>
                </c:pt>
                <c:pt idx="89">
                  <c:v>-11618.596008085142</c:v>
                </c:pt>
                <c:pt idx="90">
                  <c:v>-8766.2728338619654</c:v>
                </c:pt>
                <c:pt idx="91">
                  <c:v>-5866.9099992255115</c:v>
                </c:pt>
                <c:pt idx="92">
                  <c:v>-2942.0499743314431</c:v>
                </c:pt>
                <c:pt idx="93">
                  <c:v>23.217842275216505</c:v>
                </c:pt>
                <c:pt idx="94">
                  <c:v>3067.3982624692644</c:v>
                </c:pt>
                <c:pt idx="95">
                  <c:v>6244.5152794712922</c:v>
                </c:pt>
                <c:pt idx="96">
                  <c:v>9619.9472014950497</c:v>
                </c:pt>
                <c:pt idx="97">
                  <c:v>13261.688861180904</c:v>
                </c:pt>
                <c:pt idx="98">
                  <c:v>17207.795860301412</c:v>
                </c:pt>
                <c:pt idx="99">
                  <c:v>21382.897160049939</c:v>
                </c:pt>
                <c:pt idx="100">
                  <c:v>25527.780776295236</c:v>
                </c:pt>
                <c:pt idx="101">
                  <c:v>29332.539046253863</c:v>
                </c:pt>
                <c:pt idx="102">
                  <c:v>32647.263301223611</c:v>
                </c:pt>
                <c:pt idx="103">
                  <c:v>35481.327162436552</c:v>
                </c:pt>
                <c:pt idx="104">
                  <c:v>37895.804187629277</c:v>
                </c:pt>
                <c:pt idx="105">
                  <c:v>39951.16129128763</c:v>
                </c:pt>
                <c:pt idx="106">
                  <c:v>41696.165858058484</c:v>
                </c:pt>
                <c:pt idx="107">
                  <c:v>43168.476126795089</c:v>
                </c:pt>
                <c:pt idx="108">
                  <c:v>44397.134301028476</c:v>
                </c:pt>
                <c:pt idx="109">
                  <c:v>45404.779111356998</c:v>
                </c:pt>
                <c:pt idx="110">
                  <c:v>46209.290956353638</c:v>
                </c:pt>
                <c:pt idx="111">
                  <c:v>46824.965117994805</c:v>
                </c:pt>
                <c:pt idx="112">
                  <c:v>47263.34521703756</c:v>
                </c:pt>
                <c:pt idx="113">
                  <c:v>47533.82069221235</c:v>
                </c:pt>
                <c:pt idx="114">
                  <c:v>47644.060809450049</c:v>
                </c:pt>
                <c:pt idx="115">
                  <c:v>47600.334290622995</c:v>
                </c:pt>
                <c:pt idx="116">
                  <c:v>47407.747696505285</c:v>
                </c:pt>
                <c:pt idx="117">
                  <c:v>47070.425113676894</c:v>
                </c:pt>
                <c:pt idx="118">
                  <c:v>46591.644691714835</c:v>
                </c:pt>
                <c:pt idx="119">
                  <c:v>45973.942911833874</c:v>
                </c:pt>
                <c:pt idx="120">
                  <c:v>45219.194329256672</c:v>
                </c:pt>
                <c:pt idx="121">
                  <c:v>44328.67239900594</c:v>
                </c:pt>
                <c:pt idx="122">
                  <c:v>43303.095535655433</c:v>
                </c:pt>
                <c:pt idx="123">
                  <c:v>42142.661555692532</c:v>
                </c:pt>
                <c:pt idx="124">
                  <c:v>40847.072959610443</c:v>
                </c:pt>
                <c:pt idx="125">
                  <c:v>39415.555016027334</c:v>
                </c:pt>
                <c:pt idx="126">
                  <c:v>37846.868195776638</c:v>
                </c:pt>
                <c:pt idx="127">
                  <c:v>36139.316000435167</c:v>
                </c:pt>
                <c:pt idx="128">
                  <c:v>34290.748323710919</c:v>
                </c:pt>
                <c:pt idx="129">
                  <c:v>32298.558541161769</c:v>
                </c:pt>
                <c:pt idx="130">
                  <c:v>30159.668235805028</c:v>
                </c:pt>
                <c:pt idx="131">
                  <c:v>27870.484161496799</c:v>
                </c:pt>
                <c:pt idx="132">
                  <c:v>25426.792396761459</c:v>
                </c:pt>
                <c:pt idx="133">
                  <c:v>22823.51451860696</c:v>
                </c:pt>
                <c:pt idx="134">
                  <c:v>20054.172441460516</c:v>
                </c:pt>
                <c:pt idx="135">
                  <c:v>17109.76790552364</c:v>
                </c:pt>
                <c:pt idx="136">
                  <c:v>13976.569983367724</c:v>
                </c:pt>
                <c:pt idx="137">
                  <c:v>10632.139535994247</c:v>
                </c:pt>
                <c:pt idx="138">
                  <c:v>7039.5393114410945</c:v>
                </c:pt>
                <c:pt idx="139">
                  <c:v>3144.2746556408611</c:v>
                </c:pt>
                <c:pt idx="140">
                  <c:v>-1103.2054927395388</c:v>
                </c:pt>
                <c:pt idx="141">
                  <c:v>-5651.6796163023773</c:v>
                </c:pt>
                <c:pt idx="142">
                  <c:v>-10261.000359270049</c:v>
                </c:pt>
                <c:pt idx="143">
                  <c:v>-14656.030853968152</c:v>
                </c:pt>
                <c:pt idx="144">
                  <c:v>-18722.60105691737</c:v>
                </c:pt>
                <c:pt idx="145">
                  <c:v>-22464.523100088049</c:v>
                </c:pt>
                <c:pt idx="146">
                  <c:v>-25906.865482920122</c:v>
                </c:pt>
                <c:pt idx="147">
                  <c:v>-29069.387473119885</c:v>
                </c:pt>
                <c:pt idx="148">
                  <c:v>-31969.25997903218</c:v>
                </c:pt>
                <c:pt idx="149">
                  <c:v>-34624.614037956148</c:v>
                </c:pt>
                <c:pt idx="150">
                  <c:v>-37054.470478275362</c:v>
                </c:pt>
                <c:pt idx="151">
                  <c:v>-39277.398102827909</c:v>
                </c:pt>
                <c:pt idx="152">
                  <c:v>-41310.485900573884</c:v>
                </c:pt>
                <c:pt idx="153">
                  <c:v>-43168.898096941615</c:v>
                </c:pt>
                <c:pt idx="154">
                  <c:v>-44865.826030512697</c:v>
                </c:pt>
                <c:pt idx="155">
                  <c:v>-46412.6348977159</c:v>
                </c:pt>
                <c:pt idx="156">
                  <c:v>-47819.08025896937</c:v>
                </c:pt>
                <c:pt idx="157">
                  <c:v>-49093.53171171336</c:v>
                </c:pt>
                <c:pt idx="158">
                  <c:v>-50243.177200357313</c:v>
                </c:pt>
                <c:pt idx="159">
                  <c:v>-51274.199432570014</c:v>
                </c:pt>
                <c:pt idx="160">
                  <c:v>-52191.923969737007</c:v>
                </c:pt>
                <c:pt idx="161">
                  <c:v>-53000.941746303091</c:v>
                </c:pt>
                <c:pt idx="162">
                  <c:v>-53705.209683984292</c:v>
                </c:pt>
                <c:pt idx="163">
                  <c:v>-54308.133001649447</c:v>
                </c:pt>
                <c:pt idx="164">
                  <c:v>-54812.632391269792</c:v>
                </c:pt>
                <c:pt idx="165">
                  <c:v>-55221.198708541393</c:v>
                </c:pt>
                <c:pt idx="166">
                  <c:v>-55535.937327036467</c:v>
                </c:pt>
                <c:pt idx="167">
                  <c:v>-55758.603866520338</c:v>
                </c:pt>
                <c:pt idx="168">
                  <c:v>-55890.632636228082</c:v>
                </c:pt>
                <c:pt idx="169">
                  <c:v>-55933.158825954757</c:v>
                </c:pt>
                <c:pt idx="170">
                  <c:v>-55887.035220722144</c:v>
                </c:pt>
                <c:pt idx="171">
                  <c:v>-55752.843996612719</c:v>
                </c:pt>
                <c:pt idx="172">
                  <c:v>-55530.903964618752</c:v>
                </c:pt>
                <c:pt idx="173">
                  <c:v>-55221.273455187584</c:v>
                </c:pt>
                <c:pt idx="174">
                  <c:v>-54823.748867978022</c:v>
                </c:pt>
                <c:pt idx="175">
                  <c:v>-54337.858738188224</c:v>
                </c:pt>
                <c:pt idx="176">
                  <c:v>-53762.852980298012</c:v>
                </c:pt>
                <c:pt idx="177">
                  <c:v>-53097.686747076958</c:v>
                </c:pt>
                <c:pt idx="178">
                  <c:v>-52340.998066484615</c:v>
                </c:pt>
                <c:pt idx="179">
                  <c:v>-51491.078064389621</c:v>
                </c:pt>
                <c:pt idx="180">
                  <c:v>-50545.832107815899</c:v>
                </c:pt>
                <c:pt idx="181">
                  <c:v>-49502.729554077683</c:v>
                </c:pt>
                <c:pt idx="182">
                  <c:v>-48358.738878744174</c:v>
                </c:pt>
                <c:pt idx="183">
                  <c:v>-47110.2436462685</c:v>
                </c:pt>
                <c:pt idx="184">
                  <c:v>-45752.932873101679</c:v>
                </c:pt>
                <c:pt idx="185">
                  <c:v>-44281.656486954911</c:v>
                </c:pt>
                <c:pt idx="186">
                  <c:v>-42690.232294232679</c:v>
                </c:pt>
                <c:pt idx="187">
                  <c:v>-40971.184344465219</c:v>
                </c:pt>
                <c:pt idx="188">
                  <c:v>-39115.38271754689</c:v>
                </c:pt>
                <c:pt idx="189">
                  <c:v>-37111.540408016917</c:v>
                </c:pt>
                <c:pt idx="190">
                  <c:v>-34945.504856972206</c:v>
                </c:pt>
                <c:pt idx="191">
                  <c:v>-32599.271441608129</c:v>
                </c:pt>
                <c:pt idx="192">
                  <c:v>-30049.707072004221</c:v>
                </c:pt>
                <c:pt idx="193">
                  <c:v>-27267.401590486494</c:v>
                </c:pt>
                <c:pt idx="194">
                  <c:v>-24218.212106046034</c:v>
                </c:pt>
                <c:pt idx="195">
                  <c:v>-20879.229067169224</c:v>
                </c:pt>
                <c:pt idx="196">
                  <c:v>-17302.009455564716</c:v>
                </c:pt>
                <c:pt idx="197">
                  <c:v>-13680.662973438371</c:v>
                </c:pt>
                <c:pt idx="198">
                  <c:v>-10198.136658306055</c:v>
                </c:pt>
                <c:pt idx="199">
                  <c:v>-6853.480021462693</c:v>
                </c:pt>
                <c:pt idx="200">
                  <c:v>-3554.319591125633</c:v>
                </c:pt>
                <c:pt idx="201">
                  <c:v>-230.11510165922746</c:v>
                </c:pt>
                <c:pt idx="202">
                  <c:v>3144.6834798928371</c:v>
                </c:pt>
                <c:pt idx="203">
                  <c:v>6547.3655718135542</c:v>
                </c:pt>
                <c:pt idx="204">
                  <c:v>9914.6877992740538</c:v>
                </c:pt>
                <c:pt idx="205">
                  <c:v>13170.42955534188</c:v>
                </c:pt>
                <c:pt idx="206">
                  <c:v>16258.192591732774</c:v>
                </c:pt>
                <c:pt idx="207">
                  <c:v>19154.204773715814</c:v>
                </c:pt>
                <c:pt idx="208">
                  <c:v>21859.322395550887</c:v>
                </c:pt>
                <c:pt idx="209">
                  <c:v>24386.329671334919</c:v>
                </c:pt>
                <c:pt idx="210">
                  <c:v>26751.573464906625</c:v>
                </c:pt>
                <c:pt idx="211">
                  <c:v>28971.09909463043</c:v>
                </c:pt>
                <c:pt idx="212">
                  <c:v>31059.281313900821</c:v>
                </c:pt>
                <c:pt idx="213">
                  <c:v>33028.544222235047</c:v>
                </c:pt>
                <c:pt idx="214">
                  <c:v>34889.487105349632</c:v>
                </c:pt>
                <c:pt idx="215">
                  <c:v>36651.129040375432</c:v>
                </c:pt>
                <c:pt idx="216">
                  <c:v>38321.162308771141</c:v>
                </c:pt>
                <c:pt idx="217">
                  <c:v>39906.177760244245</c:v>
                </c:pt>
                <c:pt idx="218">
                  <c:v>41411.853820698088</c:v>
                </c:pt>
                <c:pt idx="219">
                  <c:v>42843.111138430897</c:v>
                </c:pt>
                <c:pt idx="220">
                  <c:v>44204.237916508173</c:v>
                </c:pt>
                <c:pt idx="221">
                  <c:v>45498.991290987404</c:v>
                </c:pt>
                <c:pt idx="222">
                  <c:v>46730.679500694911</c:v>
                </c:pt>
                <c:pt idx="223">
                  <c:v>47902.228765194748</c:v>
                </c:pt>
                <c:pt idx="224">
                  <c:v>49016.238002478291</c:v>
                </c:pt>
                <c:pt idx="225">
                  <c:v>50075.023854487139</c:v>
                </c:pt>
                <c:pt idx="226">
                  <c:v>51080.657955094044</c:v>
                </c:pt>
                <c:pt idx="227">
                  <c:v>52034.997956108971</c:v>
                </c:pt>
                <c:pt idx="228">
                  <c:v>52939.713501219449</c:v>
                </c:pt>
                <c:pt idx="229">
                  <c:v>53796.308085671357</c:v>
                </c:pt>
                <c:pt idx="230">
                  <c:v>54606.137544310033</c:v>
                </c:pt>
                <c:pt idx="231">
                  <c:v>55370.425759105441</c:v>
                </c:pt>
                <c:pt idx="232">
                  <c:v>56090.278059235185</c:v>
                </c:pt>
                <c:pt idx="233">
                  <c:v>56766.692694366604</c:v>
                </c:pt>
                <c:pt idx="234">
                  <c:v>57400.570689014836</c:v>
                </c:pt>
                <c:pt idx="235">
                  <c:v>57992.724328245058</c:v>
                </c:pt>
                <c:pt idx="236">
                  <c:v>58543.884479105953</c:v>
                </c:pt>
                <c:pt idx="237">
                  <c:v>59054.706915418123</c:v>
                </c:pt>
                <c:pt idx="238">
                  <c:v>59525.777783898942</c:v>
                </c:pt>
                <c:pt idx="239">
                  <c:v>59957.618325551746</c:v>
                </c:pt>
                <c:pt idx="240">
                  <c:v>60350.688946597664</c:v>
                </c:pt>
                <c:pt idx="241">
                  <c:v>60705.392717063747</c:v>
                </c:pt>
                <c:pt idx="242">
                  <c:v>61022.078361742191</c:v>
                </c:pt>
                <c:pt idx="243">
                  <c:v>61301.042797037284</c:v>
                </c:pt>
                <c:pt idx="244">
                  <c:v>61542.533257770374</c:v>
                </c:pt>
                <c:pt idx="245">
                  <c:v>61746.749049961065</c:v>
                </c:pt>
                <c:pt idx="246">
                  <c:v>61913.84295865435</c:v>
                </c:pt>
                <c:pt idx="247">
                  <c:v>62043.922333782655</c:v>
                </c:pt>
                <c:pt idx="248">
                  <c:v>62137.049871642019</c:v>
                </c:pt>
                <c:pt idx="249">
                  <c:v>62193.244104656573</c:v>
                </c:pt>
                <c:pt idx="250">
                  <c:v>62212.479607562171</c:v>
                </c:pt>
                <c:pt idx="251">
                  <c:v>62194.686923829606</c:v>
                </c:pt>
                <c:pt idx="252">
                  <c:v>62139.752211953848</c:v>
                </c:pt>
                <c:pt idx="253">
                  <c:v>62047.516607044607</c:v>
                </c:pt>
                <c:pt idx="254">
                  <c:v>61917.775288854507</c:v>
                </c:pt>
                <c:pt idx="255">
                  <c:v>61750.276242857763</c:v>
                </c:pt>
                <c:pt idx="256">
                  <c:v>61544.71869612005</c:v>
                </c:pt>
                <c:pt idx="257">
                  <c:v>61300.75120434066</c:v>
                </c:pt>
                <c:pt idx="258">
                  <c:v>61017.96936044193</c:v>
                </c:pt>
                <c:pt idx="259">
                  <c:v>60695.91308824224</c:v>
                </c:pt>
                <c:pt idx="260">
                  <c:v>60334.06347685455</c:v>
                </c:pt>
                <c:pt idx="261">
                  <c:v>59931.839102232865</c:v>
                </c:pt>
                <c:pt idx="262">
                  <c:v>59488.591771412488</c:v>
                </c:pt>
                <c:pt idx="263">
                  <c:v>59003.601612045757</c:v>
                </c:pt>
                <c:pt idx="264">
                  <c:v>58476.071414309641</c:v>
                </c:pt>
                <c:pt idx="265">
                  <c:v>57905.120113509671</c:v>
                </c:pt>
                <c:pt idx="266">
                  <c:v>57289.77527890831</c:v>
                </c:pt>
                <c:pt idx="267">
                  <c:v>56628.964446425671</c:v>
                </c:pt>
                <c:pt idx="268">
                  <c:v>55921.505098566486</c:v>
                </c:pt>
                <c:pt idx="269">
                  <c:v>55166.093052514763</c:v>
                </c:pt>
                <c:pt idx="270">
                  <c:v>54361.288964611587</c:v>
                </c:pt>
                <c:pt idx="271">
                  <c:v>53505.502593564357</c:v>
                </c:pt>
                <c:pt idx="272">
                  <c:v>52596.974382082546</c:v>
                </c:pt>
                <c:pt idx="273">
                  <c:v>51633.753812512565</c:v>
                </c:pt>
                <c:pt idx="274">
                  <c:v>50613.673860476752</c:v>
                </c:pt>
                <c:pt idx="275">
                  <c:v>49534.320703990932</c:v>
                </c:pt>
                <c:pt idx="276">
                  <c:v>48392.997634832427</c:v>
                </c:pt>
                <c:pt idx="277">
                  <c:v>47186.681853340197</c:v>
                </c:pt>
                <c:pt idx="278">
                  <c:v>45911.972496187955</c:v>
                </c:pt>
                <c:pt idx="279">
                  <c:v>44565.027840505543</c:v>
                </c:pt>
                <c:pt idx="280">
                  <c:v>43141.489149162611</c:v>
                </c:pt>
                <c:pt idx="281">
                  <c:v>41636.388102520061</c:v>
                </c:pt>
                <c:pt idx="282">
                  <c:v>40044.034305439542</c:v>
                </c:pt>
                <c:pt idx="283">
                  <c:v>38357.879240238704</c:v>
                </c:pt>
                <c:pt idx="284">
                  <c:v>36570.353931708632</c:v>
                </c:pt>
                <c:pt idx="285">
                  <c:v>34672.68110693559</c:v>
                </c:pt>
                <c:pt idx="286">
                  <c:v>32654.672574934692</c:v>
                </c:pt>
                <c:pt idx="287">
                  <c:v>30504.547966305006</c:v>
                </c:pt>
                <c:pt idx="288">
                  <c:v>28208.873543972295</c:v>
                </c:pt>
                <c:pt idx="289">
                  <c:v>25752.871464089563</c:v>
                </c:pt>
                <c:pt idx="290">
                  <c:v>23121.711123848985</c:v>
                </c:pt>
                <c:pt idx="291">
                  <c:v>20304.209142964199</c:v>
                </c:pt>
                <c:pt idx="292">
                  <c:v>17301.882039118427</c:v>
                </c:pt>
                <c:pt idx="293">
                  <c:v>14147.232834402927</c:v>
                </c:pt>
                <c:pt idx="294">
                  <c:v>10926.641999821983</c:v>
                </c:pt>
                <c:pt idx="295">
                  <c:v>7773.0570673342718</c:v>
                </c:pt>
                <c:pt idx="296">
                  <c:v>4797.8578715012018</c:v>
                </c:pt>
                <c:pt idx="297">
                  <c:v>2029.4191830678121</c:v>
                </c:pt>
                <c:pt idx="298">
                  <c:v>-570.29991048901525</c:v>
                </c:pt>
                <c:pt idx="299">
                  <c:v>-3057.185484231542</c:v>
                </c:pt>
                <c:pt idx="300">
                  <c:v>-5477.2334645733899</c:v>
                </c:pt>
                <c:pt idx="301">
                  <c:v>-7857.9912098113919</c:v>
                </c:pt>
                <c:pt idx="302">
                  <c:v>-10209.456845338374</c:v>
                </c:pt>
                <c:pt idx="303">
                  <c:v>-12529.849266530127</c:v>
                </c:pt>
                <c:pt idx="304">
                  <c:v>-14812.31949818855</c:v>
                </c:pt>
                <c:pt idx="305">
                  <c:v>-17049.650880601039</c:v>
                </c:pt>
                <c:pt idx="306">
                  <c:v>-19236.356860319593</c:v>
                </c:pt>
                <c:pt idx="307">
                  <c:v>-21369.06640733319</c:v>
                </c:pt>
                <c:pt idx="308">
                  <c:v>-23446.182401839265</c:v>
                </c:pt>
                <c:pt idx="309">
                  <c:v>-25467.380314076156</c:v>
                </c:pt>
                <c:pt idx="310">
                  <c:v>-27433.169758361746</c:v>
                </c:pt>
                <c:pt idx="311">
                  <c:v>-29344.569860488326</c:v>
                </c:pt>
                <c:pt idx="312">
                  <c:v>-31202.886975430851</c:v>
                </c:pt>
                <c:pt idx="313">
                  <c:v>-33009.56900625753</c:v>
                </c:pt>
                <c:pt idx="314">
                  <c:v>-34766.11272953132</c:v>
                </c:pt>
                <c:pt idx="315">
                  <c:v>-36474.006402609062</c:v>
                </c:pt>
                <c:pt idx="316">
                  <c:v>-38134.695366687592</c:v>
                </c:pt>
                <c:pt idx="317">
                  <c:v>-39749.562445127507</c:v>
                </c:pt>
                <c:pt idx="318">
                  <c:v>-41319.917763614576</c:v>
                </c:pt>
                <c:pt idx="319">
                  <c:v>-42846.994502258145</c:v>
                </c:pt>
                <c:pt idx="320">
                  <c:v>-44331.948322632627</c:v>
                </c:pt>
                <c:pt idx="321">
                  <c:v>-45775.859013743386</c:v>
                </c:pt>
                <c:pt idx="322">
                  <c:v>-47179.733420127151</c:v>
                </c:pt>
                <c:pt idx="323">
                  <c:v>-48544.509052045665</c:v>
                </c:pt>
                <c:pt idx="324">
                  <c:v>-49871.057996461124</c:v>
                </c:pt>
                <c:pt idx="325">
                  <c:v>-51160.190889758953</c:v>
                </c:pt>
                <c:pt idx="326">
                  <c:v>-52412.660805774671</c:v>
                </c:pt>
                <c:pt idx="327">
                  <c:v>-53629.166972861829</c:v>
                </c:pt>
                <c:pt idx="328">
                  <c:v>-54810.358272696649</c:v>
                </c:pt>
                <c:pt idx="329">
                  <c:v>-55956.836498536519</c:v>
                </c:pt>
                <c:pt idx="330">
                  <c:v>-57069.159366498607</c:v>
                </c:pt>
                <c:pt idx="331">
                  <c:v>-58147.843283233742</c:v>
                </c:pt>
                <c:pt idx="332">
                  <c:v>-59193.365879208366</c:v>
                </c:pt>
                <c:pt idx="333">
                  <c:v>-60206.168320044213</c:v>
                </c:pt>
                <c:pt idx="334">
                  <c:v>-61186.657409912754</c:v>
                </c:pt>
                <c:pt idx="335">
                  <c:v>-62135.20750144546</c:v>
                </c:pt>
                <c:pt idx="336">
                  <c:v>-63052.162226405257</c:v>
                </c:pt>
                <c:pt idx="337">
                  <c:v>-63937.836060736481</c:v>
                </c:pt>
                <c:pt idx="338">
                  <c:v>-64792.515736747388</c:v>
                </c:pt>
                <c:pt idx="339">
                  <c:v>-65616.461514195966</c:v>
                </c:pt>
                <c:pt idx="340">
                  <c:v>-66409.908321021416</c:v>
                </c:pt>
                <c:pt idx="341">
                  <c:v>-67173.066773436411</c:v>
                </c:pt>
                <c:pt idx="342">
                  <c:v>-67906.124084098134</c:v>
                </c:pt>
                <c:pt idx="343">
                  <c:v>-68609.244866123947</c:v>
                </c:pt>
                <c:pt idx="344">
                  <c:v>-69282.571839819022</c:v>
                </c:pt>
                <c:pt idx="345">
                  <c:v>-69926.226448139772</c:v>
                </c:pt>
                <c:pt idx="346">
                  <c:v>-70540.309386127614</c:v>
                </c:pt>
                <c:pt idx="347">
                  <c:v>-71124.90104880881</c:v>
                </c:pt>
                <c:pt idx="348">
                  <c:v>-71680.061901362715</c:v>
                </c:pt>
                <c:pt idx="349">
                  <c:v>-72205.832774707567</c:v>
                </c:pt>
                <c:pt idx="350">
                  <c:v>-72702.235089033318</c:v>
                </c:pt>
                <c:pt idx="351">
                  <c:v>-73169.271007218646</c:v>
                </c:pt>
                <c:pt idx="352">
                  <c:v>-73606.923519497359</c:v>
                </c:pt>
                <c:pt idx="353">
                  <c:v>-74015.156460181795</c:v>
                </c:pt>
                <c:pt idx="354">
                  <c:v>-74393.914456700091</c:v>
                </c:pt>
                <c:pt idx="355">
                  <c:v>-74743.122810652989</c:v>
                </c:pt>
                <c:pt idx="356">
                  <c:v>-75062.687310038498</c:v>
                </c:pt>
                <c:pt idx="357">
                  <c:v>-75352.493971218981</c:v>
                </c:pt>
                <c:pt idx="358">
                  <c:v>-75612.408708609611</c:v>
                </c:pt>
                <c:pt idx="359">
                  <c:v>-75842.27692943874</c:v>
                </c:pt>
                <c:pt idx="360">
                  <c:v>-76041.923050260855</c:v>
                </c:pt>
                <c:pt idx="361">
                  <c:v>-76211.149931180727</c:v>
                </c:pt>
                <c:pt idx="362">
                  <c:v>-76349.738222959975</c:v>
                </c:pt>
                <c:pt idx="363">
                  <c:v>-76457.445621312479</c:v>
                </c:pt>
                <c:pt idx="364">
                  <c:v>-76534.006021734953</c:v>
                </c:pt>
                <c:pt idx="365">
                  <c:v>-76579.128567147025</c:v>
                </c:pt>
                <c:pt idx="366">
                  <c:v>-76592.496579408631</c:v>
                </c:pt>
                <c:pt idx="367">
                  <c:v>-76573.766364416952</c:v>
                </c:pt>
                <c:pt idx="368">
                  <c:v>-76522.565878930312</c:v>
                </c:pt>
                <c:pt idx="369">
                  <c:v>-76438.493245487567</c:v>
                </c:pt>
                <c:pt idx="370">
                  <c:v>-76321.11509974541</c:v>
                </c:pt>
                <c:pt idx="371">
                  <c:v>-76169.96475219306</c:v>
                </c:pt>
                <c:pt idx="372">
                  <c:v>-75984.540143462262</c:v>
                </c:pt>
                <c:pt idx="373">
                  <c:v>-75764.301569256713</c:v>
                </c:pt>
                <c:pt idx="374">
                  <c:v>-75508.669147188819</c:v>
                </c:pt>
                <c:pt idx="375">
                  <c:v>-75217.019993424386</c:v>
                </c:pt>
                <c:pt idx="376">
                  <c:v>-74888.685071861735</c:v>
                </c:pt>
                <c:pt idx="377">
                  <c:v>-74522.945672446614</c:v>
                </c:pt>
                <c:pt idx="378">
                  <c:v>-74119.029467943517</c:v>
                </c:pt>
                <c:pt idx="379">
                  <c:v>-73676.106089793728</c:v>
                </c:pt>
                <c:pt idx="380">
                  <c:v>-73193.282153275242</c:v>
                </c:pt>
                <c:pt idx="381">
                  <c:v>-72669.59564964399</c:v>
                </c:pt>
                <c:pt idx="382">
                  <c:v>-72104.009607782602</c:v>
                </c:pt>
                <c:pt idx="383">
                  <c:v>-71495.404909485835</c:v>
                </c:pt>
                <c:pt idx="384">
                  <c:v>-70842.57212007638</c:v>
                </c:pt>
                <c:pt idx="385">
                  <c:v>-70144.202168561489</c:v>
                </c:pt>
                <c:pt idx="386">
                  <c:v>-69398.875677721822</c:v>
                </c:pt>
                <c:pt idx="387">
                  <c:v>-68605.050702721535</c:v>
                </c:pt>
                <c:pt idx="388">
                  <c:v>-67761.048584928998</c:v>
                </c:pt>
                <c:pt idx="389">
                  <c:v>-66865.037562931699</c:v>
                </c:pt>
                <c:pt idx="390">
                  <c:v>-65915.013701738164</c:v>
                </c:pt>
                <c:pt idx="391">
                  <c:v>-64908.778599443765</c:v>
                </c:pt>
                <c:pt idx="392">
                  <c:v>-63843.913202558411</c:v>
                </c:pt>
                <c:pt idx="393">
                  <c:v>-62717.746899703139</c:v>
                </c:pt>
                <c:pt idx="394">
                  <c:v>-61527.320859872416</c:v>
                </c:pt>
                <c:pt idx="395">
                  <c:v>-60269.344325901402</c:v>
                </c:pt>
                <c:pt idx="396">
                  <c:v>-58940.142255514249</c:v>
                </c:pt>
                <c:pt idx="397">
                  <c:v>-57535.592312385408</c:v>
                </c:pt>
                <c:pt idx="398">
                  <c:v>-56051.048746309694</c:v>
                </c:pt>
                <c:pt idx="399">
                  <c:v>-54481.250182854121</c:v>
                </c:pt>
                <c:pt idx="400">
                  <c:v>-52820.207833101071</c:v>
                </c:pt>
                <c:pt idx="401">
                  <c:v>-51061.070299259278</c:v>
                </c:pt>
                <c:pt idx="402">
                  <c:v>-49195.961371454454</c:v>
                </c:pt>
                <c:pt idx="403">
                  <c:v>-47215.788796323075</c:v>
                </c:pt>
                <c:pt idx="404">
                  <c:v>-45110.026594116956</c:v>
                </c:pt>
                <c:pt idx="405">
                  <c:v>-42866.484233267853</c:v>
                </c:pt>
                <c:pt idx="406">
                  <c:v>-40471.098139568901</c:v>
                </c:pt>
                <c:pt idx="407">
                  <c:v>-37907.821403363298</c:v>
                </c:pt>
                <c:pt idx="408">
                  <c:v>-35158.746670247594</c:v>
                </c:pt>
                <c:pt idx="409">
                  <c:v>-32204.638554770761</c:v>
                </c:pt>
                <c:pt idx="410">
                  <c:v>-29025.924301673844</c:v>
                </c:pt>
                <c:pt idx="411">
                  <c:v>-25603.551531509838</c:v>
                </c:pt>
                <c:pt idx="412">
                  <c:v>-21917.732294411591</c:v>
                </c:pt>
                <c:pt idx="413">
                  <c:v>-17941.579979329868</c:v>
                </c:pt>
                <c:pt idx="414">
                  <c:v>-13629.665781579599</c:v>
                </c:pt>
                <c:pt idx="415">
                  <c:v>-8915.9371343537805</c:v>
                </c:pt>
                <c:pt idx="416">
                  <c:v>-3787.6818650226719</c:v>
                </c:pt>
                <c:pt idx="417">
                  <c:v>1494.3199314254055</c:v>
                </c:pt>
                <c:pt idx="418">
                  <c:v>6517.3386449958189</c:v>
                </c:pt>
                <c:pt idx="419">
                  <c:v>11137.282827633835</c:v>
                </c:pt>
                <c:pt idx="420">
                  <c:v>15437.343842396458</c:v>
                </c:pt>
                <c:pt idx="421">
                  <c:v>19498.771696221396</c:v>
                </c:pt>
                <c:pt idx="422">
                  <c:v>23368.08985787155</c:v>
                </c:pt>
                <c:pt idx="423">
                  <c:v>27070.929473583899</c:v>
                </c:pt>
                <c:pt idx="424">
                  <c:v>30622.938837405065</c:v>
                </c:pt>
                <c:pt idx="425">
                  <c:v>34035.341562664617</c:v>
                </c:pt>
                <c:pt idx="426">
                  <c:v>37317.395086717319</c:v>
                </c:pt>
                <c:pt idx="427">
                  <c:v>40477.368539952447</c:v>
                </c:pt>
                <c:pt idx="428">
                  <c:v>43522.887570361621</c:v>
                </c:pt>
                <c:pt idx="429">
                  <c:v>46461.037663473166</c:v>
                </c:pt>
                <c:pt idx="430">
                  <c:v>49298.390514583669</c:v>
                </c:pt>
                <c:pt idx="431">
                  <c:v>52041.015515036415</c:v>
                </c:pt>
                <c:pt idx="432">
                  <c:v>54694.495761769176</c:v>
                </c:pt>
                <c:pt idx="433">
                  <c:v>57263.951897373772</c:v>
                </c:pt>
                <c:pt idx="434">
                  <c:v>59754.071967997632</c:v>
                </c:pt>
                <c:pt idx="435">
                  <c:v>62169.144537129192</c:v>
                </c:pt>
                <c:pt idx="436">
                  <c:v>64513.092707214848</c:v>
                </c:pt>
                <c:pt idx="437">
                  <c:v>66789.507403597614</c:v>
                </c:pt>
                <c:pt idx="438">
                  <c:v>69001.67890490088</c:v>
                </c:pt>
                <c:pt idx="439">
                  <c:v>71152.626074383836</c:v>
                </c:pt>
                <c:pt idx="440">
                  <c:v>73245.123066789354</c:v>
                </c:pt>
                <c:pt idx="441">
                  <c:v>75281.723488649353</c:v>
                </c:pt>
                <c:pt idx="442">
                  <c:v>77264.782110966946</c:v>
                </c:pt>
                <c:pt idx="443">
                  <c:v>79196.474298870206</c:v>
                </c:pt>
                <c:pt idx="444">
                  <c:v>81078.813352956859</c:v>
                </c:pt>
                <c:pt idx="445">
                  <c:v>82913.665965190608</c:v>
                </c:pt>
                <c:pt idx="446">
                  <c:v>84702.765987382241</c:v>
                </c:pt>
                <c:pt idx="447">
                  <c:v>86447.726698322294</c:v>
                </c:pt>
                <c:pt idx="448">
                  <c:v>88150.051740203809</c:v>
                </c:pt>
                <c:pt idx="449">
                  <c:v>89811.144878341001</c:v>
                </c:pt>
                <c:pt idx="450">
                  <c:v>91432.318721683783</c:v>
                </c:pt>
                <c:pt idx="451">
                  <c:v>93014.802525993247</c:v>
                </c:pt>
                <c:pt idx="452">
                  <c:v>94559.749187153415</c:v>
                </c:pt>
                <c:pt idx="453">
                  <c:v>96068.241519098287</c:v>
                </c:pt>
                <c:pt idx="454">
                  <c:v>97541.297899242549</c:v>
                </c:pt>
                <c:pt idx="455">
                  <c:v>98979.877354058845</c:v>
                </c:pt>
                <c:pt idx="456">
                  <c:v>100384.88414844016</c:v>
                </c:pt>
                <c:pt idx="457">
                  <c:v>101757.17193460633</c:v>
                </c:pt>
                <c:pt idx="458">
                  <c:v>103097.54750943556</c:v>
                </c:pt>
                <c:pt idx="459">
                  <c:v>104406.77422310803</c:v>
                </c:pt>
                <c:pt idx="460">
                  <c:v>105685.57507673001</c:v>
                </c:pt>
                <c:pt idx="461">
                  <c:v>106934.635542064</c:v>
                </c:pt>
                <c:pt idx="462">
                  <c:v>108154.60613253601</c:v>
                </c:pt>
                <c:pt idx="463">
                  <c:v>109346.10475124489</c:v>
                </c:pt>
                <c:pt idx="464">
                  <c:v>110509.71883869644</c:v>
                </c:pt>
                <c:pt idx="465">
                  <c:v>111646.00734036276</c:v>
                </c:pt>
                <c:pt idx="466">
                  <c:v>112755.50251187805</c:v>
                </c:pt>
                <c:pt idx="467">
                  <c:v>113838.71157767814</c:v>
                </c:pt>
                <c:pt idx="468">
                  <c:v>114896.11825713651</c:v>
                </c:pt>
                <c:pt idx="469">
                  <c:v>115928.18417070899</c:v>
                </c:pt>
                <c:pt idx="470">
                  <c:v>116935.35013724738</c:v>
                </c:pt>
                <c:pt idx="471">
                  <c:v>117918.03737245071</c:v>
                </c:pt>
                <c:pt idx="472">
                  <c:v>118876.64859737424</c:v>
                </c:pt>
                <c:pt idx="473">
                  <c:v>119811.5690649896</c:v>
                </c:pt>
                <c:pt idx="474">
                  <c:v>120723.16751197071</c:v>
                </c:pt>
                <c:pt idx="475">
                  <c:v>121611.79704215443</c:v>
                </c:pt>
                <c:pt idx="476">
                  <c:v>122477.79594748233</c:v>
                </c:pt>
                <c:pt idx="477">
                  <c:v>123321.48847165762</c:v>
                </c:pt>
                <c:pt idx="478">
                  <c:v>124143.18552124375</c:v>
                </c:pt>
                <c:pt idx="479">
                  <c:v>124943.18532847756</c:v>
                </c:pt>
                <c:pt idx="480">
                  <c:v>125721.77406966567</c:v>
                </c:pt>
                <c:pt idx="481">
                  <c:v>126479.2264426719</c:v>
                </c:pt>
                <c:pt idx="482">
                  <c:v>127215.80620667941</c:v>
                </c:pt>
                <c:pt idx="483">
                  <c:v>127931.76668712198</c:v>
                </c:pt>
                <c:pt idx="484">
                  <c:v>128627.35124841843</c:v>
                </c:pt>
                <c:pt idx="485">
                  <c:v>129302.79373690995</c:v>
                </c:pt>
                <c:pt idx="486">
                  <c:v>129958.31889619028</c:v>
                </c:pt>
                <c:pt idx="487">
                  <c:v>130594.14275682818</c:v>
                </c:pt>
                <c:pt idx="488">
                  <c:v>131210.47300231096</c:v>
                </c:pt>
                <c:pt idx="489">
                  <c:v>131807.50931288264</c:v>
                </c:pt>
                <c:pt idx="490">
                  <c:v>132385.44368881031</c:v>
                </c:pt>
                <c:pt idx="491">
                  <c:v>132944.46075448583</c:v>
                </c:pt>
                <c:pt idx="492">
                  <c:v>133484.73804465387</c:v>
                </c:pt>
                <c:pt idx="493">
                  <c:v>134006.44627395403</c:v>
                </c:pt>
                <c:pt idx="494">
                  <c:v>134509.74959086833</c:v>
                </c:pt>
                <c:pt idx="495">
                  <c:v>134994.80581707988</c:v>
                </c:pt>
                <c:pt idx="496">
                  <c:v>135461.76667316892</c:v>
                </c:pt>
                <c:pt idx="497">
                  <c:v>135910.77799150054</c:v>
                </c:pt>
                <c:pt idx="498">
                  <c:v>136341.9799170928</c:v>
                </c:pt>
                <c:pt idx="499">
                  <c:v>136755.50709719324</c:v>
                </c:pt>
                <c:pt idx="500">
                  <c:v>137151.48886023712</c:v>
                </c:pt>
                <c:pt idx="501">
                  <c:v>137530.0493848098</c:v>
                </c:pt>
                <c:pt idx="502">
                  <c:v>137891.3078591894</c:v>
                </c:pt>
                <c:pt idx="503">
                  <c:v>138235.37863200309</c:v>
                </c:pt>
                <c:pt idx="504">
                  <c:v>138562.37135449116</c:v>
                </c:pt>
                <c:pt idx="505">
                  <c:v>138872.39111483676</c:v>
                </c:pt>
                <c:pt idx="506">
                  <c:v>139165.53856498617</c:v>
                </c:pt>
                <c:pt idx="507">
                  <c:v>139441.91004035273</c:v>
                </c:pt>
                <c:pt idx="508">
                  <c:v>139701.59767277035</c:v>
                </c:pt>
                <c:pt idx="509">
                  <c:v>139944.68949703517</c:v>
                </c:pt>
                <c:pt idx="510">
                  <c:v>140171.2695513496</c:v>
                </c:pt>
                <c:pt idx="511">
                  <c:v>140381.41797196082</c:v>
                </c:pt>
                <c:pt idx="512">
                  <c:v>140575.21108226414</c:v>
                </c:pt>
                <c:pt idx="513">
                  <c:v>140752.72147662219</c:v>
                </c:pt>
                <c:pt idx="514">
                  <c:v>140914.01809913255</c:v>
                </c:pt>
                <c:pt idx="515">
                  <c:v>141059.16631755966</c:v>
                </c:pt>
                <c:pt idx="516">
                  <c:v>141188.22799263007</c:v>
                </c:pt>
                <c:pt idx="517">
                  <c:v>141301.26154287611</c:v>
                </c:pt>
                <c:pt idx="518">
                  <c:v>141398.32200519813</c:v>
                </c:pt>
                <c:pt idx="519">
                  <c:v>141479.46109130286</c:v>
                </c:pt>
                <c:pt idx="520">
                  <c:v>141544.72724016232</c:v>
                </c:pt>
                <c:pt idx="521">
                  <c:v>141594.16566662688</c:v>
                </c:pt>
                <c:pt idx="522">
                  <c:v>141627.81840631383</c:v>
                </c:pt>
                <c:pt idx="523">
                  <c:v>141645.72435688306</c:v>
                </c:pt>
                <c:pt idx="524">
                  <c:v>141647.919315801</c:v>
                </c:pt>
                <c:pt idx="525">
                  <c:v>141634.43601468467</c:v>
                </c:pt>
                <c:pt idx="526">
                  <c:v>141605.30415030778</c:v>
                </c:pt>
                <c:pt idx="527">
                  <c:v>141560.55041234306</c:v>
                </c:pt>
                <c:pt idx="528">
                  <c:v>141500.19850790562</c:v>
                </c:pt>
                <c:pt idx="529">
                  <c:v>141424.26918295433</c:v>
                </c:pt>
                <c:pt idx="530">
                  <c:v>141332.78024060011</c:v>
                </c:pt>
                <c:pt idx="531">
                  <c:v>141225.74655636225</c:v>
                </c:pt>
                <c:pt idx="532">
                  <c:v>141103.18009040647</c:v>
                </c:pt>
                <c:pt idx="533">
                  <c:v>140965.0898967906</c:v>
                </c:pt>
                <c:pt idx="534">
                  <c:v>140811.4821297368</c:v>
                </c:pt>
                <c:pt idx="535">
                  <c:v>140642.36004694187</c:v>
                </c:pt>
                <c:pt idx="536">
                  <c:v>140457.72400992954</c:v>
                </c:pt>
                <c:pt idx="537">
                  <c:v>140257.57148144225</c:v>
                </c:pt>
                <c:pt idx="538">
                  <c:v>140041.89701986164</c:v>
                </c:pt>
                <c:pt idx="539">
                  <c:v>139810.69227064072</c:v>
                </c:pt>
                <c:pt idx="540">
                  <c:v>139563.94595472238</c:v>
                </c:pt>
                <c:pt idx="541">
                  <c:v>139301.64385391204</c:v>
                </c:pt>
                <c:pt idx="542">
                  <c:v>139023.76879316391</c:v>
                </c:pt>
                <c:pt idx="543">
                  <c:v>138730.3006197334</c:v>
                </c:pt>
                <c:pt idx="544">
                  <c:v>138421.21617913916</c:v>
                </c:pt>
                <c:pt idx="545">
                  <c:v>138096.4892878703</c:v>
                </c:pt>
                <c:pt idx="546">
                  <c:v>137756.0907027658</c:v>
                </c:pt>
                <c:pt idx="547">
                  <c:v>137399.988086984</c:v>
                </c:pt>
                <c:pt idx="548">
                  <c:v>137028.14597247014</c:v>
                </c:pt>
                <c:pt idx="549">
                  <c:v>136640.52571882121</c:v>
                </c:pt>
                <c:pt idx="550">
                  <c:v>136237.08546843557</c:v>
                </c:pt>
                <c:pt idx="551">
                  <c:v>135817.78009782522</c:v>
                </c:pt>
                <c:pt idx="552">
                  <c:v>135382.56116495625</c:v>
                </c:pt>
                <c:pt idx="553">
                  <c:v>134931.37685247083</c:v>
                </c:pt>
                <c:pt idx="554">
                  <c:v>134464.17190663196</c:v>
                </c:pt>
                <c:pt idx="555">
                  <c:v>133980.88757181738</c:v>
                </c:pt>
                <c:pt idx="556">
                  <c:v>133481.46152037487</c:v>
                </c:pt>
                <c:pt idx="557">
                  <c:v>132965.82777763598</c:v>
                </c:pt>
                <c:pt idx="558">
                  <c:v>132433.91664186746</c:v>
                </c:pt>
                <c:pt idx="559">
                  <c:v>131885.6545989227</c:v>
                </c:pt>
                <c:pt idx="560">
                  <c:v>131320.96423133559</c:v>
                </c:pt>
                <c:pt idx="561">
                  <c:v>130739.76412157869</c:v>
                </c:pt>
                <c:pt idx="562">
                  <c:v>130141.96874918554</c:v>
                </c:pt>
                <c:pt idx="563">
                  <c:v>129527.48838141255</c:v>
                </c:pt>
                <c:pt idx="564">
                  <c:v>128896.22895709006</c:v>
                </c:pt>
                <c:pt idx="565">
                  <c:v>128248.09196328424</c:v>
                </c:pt>
                <c:pt idx="566">
                  <c:v>127582.97430436091</c:v>
                </c:pt>
                <c:pt idx="567">
                  <c:v>126900.76816300952</c:v>
                </c:pt>
                <c:pt idx="568">
                  <c:v>126201.36085274977</c:v>
                </c:pt>
                <c:pt idx="569">
                  <c:v>125484.63466140439</c:v>
                </c:pt>
                <c:pt idx="570">
                  <c:v>124750.46668497946</c:v>
                </c:pt>
                <c:pt idx="571">
                  <c:v>123998.7286513475</c:v>
                </c:pt>
                <c:pt idx="572">
                  <c:v>123229.28673307816</c:v>
                </c:pt>
                <c:pt idx="573">
                  <c:v>122442.00134870701</c:v>
                </c:pt>
                <c:pt idx="574">
                  <c:v>121636.72695167222</c:v>
                </c:pt>
                <c:pt idx="575">
                  <c:v>120813.31180608388</c:v>
                </c:pt>
                <c:pt idx="576">
                  <c:v>119971.59774841867</c:v>
                </c:pt>
                <c:pt idx="577">
                  <c:v>119111.41993415347</c:v>
                </c:pt>
                <c:pt idx="578">
                  <c:v>118232.60656826526</c:v>
                </c:pt>
                <c:pt idx="579">
                  <c:v>117334.97861842917</c:v>
                </c:pt>
                <c:pt idx="580">
                  <c:v>116418.34950964204</c:v>
                </c:pt>
                <c:pt idx="581">
                  <c:v>115482.52479888289</c:v>
                </c:pt>
                <c:pt idx="582">
                  <c:v>114527.30182829518</c:v>
                </c:pt>
                <c:pt idx="583">
                  <c:v>113552.46935523412</c:v>
                </c:pt>
                <c:pt idx="584">
                  <c:v>112557.80715736758</c:v>
                </c:pt>
                <c:pt idx="585">
                  <c:v>111543.08561084686</c:v>
                </c:pt>
                <c:pt idx="586">
                  <c:v>110508.06523937271</c:v>
                </c:pt>
                <c:pt idx="587">
                  <c:v>109452.49623177089</c:v>
                </c:pt>
                <c:pt idx="588">
                  <c:v>108376.11792545678</c:v>
                </c:pt>
                <c:pt idx="589">
                  <c:v>107278.65825290733</c:v>
                </c:pt>
                <c:pt idx="590">
                  <c:v>106159.83314796898</c:v>
                </c:pt>
                <c:pt idx="591">
                  <c:v>105019.34590850644</c:v>
                </c:pt>
                <c:pt idx="592">
                  <c:v>103856.88651153767</c:v>
                </c:pt>
                <c:pt idx="593">
                  <c:v>102672.13087659824</c:v>
                </c:pt>
                <c:pt idx="594">
                  <c:v>101464.74007263048</c:v>
                </c:pt>
                <c:pt idx="595">
                  <c:v>100234.35946319181</c:v>
                </c:pt>
                <c:pt idx="596">
                  <c:v>98980.617784218062</c:v>
                </c:pt>
                <c:pt idx="597">
                  <c:v>97703.126147952498</c:v>
                </c:pt>
                <c:pt idx="598">
                  <c:v>96401.476965953538</c:v>
                </c:pt>
                <c:pt idx="599">
                  <c:v>95075.242783314825</c:v>
                </c:pt>
                <c:pt idx="600">
                  <c:v>93723.975015361386</c:v>
                </c:pt>
                <c:pt idx="601">
                  <c:v>92347.20257711655</c:v>
                </c:pt>
                <c:pt idx="602">
                  <c:v>90944.430394756317</c:v>
                </c:pt>
                <c:pt idx="603">
                  <c:v>89515.137787071682</c:v>
                </c:pt>
                <c:pt idx="604">
                  <c:v>88058.776703639363</c:v>
                </c:pt>
                <c:pt idx="605">
                  <c:v>86574.769804949581</c:v>
                </c:pt>
                <c:pt idx="606">
                  <c:v>85062.508368158451</c:v>
                </c:pt>
                <c:pt idx="607">
                  <c:v>83521.350000426901</c:v>
                </c:pt>
                <c:pt idx="608">
                  <c:v>81950.616139997714</c:v>
                </c:pt>
                <c:pt idx="609">
                  <c:v>80349.589323284512</c:v>
                </c:pt>
                <c:pt idx="610">
                  <c:v>78717.510194366128</c:v>
                </c:pt>
                <c:pt idx="611">
                  <c:v>77053.57423150618</c:v>
                </c:pt>
                <c:pt idx="612">
                  <c:v>75356.928163824239</c:v>
                </c:pt>
                <c:pt idx="613">
                  <c:v>73626.666050303218</c:v>
                </c:pt>
                <c:pt idx="614">
                  <c:v>71861.824993347502</c:v>
                </c:pt>
                <c:pt idx="615">
                  <c:v>70061.380460751359</c:v>
                </c:pt>
                <c:pt idx="616">
                  <c:v>68224.241194176837</c:v>
                </c:pt>
                <c:pt idx="617">
                  <c:v>66349.243690569798</c:v>
                </c:pt>
                <c:pt idx="618">
                  <c:v>64435.146257637789</c:v>
                </c:pt>
                <c:pt idx="619">
                  <c:v>62480.622669053002</c:v>
                </c:pt>
                <c:pt idx="620">
                  <c:v>60484.255484763809</c:v>
                </c:pt>
                <c:pt idx="621">
                  <c:v>58444.529164923515</c:v>
                </c:pt>
                <c:pt idx="622">
                  <c:v>56359.823205231536</c:v>
                </c:pt>
                <c:pt idx="623">
                  <c:v>54228.405676845323</c:v>
                </c:pt>
                <c:pt idx="624">
                  <c:v>52048.427796783959</c:v>
                </c:pt>
                <c:pt idx="625">
                  <c:v>49817.920534542769</c:v>
                </c:pt>
                <c:pt idx="626">
                  <c:v>47534.794856718821</c:v>
                </c:pt>
                <c:pt idx="627">
                  <c:v>45196.848151188671</c:v>
                </c:pt>
                <c:pt idx="628">
                  <c:v>42801.780861602572</c:v>
                </c:pt>
                <c:pt idx="629">
                  <c:v>40347.229734998953</c:v>
                </c:pt>
                <c:pt idx="630">
                  <c:v>37830.827878411685</c:v>
                </c:pt>
                <c:pt idx="631">
                  <c:v>35250.307892373807</c:v>
                </c:pt>
                <c:pt idx="632">
                  <c:v>32603.674025078402</c:v>
                </c:pt>
                <c:pt idx="633">
                  <c:v>29889.484472969714</c:v>
                </c:pt>
                <c:pt idx="634">
                  <c:v>27107.307908023391</c:v>
                </c:pt>
                <c:pt idx="635">
                  <c:v>24258.45019004506</c:v>
                </c:pt>
                <c:pt idx="636">
                  <c:v>21347.082638314751</c:v>
                </c:pt>
                <c:pt idx="637">
                  <c:v>18381.914476731454</c:v>
                </c:pt>
                <c:pt idx="638">
                  <c:v>15378.452197181989</c:v>
                </c:pt>
                <c:pt idx="639">
                  <c:v>12361.47623328028</c:v>
                </c:pt>
                <c:pt idx="640">
                  <c:v>9366.3579971285544</c:v>
                </c:pt>
                <c:pt idx="641">
                  <c:v>6436.3789257426306</c:v>
                </c:pt>
                <c:pt idx="642">
                  <c:v>3613.0832049205628</c:v>
                </c:pt>
                <c:pt idx="643">
                  <c:v>921.01376709525596</c:v>
                </c:pt>
                <c:pt idx="644">
                  <c:v>-1644.3033883987757</c:v>
                </c:pt>
                <c:pt idx="645">
                  <c:v>-4113.9242888203007</c:v>
                </c:pt>
                <c:pt idx="646">
                  <c:v>-6523.5751044691697</c:v>
                </c:pt>
                <c:pt idx="647">
                  <c:v>-8876.6994237424242</c:v>
                </c:pt>
                <c:pt idx="648">
                  <c:v>-11104.739445447749</c:v>
                </c:pt>
                <c:pt idx="649">
                  <c:v>-13046.74102935128</c:v>
                </c:pt>
                <c:pt idx="650">
                  <c:v>-14524.941645850202</c:v>
                </c:pt>
                <c:pt idx="651">
                  <c:v>-15500.489633323341</c:v>
                </c:pt>
                <c:pt idx="652">
                  <c:v>-16080.667806319121</c:v>
                </c:pt>
                <c:pt idx="653">
                  <c:v>-16392.111709441502</c:v>
                </c:pt>
                <c:pt idx="654">
                  <c:v>-16522.871799258999</c:v>
                </c:pt>
                <c:pt idx="655">
                  <c:v>-16527.664660970877</c:v>
                </c:pt>
                <c:pt idx="656">
                  <c:v>-16440.834258197778</c:v>
                </c:pt>
                <c:pt idx="657">
                  <c:v>-16284.826073730022</c:v>
                </c:pt>
                <c:pt idx="658">
                  <c:v>-16074.960805531075</c:v>
                </c:pt>
                <c:pt idx="659">
                  <c:v>-15822.114208753561</c:v>
                </c:pt>
                <c:pt idx="660">
                  <c:v>-15534.270959061456</c:v>
                </c:pt>
                <c:pt idx="661">
                  <c:v>-15217.462499324422</c:v>
                </c:pt>
                <c:pt idx="662">
                  <c:v>-14876.355801542724</c:v>
                </c:pt>
                <c:pt idx="663">
                  <c:v>-14514.636547402284</c:v>
                </c:pt>
                <c:pt idx="664">
                  <c:v>-14135.266675071824</c:v>
                </c:pt>
                <c:pt idx="665">
                  <c:v>-13740.662493104042</c:v>
                </c:pt>
                <c:pt idx="666">
                  <c:v>-13332.82100569728</c:v>
                </c:pt>
                <c:pt idx="667">
                  <c:v>-12913.411529388235</c:v>
                </c:pt>
                <c:pt idx="668">
                  <c:v>-12483.843466803242</c:v>
                </c:pt>
                <c:pt idx="669">
                  <c:v>-12045.317334994781</c:v>
                </c:pt>
                <c:pt idx="670">
                  <c:v>-11598.86379683664</c:v>
                </c:pt>
                <c:pt idx="671">
                  <c:v>-11145.373941976299</c:v>
                </c:pt>
                <c:pt idx="672">
                  <c:v>-10685.623081041149</c:v>
                </c:pt>
                <c:pt idx="673">
                  <c:v>-10220.289660001685</c:v>
                </c:pt>
                <c:pt idx="674">
                  <c:v>-9749.9704541217707</c:v>
                </c:pt>
                <c:pt idx="675">
                  <c:v>-9275.1928906286175</c:v>
                </c:pt>
                <c:pt idx="676">
                  <c:v>-8796.4251305416892</c:v>
                </c:pt>
                <c:pt idx="677">
                  <c:v>-8314.0843836488657</c:v>
                </c:pt>
                <c:pt idx="678">
                  <c:v>-7828.5438171424785</c:v>
                </c:pt>
                <c:pt idx="679">
                  <c:v>-7340.1383350675069</c:v>
                </c:pt>
                <c:pt idx="680">
                  <c:v>-6849.169443770018</c:v>
                </c:pt>
                <c:pt idx="681">
                  <c:v>-6355.9093719663551</c:v>
                </c:pt>
                <c:pt idx="682">
                  <c:v>-5860.604578698164</c:v>
                </c:pt>
                <c:pt idx="683">
                  <c:v>-5363.4787553390397</c:v>
                </c:pt>
                <c:pt idx="684">
                  <c:v>-4864.7354068619507</c:v>
                </c:pt>
                <c:pt idx="685">
                  <c:v>-4364.5600812349567</c:v>
                </c:pt>
                <c:pt idx="686">
                  <c:v>-3863.1223029700045</c:v>
                </c:pt>
                <c:pt idx="687">
                  <c:v>-3360.5772566823948</c:v>
                </c:pt>
                <c:pt idx="688">
                  <c:v>-2857.0672584137965</c:v>
                </c:pt>
                <c:pt idx="689">
                  <c:v>-2352.7230459689663</c:v>
                </c:pt>
                <c:pt idx="690">
                  <c:v>-1847.664914266893</c:v>
                </c:pt>
                <c:pt idx="691">
                  <c:v>-1342.0037174447295</c:v>
                </c:pt>
                <c:pt idx="692">
                  <c:v>-835.84175597301657</c:v>
                </c:pt>
                <c:pt idx="693">
                  <c:v>-329.27356418484487</c:v>
                </c:pt>
                <c:pt idx="694">
                  <c:v>177.61338873369158</c:v>
                </c:pt>
                <c:pt idx="695">
                  <c:v>684.73807319601588</c:v>
                </c:pt>
                <c:pt idx="696">
                  <c:v>1192.0253396391497</c:v>
                </c:pt>
                <c:pt idx="697">
                  <c:v>1699.4054168056239</c:v>
                </c:pt>
                <c:pt idx="698">
                  <c:v>2206.813460908882</c:v>
                </c:pt>
                <c:pt idx="699">
                  <c:v>2714.1891496677536</c:v>
                </c:pt>
                <c:pt idx="700">
                  <c:v>3221.4763160072571</c:v>
                </c:pt>
                <c:pt idx="701">
                  <c:v>3728.6226169117667</c:v>
                </c:pt>
                <c:pt idx="702">
                  <c:v>4235.5792335030146</c:v>
                </c:pt>
                <c:pt idx="703">
                  <c:v>4742.3005989163485</c:v>
                </c:pt>
                <c:pt idx="704">
                  <c:v>5248.7441509778855</c:v>
                </c:pt>
                <c:pt idx="705">
                  <c:v>5754.8701070540801</c:v>
                </c:pt>
                <c:pt idx="706">
                  <c:v>6260.6412587631457</c:v>
                </c:pt>
                <c:pt idx="707">
                  <c:v>6766.0227845125246</c:v>
                </c:pt>
                <c:pt idx="708">
                  <c:v>7270.9820780646733</c:v>
                </c:pt>
                <c:pt idx="709">
                  <c:v>7775.4885915402665</c:v>
                </c:pt>
                <c:pt idx="710">
                  <c:v>8279.5136914480227</c:v>
                </c:pt>
                <c:pt idx="711">
                  <c:v>8783.0305264875733</c:v>
                </c:pt>
                <c:pt idx="712">
                  <c:v>9286.0139060093734</c:v>
                </c:pt>
                <c:pt idx="713">
                  <c:v>9788.4401881362337</c:v>
                </c:pt>
                <c:pt idx="714">
                  <c:v>10290.287176657041</c:v>
                </c:pt>
                <c:pt idx="715">
                  <c:v>10791.534025896557</c:v>
                </c:pt>
                <c:pt idx="716">
                  <c:v>11292.161152847511</c:v>
                </c:pt>
                <c:pt idx="717">
                  <c:v>11792.150155923939</c:v>
                </c:pt>
                <c:pt idx="718">
                  <c:v>12291.483739759216</c:v>
                </c:pt>
                <c:pt idx="719">
                  <c:v>12790.145645529377</c:v>
                </c:pt>
                <c:pt idx="720">
                  <c:v>13288.120586333096</c:v>
                </c:pt>
                <c:pt idx="721">
                  <c:v>13785.394187205022</c:v>
                </c:pt>
                <c:pt idx="722">
                  <c:v>14281.952929379393</c:v>
                </c:pt>
                <c:pt idx="723">
                  <c:v>14777.784098456956</c:v>
                </c:pt>
                <c:pt idx="724">
                  <c:v>15272.875736160404</c:v>
                </c:pt>
                <c:pt idx="725">
                  <c:v>15767.216595392409</c:v>
                </c:pt>
                <c:pt idx="726">
                  <c:v>16260.796098336255</c:v>
                </c:pt>
                <c:pt idx="727">
                  <c:v>16753.604297362297</c:v>
                </c:pt>
                <c:pt idx="728">
                  <c:v>17245.631838524438</c:v>
                </c:pt>
                <c:pt idx="729">
                  <c:v>17736.869927449658</c:v>
                </c:pt>
                <c:pt idx="730">
                  <c:v>18227.310297440672</c:v>
                </c:pt>
                <c:pt idx="731">
                  <c:v>18716.945179627055</c:v>
                </c:pt>
                <c:pt idx="732">
                  <c:v>19205.76727501423</c:v>
                </c:pt>
                <c:pt idx="733">
                  <c:v>19693.769728292118</c:v>
                </c:pt>
                <c:pt idx="734">
                  <c:v>20180.946103276794</c:v>
                </c:pt>
                <c:pt idx="735">
                  <c:v>20667.290359868741</c:v>
                </c:pt>
                <c:pt idx="736">
                  <c:v>21152.79683242074</c:v>
                </c:pt>
                <c:pt idx="737">
                  <c:v>21637.460209416993</c:v>
                </c:pt>
                <c:pt idx="738">
                  <c:v>22121.275514372843</c:v>
                </c:pt>
                <c:pt idx="739">
                  <c:v>22604.238087871508</c:v>
                </c:pt>
                <c:pt idx="740">
                  <c:v>23086.343570660847</c:v>
                </c:pt>
                <c:pt idx="741">
                  <c:v>23567.587887738904</c:v>
                </c:pt>
                <c:pt idx="742">
                  <c:v>24047.967233362549</c:v>
                </c:pt>
                <c:pt idx="743">
                  <c:v>24527.478056918397</c:v>
                </c:pt>
                <c:pt idx="744">
                  <c:v>25006.117049599699</c:v>
                </c:pt>
                <c:pt idx="745">
                  <c:v>25483.881131837112</c:v>
                </c:pt>
                <c:pt idx="746">
                  <c:v>25960.767441435004</c:v>
                </c:pt>
                <c:pt idx="747">
                  <c:v>26436.773322368499</c:v>
                </c:pt>
                <c:pt idx="748">
                  <c:v>26911.896314199614</c:v>
                </c:pt>
                <c:pt idx="749">
                  <c:v>27386.134142073883</c:v>
                </c:pt>
                <c:pt idx="750">
                  <c:v>27859.484707261527</c:v>
                </c:pt>
                <c:pt idx="751">
                  <c:v>28331.94607820973</c:v>
                </c:pt>
                <c:pt idx="752">
                  <c:v>28803.51648207492</c:v>
                </c:pt>
                <c:pt idx="753">
                  <c:v>29274.194296706108</c:v>
                </c:pt>
                <c:pt idx="754">
                  <c:v>29743.978043052222</c:v>
                </c:pt>
                <c:pt idx="755">
                  <c:v>30212.866377968312</c:v>
                </c:pt>
                <c:pt idx="756">
                  <c:v>30680.858087397079</c:v>
                </c:pt>
                <c:pt idx="757">
                  <c:v>31147.952079903796</c:v>
                </c:pt>
                <c:pt idx="758">
                  <c:v>31614.147380544142</c:v>
                </c:pt>
                <c:pt idx="759">
                  <c:v>32079.443125045731</c:v>
                </c:pt>
                <c:pt idx="760">
                  <c:v>32543.838554285467</c:v>
                </c:pt>
                <c:pt idx="761">
                  <c:v>33007.333009045913</c:v>
                </c:pt>
                <c:pt idx="762">
                  <c:v>33469.925925034964</c:v>
                </c:pt>
                <c:pt idx="763">
                  <c:v>33931.616828154125</c:v>
                </c:pt>
                <c:pt idx="764">
                  <c:v>34392.405330001609</c:v>
                </c:pt>
                <c:pt idx="765">
                  <c:v>34852.291123597264</c:v>
                </c:pt>
                <c:pt idx="766">
                  <c:v>35311.273979317251</c:v>
                </c:pt>
                <c:pt idx="767">
                  <c:v>35769.353741027066</c:v>
                </c:pt>
                <c:pt idx="768">
                  <c:v>36226.530322402126</c:v>
                </c:pt>
                <c:pt idx="769">
                  <c:v>36682.80370342602</c:v>
                </c:pt>
                <c:pt idx="770">
                  <c:v>37138.1739270568</c:v>
                </c:pt>
                <c:pt idx="771">
                  <c:v>37592.641096052517</c:v>
                </c:pt>
                <c:pt idx="772">
                  <c:v>38046.205369947653</c:v>
                </c:pt>
                <c:pt idx="773">
                  <c:v>38498.866962172469</c:v>
                </c:pt>
                <c:pt idx="774">
                  <c:v>38950.626137307954</c:v>
                </c:pt>
                <c:pt idx="775">
                  <c:v>39401.483208469355</c:v>
                </c:pt>
                <c:pt idx="776">
                  <c:v>39851.438534811641</c:v>
                </c:pt>
                <c:pt idx="777">
                  <c:v>40300.492519150815</c:v>
                </c:pt>
                <c:pt idx="778">
                  <c:v>40748.645605695077</c:v>
                </c:pt>
                <c:pt idx="779">
                  <c:v>41195.898277880391</c:v>
                </c:pt>
                <c:pt idx="780">
                  <c:v>41642.251056305227</c:v>
                </c:pt>
                <c:pt idx="781">
                  <c:v>42087.704496759492</c:v>
                </c:pt>
                <c:pt idx="782">
                  <c:v>42532.25918834308</c:v>
                </c:pt>
                <c:pt idx="783">
                  <c:v>42975.915751669563</c:v>
                </c:pt>
                <c:pt idx="784">
                  <c:v>43418.674837150866</c:v>
                </c:pt>
                <c:pt idx="785">
                  <c:v>43860.537123359056</c:v>
                </c:pt>
                <c:pt idx="786">
                  <c:v>44301.503315461421</c:v>
                </c:pt>
                <c:pt idx="787">
                  <c:v>44741.574143725375</c:v>
                </c:pt>
                <c:pt idx="788">
                  <c:v>45180.75036208985</c:v>
                </c:pt>
                <c:pt idx="789">
                  <c:v>45619.032746799967</c:v>
                </c:pt>
                <c:pt idx="790">
                  <c:v>46056.422095102032</c:v>
                </c:pt>
                <c:pt idx="791">
                  <c:v>46492.919223996003</c:v>
                </c:pt>
                <c:pt idx="792">
                  <c:v>46928.524969042715</c:v>
                </c:pt>
                <c:pt idx="793">
                  <c:v>47363.240183223352</c:v>
                </c:pt>
                <c:pt idx="794">
                  <c:v>47797.065735848693</c:v>
                </c:pt>
                <c:pt idx="795">
                  <c:v>48230.002511515864</c:v>
                </c:pt>
                <c:pt idx="796">
                  <c:v>48662.051409110405</c:v>
                </c:pt>
                <c:pt idx="797">
                  <c:v>49093.213340851558</c:v>
                </c:pt>
                <c:pt idx="798">
                  <c:v>49523.489231378873</c:v>
                </c:pt>
                <c:pt idx="799">
                  <c:v>49952.880016878175</c:v>
                </c:pt>
                <c:pt idx="800">
                  <c:v>50381.386644245147</c:v>
                </c:pt>
                <c:pt idx="801">
                  <c:v>50809.010070284872</c:v>
                </c:pt>
                <c:pt idx="802">
                  <c:v>51235.751260945697</c:v>
                </c:pt>
                <c:pt idx="803">
                  <c:v>51661.611190585878</c:v>
                </c:pt>
                <c:pt idx="804">
                  <c:v>52086.590841271565</c:v>
                </c:pt>
                <c:pt idx="805">
                  <c:v>52510.691202104746</c:v>
                </c:pt>
                <c:pt idx="806">
                  <c:v>52933.913268579854</c:v>
                </c:pt>
                <c:pt idx="807">
                  <c:v>53356.258041967703</c:v>
                </c:pt>
                <c:pt idx="808">
                  <c:v>53777.726528725667</c:v>
                </c:pt>
                <c:pt idx="809">
                  <c:v>54198.319739932878</c:v>
                </c:pt>
                <c:pt idx="810">
                  <c:v>54618.038690749388</c:v>
                </c:pt>
                <c:pt idx="811">
                  <c:v>55036.884399898285</c:v>
                </c:pt>
                <c:pt idx="812">
                  <c:v>55454.857889169711</c:v>
                </c:pt>
                <c:pt idx="813">
                  <c:v>55871.960182945928</c:v>
                </c:pt>
                <c:pt idx="814">
                  <c:v>56288.192307746474</c:v>
                </c:pt>
                <c:pt idx="815">
                  <c:v>56703.555291792552</c:v>
                </c:pt>
                <c:pt idx="816">
                  <c:v>57118.050164589877</c:v>
                </c:pt>
                <c:pt idx="817">
                  <c:v>57531.67795652918</c:v>
                </c:pt>
                <c:pt idx="818">
                  <c:v>57944.439698503615</c:v>
                </c:pt>
                <c:pt idx="819">
                  <c:v>58356.336421542364</c:v>
                </c:pt>
                <c:pt idx="820">
                  <c:v>58767.369156459783</c:v>
                </c:pt>
                <c:pt idx="821">
                  <c:v>59177.53893351939</c:v>
                </c:pt>
                <c:pt idx="822">
                  <c:v>59586.846782112181</c:v>
                </c:pt>
                <c:pt idx="823">
                  <c:v>59995.293730448502</c:v>
                </c:pt>
                <c:pt idx="824">
                  <c:v>60402.880805263143</c:v>
                </c:pt>
                <c:pt idx="825">
                  <c:v>60809.609031532877</c:v>
                </c:pt>
                <c:pt idx="826">
                  <c:v>61215.479432206135</c:v>
                </c:pt>
                <c:pt idx="827">
                  <c:v>61620.493027944183</c:v>
                </c:pt>
                <c:pt idx="828">
                  <c:v>62024.650836873348</c:v>
                </c:pt>
                <c:pt idx="829">
                  <c:v>62427.953874347942</c:v>
                </c:pt>
                <c:pt idx="830">
                  <c:v>62830.403152723309</c:v>
                </c:pt>
                <c:pt idx="831">
                  <c:v>63231.999681138659</c:v>
                </c:pt>
                <c:pt idx="832">
                  <c:v>63632.744465309326</c:v>
                </c:pt>
                <c:pt idx="833">
                  <c:v>64032.63850732796</c:v>
                </c:pt>
                <c:pt idx="834">
                  <c:v>64431.682805474396</c:v>
                </c:pt>
                <c:pt idx="835">
                  <c:v>64829.878354033783</c:v>
                </c:pt>
                <c:pt idx="836">
                  <c:v>65227.226143122716</c:v>
                </c:pt>
                <c:pt idx="837">
                  <c:v>65623.727158522932</c:v>
                </c:pt>
                <c:pt idx="838">
                  <c:v>66019.382381522344</c:v>
                </c:pt>
                <c:pt idx="839">
                  <c:v>66414.192788763234</c:v>
                </c:pt>
                <c:pt idx="840">
                  <c:v>66808.159352096962</c:v>
                </c:pt>
                <c:pt idx="841">
                  <c:v>67201.283038445385</c:v>
                </c:pt>
                <c:pt idx="842">
                  <c:v>67593.564809668358</c:v>
                </c:pt>
                <c:pt idx="843">
                  <c:v>67985.005622437267</c:v>
                </c:pt>
                <c:pt idx="844">
                  <c:v>68375.606428114319</c:v>
                </c:pt>
                <c:pt idx="845">
                  <c:v>68765.368172637231</c:v>
                </c:pt>
                <c:pt idx="846">
                  <c:v>69154.291796409394</c:v>
                </c:pt>
                <c:pt idx="847">
                  <c:v>69542.378234194926</c:v>
                </c:pt>
                <c:pt idx="848">
                  <c:v>69929.628415018742</c:v>
                </c:pt>
                <c:pt idx="849">
                  <c:v>70316.043262071224</c:v>
                </c:pt>
                <c:pt idx="850">
                  <c:v>70701.623692617432</c:v>
                </c:pt>
                <c:pt idx="851">
                  <c:v>71086.370617910638</c:v>
                </c:pt>
                <c:pt idx="852">
                  <c:v>71470.284943109975</c:v>
                </c:pt>
                <c:pt idx="853">
                  <c:v>71853.367567202135</c:v>
                </c:pt>
                <c:pt idx="854">
                  <c:v>72235.619382926801</c:v>
                </c:pt>
                <c:pt idx="855">
                  <c:v>72617.041276705815</c:v>
                </c:pt>
                <c:pt idx="856">
                  <c:v>72997.634128575926</c:v>
                </c:pt>
                <c:pt idx="857">
                  <c:v>73377.398812124768</c:v>
                </c:pt>
                <c:pt idx="858">
                  <c:v>73756.336194430289</c:v>
                </c:pt>
                <c:pt idx="859">
                  <c:v>74134.447136003131</c:v>
                </c:pt>
                <c:pt idx="860">
                  <c:v>74511.73249073216</c:v>
                </c:pt>
                <c:pt idx="861">
                  <c:v>74888.193105832746</c:v>
                </c:pt>
                <c:pt idx="862">
                  <c:v>75263.829821797888</c:v>
                </c:pt>
                <c:pt idx="863">
                  <c:v>75638.643472352036</c:v>
                </c:pt>
                <c:pt idx="864">
                  <c:v>76012.634884407307</c:v>
                </c:pt>
                <c:pt idx="865">
                  <c:v>76385.804878022333</c:v>
                </c:pt>
                <c:pt idx="866">
                  <c:v>76758.154266363301</c:v>
                </c:pt>
                <c:pt idx="867">
                  <c:v>77129.683855667419</c:v>
                </c:pt>
                <c:pt idx="868">
                  <c:v>77500.394445208338</c:v>
                </c:pt>
                <c:pt idx="869">
                  <c:v>77870.286827263844</c:v>
                </c:pt>
                <c:pt idx="870">
                  <c:v>78239.36178708545</c:v>
                </c:pt>
                <c:pt idx="871">
                  <c:v>78607.620102869856</c:v>
                </c:pt>
                <c:pt idx="872">
                  <c:v>78975.062545732348</c:v>
                </c:pt>
                <c:pt idx="873">
                  <c:v>79341.689879681915</c:v>
                </c:pt>
                <c:pt idx="874">
                  <c:v>79707.502861598026</c:v>
                </c:pt>
                <c:pt idx="875">
                  <c:v>80072.502241209047</c:v>
                </c:pt>
                <c:pt idx="876">
                  <c:v>80436.688761072204</c:v>
                </c:pt>
                <c:pt idx="877">
                  <c:v>80800.063156555028</c:v>
                </c:pt>
                <c:pt idx="878">
                  <c:v>81162.626155818245</c:v>
                </c:pt>
                <c:pt idx="879">
                  <c:v>81524.378479800012</c:v>
                </c:pt>
                <c:pt idx="880">
                  <c:v>81885.320842201472</c:v>
                </c:pt>
                <c:pt idx="881">
                  <c:v>82245.453949473522</c:v>
                </c:pt>
                <c:pt idx="882">
                  <c:v>82604.778500804852</c:v>
                </c:pt>
                <c:pt idx="883">
                  <c:v>82963.295188111093</c:v>
                </c:pt>
                <c:pt idx="884">
                  <c:v>83321.004696024989</c:v>
                </c:pt>
                <c:pt idx="885">
                  <c:v>83677.907701887802</c:v>
                </c:pt>
                <c:pt idx="886">
                  <c:v>84034.004875741506</c:v>
                </c:pt>
                <c:pt idx="887">
                  <c:v>84389.296880322116</c:v>
                </c:pt>
                <c:pt idx="888">
                  <c:v>84743.784371053815</c:v>
                </c:pt>
                <c:pt idx="889">
                  <c:v>85097.467996044041</c:v>
                </c:pt>
                <c:pt idx="890">
                  <c:v>85450.348396079324</c:v>
                </c:pt>
                <c:pt idx="891">
                  <c:v>85802.426204622054</c:v>
                </c:pt>
                <c:pt idx="892">
                  <c:v>86153.702047807834</c:v>
                </c:pt>
                <c:pt idx="893">
                  <c:v>86504.176544443748</c:v>
                </c:pt>
                <c:pt idx="894">
                  <c:v>86853.850306007138</c:v>
                </c:pt>
                <c:pt idx="895">
                  <c:v>87202.723936645183</c:v>
                </c:pt>
                <c:pt idx="896">
                  <c:v>87550.798033175059</c:v>
                </c:pt>
                <c:pt idx="897">
                  <c:v>87898.07318508462</c:v>
                </c:pt>
                <c:pt idx="898">
                  <c:v>88244.549974533773</c:v>
                </c:pt>
                <c:pt idx="899">
                  <c:v>88590.228976356346</c:v>
                </c:pt>
                <c:pt idx="900">
                  <c:v>88935.110758062394</c:v>
                </c:pt>
                <c:pt idx="901">
                  <c:v>89279.195879841078</c:v>
                </c:pt>
                <c:pt idx="902">
                  <c:v>89622.484894563982</c:v>
                </c:pt>
                <c:pt idx="903">
                  <c:v>89964.978347788856</c:v>
                </c:pt>
                <c:pt idx="904">
                  <c:v>90306.676777763743</c:v>
                </c:pt>
                <c:pt idx="905">
                  <c:v>90647.580715431555</c:v>
                </c:pt>
                <c:pt idx="906">
                  <c:v>90987.690684434943</c:v>
                </c:pt>
                <c:pt idx="907">
                  <c:v>91327.007201121582</c:v>
                </c:pt>
                <c:pt idx="908">
                  <c:v>91665.530774549741</c:v>
                </c:pt>
                <c:pt idx="909">
                  <c:v>92003.261906494139</c:v>
                </c:pt>
                <c:pt idx="910">
                  <c:v>92340.201091452109</c:v>
                </c:pt>
                <c:pt idx="911">
                  <c:v>92676.348816650047</c:v>
                </c:pt>
                <c:pt idx="912">
                  <c:v>93011.705562050091</c:v>
                </c:pt>
                <c:pt idx="913">
                  <c:v>93346.271800357019</c:v>
                </c:pt>
                <c:pt idx="914">
                  <c:v>93680.047997025365</c:v>
                </c:pt>
                <c:pt idx="915">
                  <c:v>94013.034610266754</c:v>
                </c:pt>
                <c:pt idx="916">
                  <c:v>94345.232091057376</c:v>
                </c:pt>
                <c:pt idx="917">
                  <c:v>94676.640883145723</c:v>
                </c:pt>
                <c:pt idx="918">
                  <c:v>95007.261423060321</c:v>
                </c:pt>
                <c:pt idx="919">
                  <c:v>95337.09414011777</c:v>
                </c:pt>
                <c:pt idx="920">
                  <c:v>95666.139456430828</c:v>
                </c:pt>
                <c:pt idx="921">
                  <c:v>95994.397786916568</c:v>
                </c:pt>
                <c:pt idx="922">
                  <c:v>96321.869539304709</c:v>
                </c:pt>
                <c:pt idx="923">
                  <c:v>96648.555114146046</c:v>
                </c:pt>
                <c:pt idx="924">
                  <c:v>96974.454904820857</c:v>
                </c:pt>
                <c:pt idx="925">
                  <c:v>97299.569297547481</c:v>
                </c:pt>
                <c:pt idx="926">
                  <c:v>97623.898671390882</c:v>
                </c:pt>
                <c:pt idx="927">
                  <c:v>97947.443398271309</c:v>
                </c:pt>
                <c:pt idx="928">
                  <c:v>98270.203842972944</c:v>
                </c:pt>
                <c:pt idx="929">
                  <c:v>98592.180363152598</c:v>
                </c:pt>
                <c:pt idx="930">
                  <c:v>98913.373309348419</c:v>
                </c:pt>
                <c:pt idx="931">
                  <c:v>99233.783024988588</c:v>
                </c:pt>
                <c:pt idx="932">
                  <c:v>99553.409846400085</c:v>
                </c:pt>
                <c:pt idx="933">
                  <c:v>99872.254102817329</c:v>
                </c:pt>
                <c:pt idx="934">
                  <c:v>100190.31611639085</c:v>
                </c:pt>
                <c:pt idx="935">
                  <c:v>100507.59620219596</c:v>
                </c:pt>
                <c:pt idx="936">
                  <c:v>100824.09466824138</c:v>
                </c:pt>
                <c:pt idx="937">
                  <c:v>101139.81181547779</c:v>
                </c:pt>
                <c:pt idx="938">
                  <c:v>101454.74793780634</c:v>
                </c:pt>
                <c:pt idx="939">
                  <c:v>101768.90332208714</c:v>
                </c:pt>
                <c:pt idx="940">
                  <c:v>102082.27824814757</c:v>
                </c:pt>
                <c:pt idx="941">
                  <c:v>102394.87298879077</c:v>
                </c:pt>
                <c:pt idx="942">
                  <c:v>102706.68780980371</c:v>
                </c:pt>
                <c:pt idx="943">
                  <c:v>103017.72296996546</c:v>
                </c:pt>
                <c:pt idx="944">
                  <c:v>103327.97872105525</c:v>
                </c:pt>
                <c:pt idx="945">
                  <c:v>103637.45530786042</c:v>
                </c:pt>
                <c:pt idx="946">
                  <c:v>103946.15296818437</c:v>
                </c:pt>
                <c:pt idx="947">
                  <c:v>104254.0719328542</c:v>
                </c:pt>
                <c:pt idx="948">
                  <c:v>104561.21242572855</c:v>
                </c:pt>
                <c:pt idx="949">
                  <c:v>104867.574663705</c:v>
                </c:pt>
                <c:pt idx="950">
                  <c:v>105173.15885672758</c:v>
                </c:pt>
                <c:pt idx="951">
                  <c:v>105477.96520779403</c:v>
                </c:pt>
                <c:pt idx="952">
                  <c:v>105781.99391296301</c:v>
                </c:pt>
                <c:pt idx="953">
                  <c:v>106085.2451613611</c:v>
                </c:pt>
                <c:pt idx="954">
                  <c:v>106387.71913518976</c:v>
                </c:pt>
                <c:pt idx="955">
                  <c:v>106689.416009732</c:v>
                </c:pt>
                <c:pt idx="956">
                  <c:v>106990.33595335906</c:v>
                </c:pt>
                <c:pt idx="957">
                  <c:v>107290.4791275368</c:v>
                </c:pt>
                <c:pt idx="958">
                  <c:v>107589.84568683209</c:v>
                </c:pt>
                <c:pt idx="959">
                  <c:v>107888.43577891892</c:v>
                </c:pt>
                <c:pt idx="960">
                  <c:v>108186.24954458434</c:v>
                </c:pt>
                <c:pt idx="961">
                  <c:v>108483.28711773436</c:v>
                </c:pt>
                <c:pt idx="962">
                  <c:v>108779.54862539955</c:v>
                </c:pt>
                <c:pt idx="963">
                  <c:v>109075.03418774053</c:v>
                </c:pt>
                <c:pt idx="964">
                  <c:v>109369.74391805327</c:v>
                </c:pt>
                <c:pt idx="965">
                  <c:v>109663.67792277427</c:v>
                </c:pt>
                <c:pt idx="966">
                  <c:v>109956.83630148541</c:v>
                </c:pt>
                <c:pt idx="967">
                  <c:v>110249.21914691884</c:v>
                </c:pt>
                <c:pt idx="968">
                  <c:v>110540.82654496141</c:v>
                </c:pt>
                <c:pt idx="969">
                  <c:v>110831.6585746592</c:v>
                </c:pt>
                <c:pt idx="970">
                  <c:v>111121.71530822164</c:v>
                </c:pt>
                <c:pt idx="971">
                  <c:v>111410.99681102551</c:v>
                </c:pt>
                <c:pt idx="972">
                  <c:v>111699.50314161878</c:v>
                </c:pt>
                <c:pt idx="973">
                  <c:v>111987.23435172421</c:v>
                </c:pt>
                <c:pt idx="974">
                  <c:v>112274.19048624273</c:v>
                </c:pt>
                <c:pt idx="975">
                  <c:v>112560.37158325665</c:v>
                </c:pt>
                <c:pt idx="976">
                  <c:v>112845.77767403271</c:v>
                </c:pt>
                <c:pt idx="977">
                  <c:v>113130.40878302477</c:v>
                </c:pt>
                <c:pt idx="978">
                  <c:v>113414.26492787649</c:v>
                </c:pt>
                <c:pt idx="979">
                  <c:v>113697.34611942359</c:v>
                </c:pt>
                <c:pt idx="980">
                  <c:v>113979.65236169606</c:v>
                </c:pt>
                <c:pt idx="981">
                  <c:v>114261.18365192012</c:v>
                </c:pt>
                <c:pt idx="982">
                  <c:v>114541.93998051983</c:v>
                </c:pt>
                <c:pt idx="983">
                  <c:v>114821.92133111872</c:v>
                </c:pt>
                <c:pt idx="984">
                  <c:v>115101.12768054094</c:v>
                </c:pt>
                <c:pt idx="985">
                  <c:v>115379.55899881237</c:v>
                </c:pt>
                <c:pt idx="986">
                  <c:v>115657.2152491614</c:v>
                </c:pt>
                <c:pt idx="987">
                  <c:v>115934.09638801955</c:v>
                </c:pt>
                <c:pt idx="988">
                  <c:v>116210.20236502185</c:v>
                </c:pt>
                <c:pt idx="989">
                  <c:v>116485.5331230069</c:v>
                </c:pt>
                <c:pt idx="990">
                  <c:v>116760.08859801682</c:v>
                </c:pt>
                <c:pt idx="991">
                  <c:v>117033.86871929694</c:v>
                </c:pt>
                <c:pt idx="992">
                  <c:v>117306.87340929511</c:v>
                </c:pt>
                <c:pt idx="993">
                  <c:v>117579.10258366098</c:v>
                </c:pt>
                <c:pt idx="994">
                  <c:v>117850.55615124495</c:v>
                </c:pt>
                <c:pt idx="995">
                  <c:v>118121.23401409683</c:v>
                </c:pt>
                <c:pt idx="996">
                  <c:v>118391.13606746432</c:v>
                </c:pt>
                <c:pt idx="997">
                  <c:v>118660.26219979122</c:v>
                </c:pt>
                <c:pt idx="998">
                  <c:v>118928.61229271538</c:v>
                </c:pt>
                <c:pt idx="999">
                  <c:v>119196.18622106648</c:v>
                </c:pt>
                <c:pt idx="1000">
                  <c:v>119462.98385286344</c:v>
                </c:pt>
              </c:numCache>
            </c:numRef>
          </c:xVal>
          <c:yVal>
            <c:numRef>
              <c:f>'conditions init+ trajectoires'!$X$4:$X$1004</c:f>
              <c:numCache>
                <c:formatCode>0.000</c:formatCode>
                <c:ptCount val="1001"/>
                <c:pt idx="0" formatCode="0">
                  <c:v>0</c:v>
                </c:pt>
                <c:pt idx="1">
                  <c:v>-95.064598248307064</c:v>
                </c:pt>
                <c:pt idx="2">
                  <c:v>-380.61019739794943</c:v>
                </c:pt>
                <c:pt idx="3">
                  <c:v>-858.08206187528879</c:v>
                </c:pt>
                <c:pt idx="4">
                  <c:v>-1530.5260078326946</c:v>
                </c:pt>
                <c:pt idx="5">
                  <c:v>-2402.8919039074885</c:v>
                </c:pt>
                <c:pt idx="6">
                  <c:v>-3482.4241933422177</c:v>
                </c:pt>
                <c:pt idx="7">
                  <c:v>-4778.9530228093909</c:v>
                </c:pt>
                <c:pt idx="8">
                  <c:v>-6304.6130457349136</c:v>
                </c:pt>
                <c:pt idx="9">
                  <c:v>-8071.8575201374579</c:v>
                </c:pt>
                <c:pt idx="10">
                  <c:v>-10087.228798265898</c:v>
                </c:pt>
                <c:pt idx="11">
                  <c:v>-12335.933792409638</c:v>
                </c:pt>
                <c:pt idx="12">
                  <c:v>-14751.379595688099</c:v>
                </c:pt>
                <c:pt idx="13">
                  <c:v>-17178.304721569533</c:v>
                </c:pt>
                <c:pt idx="14">
                  <c:v>-19381.008160849116</c:v>
                </c:pt>
                <c:pt idx="15">
                  <c:v>-21137.533585479981</c:v>
                </c:pt>
                <c:pt idx="16">
                  <c:v>-22332.4257750904</c:v>
                </c:pt>
                <c:pt idx="17">
                  <c:v>-22951.587584638793</c:v>
                </c:pt>
                <c:pt idx="18">
                  <c:v>-23026.559508993098</c:v>
                </c:pt>
                <c:pt idx="19">
                  <c:v>-22597.394794901582</c:v>
                </c:pt>
                <c:pt idx="20">
                  <c:v>-21700.09864682001</c:v>
                </c:pt>
                <c:pt idx="21">
                  <c:v>-20366.305536938551</c:v>
                </c:pt>
                <c:pt idx="22">
                  <c:v>-18629.320466774254</c:v>
                </c:pt>
                <c:pt idx="23">
                  <c:v>-16536.860131991823</c:v>
                </c:pt>
                <c:pt idx="24">
                  <c:v>-14173.332774985527</c:v>
                </c:pt>
                <c:pt idx="25">
                  <c:v>-11686.793527809148</c:v>
                </c:pt>
                <c:pt idx="26">
                  <c:v>-9285.7153541049265</c:v>
                </c:pt>
                <c:pt idx="27">
                  <c:v>-7163.1148305357328</c:v>
                </c:pt>
                <c:pt idx="28">
                  <c:v>-5405.276643825574</c:v>
                </c:pt>
                <c:pt idx="29">
                  <c:v>-3988.1713399098535</c:v>
                </c:pt>
                <c:pt idx="30">
                  <c:v>-2836.422957448488</c:v>
                </c:pt>
                <c:pt idx="31">
                  <c:v>-1865.7641451009449</c:v>
                </c:pt>
                <c:pt idx="32">
                  <c:v>-995.84077041903572</c:v>
                </c:pt>
                <c:pt idx="33">
                  <c:v>-149.45993862990741</c:v>
                </c:pt>
                <c:pt idx="34">
                  <c:v>752.01156069470392</c:v>
                </c:pt>
                <c:pt idx="35">
                  <c:v>1793.222248023244</c:v>
                </c:pt>
                <c:pt idx="36">
                  <c:v>3064.3548369665714</c:v>
                </c:pt>
                <c:pt idx="37">
                  <c:v>4640.3231022983082</c:v>
                </c:pt>
                <c:pt idx="38">
                  <c:v>6517.110869631384</c:v>
                </c:pt>
                <c:pt idx="39">
                  <c:v>8555.3303777479105</c:v>
                </c:pt>
                <c:pt idx="40">
                  <c:v>10552.989439230751</c:v>
                </c:pt>
                <c:pt idx="41">
                  <c:v>12370.753548935412</c:v>
                </c:pt>
                <c:pt idx="42">
                  <c:v>13951.290731552541</c:v>
                </c:pt>
                <c:pt idx="43">
                  <c:v>15277.624296741053</c:v>
                </c:pt>
                <c:pt idx="44">
                  <c:v>16345.25275982528</c:v>
                </c:pt>
                <c:pt idx="45">
                  <c:v>17150.88766705693</c:v>
                </c:pt>
                <c:pt idx="46">
                  <c:v>17688.14489196573</c:v>
                </c:pt>
                <c:pt idx="47">
                  <c:v>17945.461661525394</c:v>
                </c:pt>
                <c:pt idx="48">
                  <c:v>17904.443116994149</c:v>
                </c:pt>
                <c:pt idx="49">
                  <c:v>17537.921990304272</c:v>
                </c:pt>
                <c:pt idx="50">
                  <c:v>16807.512750085363</c:v>
                </c:pt>
                <c:pt idx="51">
                  <c:v>15661.293878573861</c:v>
                </c:pt>
                <c:pt idx="52">
                  <c:v>14035.274457262505</c:v>
                </c:pt>
                <c:pt idx="53">
                  <c:v>11871.726623805887</c:v>
                </c:pt>
                <c:pt idx="54">
                  <c:v>9180.1518731434244</c:v>
                </c:pt>
                <c:pt idx="55">
                  <c:v>6115.9544614119377</c:v>
                </c:pt>
                <c:pt idx="56">
                  <c:v>2928.9194495982706</c:v>
                </c:pt>
                <c:pt idx="57">
                  <c:v>-203.40622836475819</c:v>
                </c:pt>
                <c:pt idx="58">
                  <c:v>-3233.8735887972898</c:v>
                </c:pt>
                <c:pt idx="59">
                  <c:v>-6187.576713603743</c:v>
                </c:pt>
                <c:pt idx="60">
                  <c:v>-9109.8575666724646</c:v>
                </c:pt>
                <c:pt idx="61">
                  <c:v>-12037.950819069474</c:v>
                </c:pt>
                <c:pt idx="62">
                  <c:v>-14973.64761488088</c:v>
                </c:pt>
                <c:pt idx="63">
                  <c:v>-17841.986679037003</c:v>
                </c:pt>
                <c:pt idx="64">
                  <c:v>-20461.303674818082</c:v>
                </c:pt>
                <c:pt idx="65">
                  <c:v>-22614.23788568702</c:v>
                </c:pt>
                <c:pt idx="66">
                  <c:v>-24193.519811073293</c:v>
                </c:pt>
                <c:pt idx="67">
                  <c:v>-25233.655823418056</c:v>
                </c:pt>
                <c:pt idx="68">
                  <c:v>-25825.203634257068</c:v>
                </c:pt>
                <c:pt idx="69">
                  <c:v>-26053.234388595109</c:v>
                </c:pt>
                <c:pt idx="70">
                  <c:v>-25983.187953881639</c:v>
                </c:pt>
                <c:pt idx="71">
                  <c:v>-25663.36078951809</c:v>
                </c:pt>
                <c:pt idx="72">
                  <c:v>-25129.631419452551</c:v>
                </c:pt>
                <c:pt idx="73">
                  <c:v>-24409.228859563933</c:v>
                </c:pt>
                <c:pt idx="74">
                  <c:v>-23523.352137807797</c:v>
                </c:pt>
                <c:pt idx="75">
                  <c:v>-22488.951393801799</c:v>
                </c:pt>
                <c:pt idx="76">
                  <c:v>-21319.958242700104</c:v>
                </c:pt>
                <c:pt idx="77">
                  <c:v>-20028.165312849429</c:v>
                </c:pt>
                <c:pt idx="78">
                  <c:v>-18623.885856717981</c:v>
                </c:pt>
                <c:pt idx="79">
                  <c:v>-17116.479184939035</c:v>
                </c:pt>
                <c:pt idx="80">
                  <c:v>-15514.798796082037</c:v>
                </c:pt>
                <c:pt idx="81">
                  <c:v>-13827.599542398479</c:v>
                </c:pt>
                <c:pt idx="82">
                  <c:v>-12063.920408815686</c:v>
                </c:pt>
                <c:pt idx="83">
                  <c:v>-10233.431953868547</c:v>
                </c:pt>
                <c:pt idx="84">
                  <c:v>-8346.6940818099647</c:v>
                </c:pt>
                <c:pt idx="85">
                  <c:v>-6415.2201001058247</c:v>
                </c:pt>
                <c:pt idx="86">
                  <c:v>-4451.2873606249577</c:v>
                </c:pt>
                <c:pt idx="87">
                  <c:v>-2467.9440497759401</c:v>
                </c:pt>
                <c:pt idx="88">
                  <c:v>-481.17231754291208</c:v>
                </c:pt>
                <c:pt idx="89">
                  <c:v>1483.2081229243392</c:v>
                </c:pt>
                <c:pt idx="90">
                  <c:v>3382.992426666046</c:v>
                </c:pt>
                <c:pt idx="91">
                  <c:v>5167.6443952447071</c:v>
                </c:pt>
                <c:pt idx="92">
                  <c:v>6798.0595336042225</c:v>
                </c:pt>
                <c:pt idx="93">
                  <c:v>8255.8633784172089</c:v>
                </c:pt>
                <c:pt idx="94">
                  <c:v>9536.3502339157421</c:v>
                </c:pt>
                <c:pt idx="95">
                  <c:v>10635.835458909156</c:v>
                </c:pt>
                <c:pt idx="96">
                  <c:v>11538.955607885611</c:v>
                </c:pt>
                <c:pt idx="97">
                  <c:v>12204.286018096145</c:v>
                </c:pt>
                <c:pt idx="98">
                  <c:v>12548.57757066705</c:v>
                </c:pt>
                <c:pt idx="99">
                  <c:v>12453.293705291053</c:v>
                </c:pt>
                <c:pt idx="100">
                  <c:v>11847.765648575838</c:v>
                </c:pt>
                <c:pt idx="101">
                  <c:v>10803.937300069356</c:v>
                </c:pt>
                <c:pt idx="102">
                  <c:v>9482.5547395786634</c:v>
                </c:pt>
                <c:pt idx="103">
                  <c:v>8017.0772215879506</c:v>
                </c:pt>
                <c:pt idx="104">
                  <c:v>6485.8648801435893</c:v>
                </c:pt>
                <c:pt idx="105">
                  <c:v>4931.6882811092846</c:v>
                </c:pt>
                <c:pt idx="106">
                  <c:v>3378.6501475908226</c:v>
                </c:pt>
                <c:pt idx="107">
                  <c:v>1841.191182408071</c:v>
                </c:pt>
                <c:pt idx="108">
                  <c:v>328.56661446246915</c:v>
                </c:pt>
                <c:pt idx="109">
                  <c:v>-1152.8722885641876</c:v>
                </c:pt>
                <c:pt idx="110">
                  <c:v>-2598.4582754780549</c:v>
                </c:pt>
                <c:pt idx="111">
                  <c:v>-4004.5211441125762</c:v>
                </c:pt>
                <c:pt idx="112">
                  <c:v>-5367.9806791397623</c:v>
                </c:pt>
                <c:pt idx="113">
                  <c:v>-6686.0929623099219</c:v>
                </c:pt>
                <c:pt idx="114">
                  <c:v>-7956.2837947796943</c:v>
                </c:pt>
                <c:pt idx="115">
                  <c:v>-9176.0329303308972</c:v>
                </c:pt>
                <c:pt idx="116">
                  <c:v>-10342.788340019661</c:v>
                </c:pt>
                <c:pt idx="117">
                  <c:v>-11453.898076526117</c:v>
                </c:pt>
                <c:pt idx="118">
                  <c:v>-12506.55194021177</c:v>
                </c:pt>
                <c:pt idx="119">
                  <c:v>-13497.727784781178</c:v>
                </c:pt>
                <c:pt idx="120">
                  <c:v>-14424.138824167341</c:v>
                </c:pt>
                <c:pt idx="121">
                  <c:v>-15282.179190789995</c:v>
                </c:pt>
                <c:pt idx="122">
                  <c:v>-16067.865520869744</c:v>
                </c:pt>
                <c:pt idx="123">
                  <c:v>-16776.772677570603</c:v>
                </c:pt>
                <c:pt idx="124">
                  <c:v>-17403.962001277519</c:v>
                </c:pt>
                <c:pt idx="125">
                  <c:v>-17943.900838059963</c:v>
                </c:pt>
                <c:pt idx="126">
                  <c:v>-18390.372733379631</c:v>
                </c:pt>
                <c:pt idx="127">
                  <c:v>-18736.378892231536</c:v>
                </c:pt>
                <c:pt idx="128">
                  <c:v>-18974.033812004098</c:v>
                </c:pt>
                <c:pt idx="129">
                  <c:v>-19094.462269071042</c:v>
                </c:pt>
                <c:pt idx="130">
                  <c:v>-19087.712582788532</c:v>
                </c:pt>
                <c:pt idx="131">
                  <c:v>-18942.714804661675</c:v>
                </c:pt>
                <c:pt idx="132">
                  <c:v>-18647.336294856854</c:v>
                </c:pt>
                <c:pt idx="133">
                  <c:v>-18188.627561812576</c:v>
                </c:pt>
                <c:pt idx="134">
                  <c:v>-17553.418402052168</c:v>
                </c:pt>
                <c:pt idx="135">
                  <c:v>-16729.535329882034</c:v>
                </c:pt>
                <c:pt idx="136">
                  <c:v>-15708.10361052623</c:v>
                </c:pt>
                <c:pt idx="137">
                  <c:v>-14487.785823812728</c:v>
                </c:pt>
                <c:pt idx="138">
                  <c:v>-13082.765452977554</c:v>
                </c:pt>
                <c:pt idx="139">
                  <c:v>-11538.586873204866</c:v>
                </c:pt>
                <c:pt idx="140">
                  <c:v>-9961.283327292982</c:v>
                </c:pt>
                <c:pt idx="141">
                  <c:v>-8535.9358821291116</c:v>
                </c:pt>
                <c:pt idx="142">
                  <c:v>-7431.3231169227756</c:v>
                </c:pt>
                <c:pt idx="143">
                  <c:v>-6648.5105592290492</c:v>
                </c:pt>
                <c:pt idx="144">
                  <c:v>-6055.2013786956604</c:v>
                </c:pt>
                <c:pt idx="145">
                  <c:v>-5522.6868888774497</c:v>
                </c:pt>
                <c:pt idx="146">
                  <c:v>-4973.5648439949573</c:v>
                </c:pt>
                <c:pt idx="147">
                  <c:v>-4374.8380365863386</c:v>
                </c:pt>
                <c:pt idx="148">
                  <c:v>-3721.1325508030345</c:v>
                </c:pt>
                <c:pt idx="149">
                  <c:v>-3019.8520523212565</c:v>
                </c:pt>
                <c:pt idx="150">
                  <c:v>-2282.034045030985</c:v>
                </c:pt>
                <c:pt idx="151">
                  <c:v>-1518.2399421430607</c:v>
                </c:pt>
                <c:pt idx="152">
                  <c:v>-737.27842005781929</c:v>
                </c:pt>
                <c:pt idx="153">
                  <c:v>53.881036693447868</c:v>
                </c:pt>
                <c:pt idx="154">
                  <c:v>849.81942886798959</c:v>
                </c:pt>
                <c:pt idx="155">
                  <c:v>1646.3248328116763</c:v>
                </c:pt>
                <c:pt idx="156">
                  <c:v>2440.0952127692885</c:v>
                </c:pt>
                <c:pt idx="157">
                  <c:v>3228.5061810661691</c:v>
                </c:pt>
                <c:pt idx="158">
                  <c:v>4009.4365409540646</c:v>
                </c:pt>
                <c:pt idx="159">
                  <c:v>4781.1389877705396</c:v>
                </c:pt>
                <c:pt idx="160">
                  <c:v>5542.1443421241638</c:v>
                </c:pt>
                <c:pt idx="161">
                  <c:v>6291.1901634826836</c:v>
                </c:pt>
                <c:pt idx="162">
                  <c:v>7027.1669593521019</c:v>
                </c:pt>
                <c:pt idx="163">
                  <c:v>7749.0770794095397</c:v>
                </c:pt>
                <c:pt idx="164">
                  <c:v>8456.002765561374</c:v>
                </c:pt>
                <c:pt idx="165">
                  <c:v>9147.080815848698</c:v>
                </c:pt>
                <c:pt idx="166">
                  <c:v>9821.4820151700696</c:v>
                </c:pt>
                <c:pt idx="167">
                  <c:v>10478.393971940719</c:v>
                </c:pt>
                <c:pt idx="168">
                  <c:v>11117.006338086043</c:v>
                </c:pt>
                <c:pt idx="169">
                  <c:v>11736.497623102325</c:v>
                </c:pt>
                <c:pt idx="170">
                  <c:v>12336.022970716953</c:v>
                </c:pt>
                <c:pt idx="171">
                  <c:v>12914.702368602635</c:v>
                </c:pt>
                <c:pt idx="172">
                  <c:v>13471.60882027528</c:v>
                </c:pt>
                <c:pt idx="173">
                  <c:v>14005.756031137716</c:v>
                </c:pt>
                <c:pt idx="174">
                  <c:v>14516.085150858822</c:v>
                </c:pt>
                <c:pt idx="175">
                  <c:v>15001.4500714109</c:v>
                </c:pt>
                <c:pt idx="176">
                  <c:v>15460.600699766912</c:v>
                </c:pt>
                <c:pt idx="177">
                  <c:v>15892.163497452122</c:v>
                </c:pt>
                <c:pt idx="178">
                  <c:v>16294.618390469985</c:v>
                </c:pt>
                <c:pt idx="179">
                  <c:v>16666.270877833416</c:v>
                </c:pt>
                <c:pt idx="180">
                  <c:v>17005.217765710913</c:v>
                </c:pt>
                <c:pt idx="181">
                  <c:v>17309.304364154646</c:v>
                </c:pt>
                <c:pt idx="182">
                  <c:v>17576.070102277772</c:v>
                </c:pt>
                <c:pt idx="183">
                  <c:v>17802.678175679692</c:v>
                </c:pt>
                <c:pt idx="184">
                  <c:v>17985.822747035596</c:v>
                </c:pt>
                <c:pt idx="185">
                  <c:v>18121.603867871978</c:v>
                </c:pt>
                <c:pt idx="186">
                  <c:v>18205.354752577783</c:v>
                </c:pt>
                <c:pt idx="187">
                  <c:v>18231.39657758905</c:v>
                </c:pt>
                <c:pt idx="188">
                  <c:v>18192.67920955196</c:v>
                </c:pt>
                <c:pt idx="189">
                  <c:v>18080.235313880003</c:v>
                </c:pt>
                <c:pt idx="190">
                  <c:v>17882.31573606508</c:v>
                </c:pt>
                <c:pt idx="191">
                  <c:v>17582.95500246622</c:v>
                </c:pt>
                <c:pt idx="192">
                  <c:v>17159.473195456911</c:v>
                </c:pt>
                <c:pt idx="193">
                  <c:v>16577.951921846932</c:v>
                </c:pt>
                <c:pt idx="194">
                  <c:v>15785.152089589326</c:v>
                </c:pt>
                <c:pt idx="195">
                  <c:v>14697.666904232226</c:v>
                </c:pt>
                <c:pt idx="196">
                  <c:v>13213.427474679918</c:v>
                </c:pt>
                <c:pt idx="197">
                  <c:v>11311.634631926194</c:v>
                </c:pt>
                <c:pt idx="198">
                  <c:v>9109.2189747441862</c:v>
                </c:pt>
                <c:pt idx="199">
                  <c:v>6724.0356366762917</c:v>
                </c:pt>
                <c:pt idx="200">
                  <c:v>4183.1020181491995</c:v>
                </c:pt>
                <c:pt idx="201">
                  <c:v>1471.1519262481579</c:v>
                </c:pt>
                <c:pt idx="202">
                  <c:v>-1422.0427005525685</c:v>
                </c:pt>
                <c:pt idx="203">
                  <c:v>-4469.0212837756062</c:v>
                </c:pt>
                <c:pt idx="204">
                  <c:v>-7586.8205361057226</c:v>
                </c:pt>
                <c:pt idx="205">
                  <c:v>-10658.290339719502</c:v>
                </c:pt>
                <c:pt idx="206">
                  <c:v>-13584.183685310922</c:v>
                </c:pt>
                <c:pt idx="207">
                  <c:v>-16314.499180828261</c:v>
                </c:pt>
                <c:pt idx="208">
                  <c:v>-18840.536556469666</c:v>
                </c:pt>
                <c:pt idx="209">
                  <c:v>-21174.25275798604</c:v>
                </c:pt>
                <c:pt idx="210">
                  <c:v>-23334.20716098322</c:v>
                </c:pt>
                <c:pt idx="211">
                  <c:v>-25339.209403189077</c:v>
                </c:pt>
                <c:pt idx="212">
                  <c:v>-27206.124966968644</c:v>
                </c:pt>
                <c:pt idx="213">
                  <c:v>-28949.412857395619</c:v>
                </c:pt>
                <c:pt idx="214">
                  <c:v>-30581.27770646763</c:v>
                </c:pt>
                <c:pt idx="215">
                  <c:v>-32111.991658345327</c:v>
                </c:pt>
                <c:pt idx="216">
                  <c:v>-33550.22522185331</c:v>
                </c:pt>
                <c:pt idx="217">
                  <c:v>-34903.336889082326</c:v>
                </c:pt>
                <c:pt idx="218">
                  <c:v>-36177.612068796887</c:v>
                </c:pt>
                <c:pt idx="219">
                  <c:v>-37378.455562949421</c:v>
                </c:pt>
                <c:pt idx="220">
                  <c:v>-38510.545341539713</c:v>
                </c:pt>
                <c:pt idx="221">
                  <c:v>-39577.955315365747</c:v>
                </c:pt>
                <c:pt idx="222">
                  <c:v>-40584.253674054336</c:v>
                </c:pt>
                <c:pt idx="223">
                  <c:v>-41532.582066026807</c:v>
                </c:pt>
                <c:pt idx="224">
                  <c:v>-42425.719750167933</c:v>
                </c:pt>
                <c:pt idx="225">
                  <c:v>-43266.135916248772</c:v>
                </c:pt>
                <c:pt idx="226">
                  <c:v>-44056.032641552061</c:v>
                </c:pt>
                <c:pt idx="227">
                  <c:v>-44797.380390437553</c:v>
                </c:pt>
                <c:pt idx="228">
                  <c:v>-45491.947535714506</c:v>
                </c:pt>
                <c:pt idx="229">
                  <c:v>-46141.325054617213</c:v>
                </c:pt>
                <c:pt idx="230">
                  <c:v>-46746.947303190485</c:v>
                </c:pt>
                <c:pt idx="231">
                  <c:v>-47310.109582012214</c:v>
                </c:pt>
                <c:pt idx="232">
                  <c:v>-47831.983059100065</c:v>
                </c:pt>
                <c:pt idx="233">
                  <c:v>-48313.627501864205</c:v>
                </c:pt>
                <c:pt idx="234">
                  <c:v>-48756.002181086245</c:v>
                </c:pt>
                <c:pt idx="235">
                  <c:v>-49159.97524015831</c:v>
                </c:pt>
                <c:pt idx="236">
                  <c:v>-49526.33176773219</c:v>
                </c:pt>
                <c:pt idx="237">
                  <c:v>-49855.780768143231</c:v>
                </c:pt>
                <c:pt idx="238">
                  <c:v>-50148.961188941998</c:v>
                </c:pt>
                <c:pt idx="239">
                  <c:v>-50406.447136655268</c:v>
                </c:pt>
                <c:pt idx="240">
                  <c:v>-50628.752389026326</c:v>
                </c:pt>
                <c:pt idx="241">
                  <c:v>-50816.334293314714</c:v>
                </c:pt>
                <c:pt idx="242">
                  <c:v>-50969.597124884989</c:v>
                </c:pt>
                <c:pt idx="243">
                  <c:v>-51088.894967595341</c:v>
                </c:pt>
                <c:pt idx="244">
                  <c:v>-51174.5341668685</c:v>
                </c:pt>
                <c:pt idx="245">
                  <c:v>-51226.775397362326</c:v>
                </c:pt>
                <c:pt idx="246">
                  <c:v>-51245.83537951202</c:v>
                </c:pt>
                <c:pt idx="247">
                  <c:v>-51231.888272614407</c:v>
                </c:pt>
                <c:pt idx="248">
                  <c:v>-51185.066766339973</c:v>
                </c:pt>
                <c:pt idx="249">
                  <c:v>-51105.4628874017</c:v>
                </c:pt>
                <c:pt idx="250">
                  <c:v>-50993.128533420902</c:v>
                </c:pt>
                <c:pt idx="251">
                  <c:v>-50848.075741669258</c:v>
                </c:pt>
                <c:pt idx="252">
                  <c:v>-50670.276696207242</c:v>
                </c:pt>
                <c:pt idx="253">
                  <c:v>-50459.66347286458</c:v>
                </c:pt>
                <c:pt idx="254">
                  <c:v>-50216.127517403795</c:v>
                </c:pt>
                <c:pt idx="255">
                  <c:v>-49939.518847956933</c:v>
                </c:pt>
                <c:pt idx="256">
                  <c:v>-49629.644968305067</c:v>
                </c:pt>
                <c:pt idx="257">
                  <c:v>-49286.269473643537</c:v>
                </c:pt>
                <c:pt idx="258">
                  <c:v>-48909.110324988367</c:v>
                </c:pt>
                <c:pt idx="259">
                  <c:v>-48497.837762147938</c:v>
                </c:pt>
                <c:pt idx="260">
                  <c:v>-48052.071817989374</c:v>
                </c:pt>
                <c:pt idx="261">
                  <c:v>-47571.37938830303</c:v>
                </c:pt>
                <c:pt idx="262">
                  <c:v>-47055.270801576538</c:v>
                </c:pt>
                <c:pt idx="263">
                  <c:v>-46503.19582101125</c:v>
                </c:pt>
                <c:pt idx="264">
                  <c:v>-45914.538996613919</c:v>
                </c:pt>
                <c:pt idx="265">
                  <c:v>-45288.614267485602</c:v>
                </c:pt>
                <c:pt idx="266">
                  <c:v>-44624.658692615762</c:v>
                </c:pt>
                <c:pt idx="267">
                  <c:v>-43921.825161403387</c:v>
                </c:pt>
                <c:pt idx="268">
                  <c:v>-43179.173901225229</c:v>
                </c:pt>
                <c:pt idx="269">
                  <c:v>-42395.66255659968</c:v>
                </c:pt>
                <c:pt idx="270">
                  <c:v>-41570.134560091436</c:v>
                </c:pt>
                <c:pt idx="271">
                  <c:v>-40701.305445322316</c:v>
                </c:pt>
                <c:pt idx="272">
                  <c:v>-39787.746662169222</c:v>
                </c:pt>
                <c:pt idx="273">
                  <c:v>-38827.866336348212</c:v>
                </c:pt>
                <c:pt idx="274">
                  <c:v>-37819.886260191801</c:v>
                </c:pt>
                <c:pt idx="275">
                  <c:v>-36761.814194520739</c:v>
                </c:pt>
                <c:pt idx="276">
                  <c:v>-35651.410283085337</c:v>
                </c:pt>
                <c:pt idx="277">
                  <c:v>-34486.146002198046</c:v>
                </c:pt>
                <c:pt idx="278">
                  <c:v>-33263.153546649301</c:v>
                </c:pt>
                <c:pt idx="279">
                  <c:v>-31979.162826360604</c:v>
                </c:pt>
                <c:pt idx="280">
                  <c:v>-30630.422223292742</c:v>
                </c:pt>
                <c:pt idx="281">
                  <c:v>-29212.59779470136</c:v>
                </c:pt>
                <c:pt idx="282">
                  <c:v>-27720.643495303619</c:v>
                </c:pt>
                <c:pt idx="283">
                  <c:v>-26148.631909656586</c:v>
                </c:pt>
                <c:pt idx="284">
                  <c:v>-24489.530471938106</c:v>
                </c:pt>
                <c:pt idx="285">
                  <c:v>-22734.901569200498</c:v>
                </c:pt>
                <c:pt idx="286">
                  <c:v>-20874.495585246816</c:v>
                </c:pt>
                <c:pt idx="287">
                  <c:v>-18895.693769343208</c:v>
                </c:pt>
                <c:pt idx="288">
                  <c:v>-16782.746095758939</c:v>
                </c:pt>
                <c:pt idx="289">
                  <c:v>-14515.754891103627</c:v>
                </c:pt>
                <c:pt idx="290">
                  <c:v>-12069.44493039766</c:v>
                </c:pt>
                <c:pt idx="291">
                  <c:v>-9412.1758119087717</c:v>
                </c:pt>
                <c:pt idx="292">
                  <c:v>-6507.1581126164965</c:v>
                </c:pt>
                <c:pt idx="293">
                  <c:v>-3322.0735546177784</c:v>
                </c:pt>
                <c:pt idx="294">
                  <c:v>141.41580077241429</c:v>
                </c:pt>
                <c:pt idx="295">
                  <c:v>3804.836855364807</c:v>
                </c:pt>
                <c:pt idx="296">
                  <c:v>7518.1603127453172</c:v>
                </c:pt>
                <c:pt idx="297">
                  <c:v>11137.270225542918</c:v>
                </c:pt>
                <c:pt idx="298">
                  <c:v>14580.933656673391</c:v>
                </c:pt>
                <c:pt idx="299">
                  <c:v>17818.848765080282</c:v>
                </c:pt>
                <c:pt idx="300">
                  <c:v>20841.631153812486</c:v>
                </c:pt>
                <c:pt idx="301">
                  <c:v>23645.983550319863</c:v>
                </c:pt>
                <c:pt idx="302">
                  <c:v>26232.733850113709</c:v>
                </c:pt>
                <c:pt idx="303">
                  <c:v>28608.463614548378</c:v>
                </c:pt>
                <c:pt idx="304">
                  <c:v>30785.454132656068</c:v>
                </c:pt>
                <c:pt idx="305">
                  <c:v>32779.618275681045</c:v>
                </c:pt>
                <c:pt idx="306">
                  <c:v>34608.049221783578</c:v>
                </c:pt>
                <c:pt idx="307">
                  <c:v>36287.267647860019</c:v>
                </c:pt>
                <c:pt idx="308">
                  <c:v>37832.32017659914</c:v>
                </c:pt>
                <c:pt idx="309">
                  <c:v>39256.477385400598</c:v>
                </c:pt>
                <c:pt idx="310">
                  <c:v>40571.257469778655</c:v>
                </c:pt>
                <c:pt idx="311">
                  <c:v>41786.592613992412</c:v>
                </c:pt>
                <c:pt idx="312">
                  <c:v>42911.03879600369</c:v>
                </c:pt>
                <c:pt idx="313">
                  <c:v>43951.982331901243</c:v>
                </c:pt>
                <c:pt idx="314">
                  <c:v>44915.824574852326</c:v>
                </c:pt>
                <c:pt idx="315">
                  <c:v>45808.139751556191</c:v>
                </c:pt>
                <c:pt idx="316">
                  <c:v>46633.806844651735</c:v>
                </c:pt>
                <c:pt idx="317">
                  <c:v>47397.118628227327</c:v>
                </c:pt>
                <c:pt idx="318">
                  <c:v>48101.871461264273</c:v>
                </c:pt>
                <c:pt idx="319">
                  <c:v>48751.439232271994</c:v>
                </c:pt>
                <c:pt idx="320">
                  <c:v>49348.83439138814</c:v>
                </c:pt>
                <c:pt idx="321">
                  <c:v>49896.75850890002</c:v>
                </c:pt>
                <c:pt idx="322">
                  <c:v>50397.644343739725</c:v>
                </c:pt>
                <c:pt idx="323">
                  <c:v>50853.691018064732</c:v>
                </c:pt>
                <c:pt idx="324">
                  <c:v>51266.893576350012</c:v>
                </c:pt>
                <c:pt idx="325">
                  <c:v>51639.067951954363</c:v>
                </c:pt>
                <c:pt idx="326">
                  <c:v>51971.872160754407</c:v>
                </c:pt>
                <c:pt idx="327">
                  <c:v>52266.824380278893</c:v>
                </c:pt>
                <c:pt idx="328">
                  <c:v>52525.31844521228</c:v>
                </c:pt>
                <c:pt idx="329">
                  <c:v>52748.637189067187</c:v>
                </c:pt>
                <c:pt idx="330">
                  <c:v>52937.963981557084</c:v>
                </c:pt>
                <c:pt idx="331">
                  <c:v>53094.392747243641</c:v>
                </c:pt>
                <c:pt idx="332">
                  <c:v>53218.936699876824</c:v>
                </c:pt>
                <c:pt idx="333">
                  <c:v>53312.535985755836</c:v>
                </c:pt>
                <c:pt idx="334">
                  <c:v>53376.064396289323</c:v>
                </c:pt>
                <c:pt idx="335">
                  <c:v>53410.335283068496</c:v>
                </c:pt>
                <c:pt idx="336">
                  <c:v>53416.10678689702</c:v>
                </c:pt>
                <c:pt idx="337">
                  <c:v>53394.086474337513</c:v>
                </c:pt>
                <c:pt idx="338">
                  <c:v>53344.93546064468</c:v>
                </c:pt>
                <c:pt idx="339">
                  <c:v>53269.272085836506</c:v>
                </c:pt>
                <c:pt idx="340">
                  <c:v>53167.675200614562</c:v>
                </c:pt>
                <c:pt idx="341">
                  <c:v>53040.68711049165</c:v>
                </c:pt>
                <c:pt idx="342">
                  <c:v>52888.816219507687</c:v>
                </c:pt>
                <c:pt idx="343">
                  <c:v>52712.539409063676</c:v>
                </c:pt>
                <c:pt idx="344">
                  <c:v>52512.304182478489</c:v>
                </c:pt>
                <c:pt idx="345">
                  <c:v>52288.530601711762</c:v>
                </c:pt>
                <c:pt idx="346">
                  <c:v>52041.613039167925</c:v>
                </c:pt>
                <c:pt idx="347">
                  <c:v>51771.921764494335</c:v>
                </c:pt>
                <c:pt idx="348">
                  <c:v>51479.804383723662</c:v>
                </c:pt>
                <c:pt idx="349">
                  <c:v>51165.587145915764</c:v>
                </c:pt>
                <c:pt idx="350">
                  <c:v>50829.576130568588</c:v>
                </c:pt>
                <c:pt idx="351">
                  <c:v>50472.058327442704</c:v>
                </c:pt>
                <c:pt idx="352">
                  <c:v>50093.302619039991</c:v>
                </c:pt>
                <c:pt idx="353">
                  <c:v>49693.560674760076</c:v>
                </c:pt>
                <c:pt idx="354">
                  <c:v>49273.067764701227</c:v>
                </c:pt>
                <c:pt idx="355">
                  <c:v>48832.043500151776</c:v>
                </c:pt>
                <c:pt idx="356">
                  <c:v>48370.692507015148</c:v>
                </c:pt>
                <c:pt idx="357">
                  <c:v>47889.205037709551</c:v>
                </c:pt>
                <c:pt idx="358">
                  <c:v>47387.757526469104</c:v>
                </c:pt>
                <c:pt idx="359">
                  <c:v>46866.513092435423</c:v>
                </c:pt>
                <c:pt idx="360">
                  <c:v>46325.621994458241</c:v>
                </c:pt>
                <c:pt idx="361">
                  <c:v>45765.222041112676</c:v>
                </c:pt>
                <c:pt idx="362">
                  <c:v>45185.438959083425</c:v>
                </c:pt>
                <c:pt idx="363">
                  <c:v>44586.386722757685</c:v>
                </c:pt>
                <c:pt idx="364">
                  <c:v>43968.167847605509</c:v>
                </c:pt>
                <c:pt idx="365">
                  <c:v>43330.873649706395</c:v>
                </c:pt>
                <c:pt idx="366">
                  <c:v>42674.584473603318</c:v>
                </c:pt>
                <c:pt idx="367">
                  <c:v>41999.369890530776</c:v>
                </c:pt>
                <c:pt idx="368">
                  <c:v>41305.288868973432</c:v>
                </c:pt>
                <c:pt idx="369">
                  <c:v>40592.389919470879</c:v>
                </c:pt>
                <c:pt idx="370">
                  <c:v>39860.711215597454</c:v>
                </c:pt>
                <c:pt idx="371">
                  <c:v>39110.280693122346</c:v>
                </c:pt>
                <c:pt idx="372">
                  <c:v>38341.116129507085</c:v>
                </c:pt>
                <c:pt idx="373">
                  <c:v>37553.225206139679</c:v>
                </c:pt>
                <c:pt idx="374">
                  <c:v>36746.605556059367</c:v>
                </c:pt>
                <c:pt idx="375">
                  <c:v>35921.244800421366</c:v>
                </c:pt>
                <c:pt idx="376">
                  <c:v>35077.120577624315</c:v>
                </c:pt>
                <c:pt idx="377">
                  <c:v>34214.20056992444</c:v>
                </c:pt>
                <c:pt idx="378">
                  <c:v>33332.442533555659</c:v>
                </c:pt>
                <c:pt idx="379">
                  <c:v>32431.794339951735</c:v>
                </c:pt>
                <c:pt idx="380">
                  <c:v>31512.1940377424</c:v>
                </c:pt>
                <c:pt idx="381">
                  <c:v>30573.569947927968</c:v>
                </c:pt>
                <c:pt idx="382">
                  <c:v>29615.84080823863</c:v>
                </c:pt>
                <c:pt idx="383">
                  <c:v>28638.915987443928</c:v>
                </c:pt>
                <c:pt idx="384">
                  <c:v>27642.69579668899</c:v>
                </c:pt>
                <c:pt idx="385">
                  <c:v>26627.071933337891</c:v>
                </c:pt>
                <c:pt idx="386">
                  <c:v>25591.928104050752</c:v>
                </c:pt>
                <c:pt idx="387">
                  <c:v>24537.140888953334</c:v>
                </c:pt>
                <c:pt idx="388">
                  <c:v>23462.580929242729</c:v>
                </c:pt>
                <c:pt idx="389">
                  <c:v>22368.11454848442</c:v>
                </c:pt>
                <c:pt idx="390">
                  <c:v>21253.605956153995</c:v>
                </c:pt>
                <c:pt idx="391">
                  <c:v>20118.92023491548</c:v>
                </c:pt>
                <c:pt idx="392">
                  <c:v>18963.927386874086</c:v>
                </c:pt>
                <c:pt idx="393">
                  <c:v>17788.507817601268</c:v>
                </c:pt>
                <c:pt idx="394">
                  <c:v>16592.559783359007</c:v>
                </c:pt>
                <c:pt idx="395">
                  <c:v>15376.009536277967</c:v>
                </c:pt>
                <c:pt idx="396">
                  <c:v>14138.825203488055</c:v>
                </c:pt>
                <c:pt idx="397">
                  <c:v>12881.035872942368</c:v>
                </c:pt>
                <c:pt idx="398">
                  <c:v>11602.757995787353</c:v>
                </c:pt>
                <c:pt idx="399">
                  <c:v>10304.232148201691</c:v>
                </c:pt>
                <c:pt idx="400">
                  <c:v>8985.8745620964783</c:v>
                </c:pt>
                <c:pt idx="401">
                  <c:v>7648.3498211299147</c:v>
                </c:pt>
                <c:pt idx="402">
                  <c:v>6292.6739503331664</c:v>
                </c:pt>
                <c:pt idx="403">
                  <c:v>4920.360979820116</c:v>
                </c:pt>
                <c:pt idx="404">
                  <c:v>3533.6307590532633</c:v>
                </c:pt>
                <c:pt idx="405">
                  <c:v>2135.6999114681876</c:v>
                </c:pt>
                <c:pt idx="406">
                  <c:v>731.17627986737966</c:v>
                </c:pt>
                <c:pt idx="407">
                  <c:v>-673.44441474990333</c:v>
                </c:pt>
                <c:pt idx="408">
                  <c:v>-2069.2578340545592</c:v>
                </c:pt>
                <c:pt idx="409">
                  <c:v>-3444.6854006012504</c:v>
                </c:pt>
                <c:pt idx="410">
                  <c:v>-4786.1486952658261</c:v>
                </c:pt>
                <c:pt idx="411">
                  <c:v>-6080.8961638186438</c:v>
                </c:pt>
                <c:pt idx="412">
                  <c:v>-7323.216158413813</c:v>
                </c:pt>
                <c:pt idx="413">
                  <c:v>-8523.8380232603467</c:v>
                </c:pt>
                <c:pt idx="414">
                  <c:v>-9720.4160254198869</c:v>
                </c:pt>
                <c:pt idx="415">
                  <c:v>-10987.270226980725</c:v>
                </c:pt>
                <c:pt idx="416">
                  <c:v>-12429.707348747206</c:v>
                </c:pt>
                <c:pt idx="417">
                  <c:v>-14079.300794576589</c:v>
                </c:pt>
                <c:pt idx="418">
                  <c:v>-15787.958180456046</c:v>
                </c:pt>
                <c:pt idx="419">
                  <c:v>-17375.479725222158</c:v>
                </c:pt>
                <c:pt idx="420">
                  <c:v>-18770.46913257198</c:v>
                </c:pt>
                <c:pt idx="421">
                  <c:v>-19961.55082673701</c:v>
                </c:pt>
                <c:pt idx="422">
                  <c:v>-20957.534215981203</c:v>
                </c:pt>
                <c:pt idx="423">
                  <c:v>-21774.927278946572</c:v>
                </c:pt>
                <c:pt idx="424">
                  <c:v>-22432.918017626285</c:v>
                </c:pt>
                <c:pt idx="425">
                  <c:v>-22950.732675556814</c:v>
                </c:pt>
                <c:pt idx="426">
                  <c:v>-23346.250875082937</c:v>
                </c:pt>
                <c:pt idx="427">
                  <c:v>-23635.409126116869</c:v>
                </c:pt>
                <c:pt idx="428">
                  <c:v>-23832.068688092491</c:v>
                </c:pt>
                <c:pt idx="429">
                  <c:v>-23948.124430915566</c:v>
                </c:pt>
                <c:pt idx="430">
                  <c:v>-23993.717303907233</c:v>
                </c:pt>
                <c:pt idx="431">
                  <c:v>-23977.47471918516</c:v>
                </c:pt>
                <c:pt idx="432">
                  <c:v>-23906.74158549268</c:v>
                </c:pt>
                <c:pt idx="433">
                  <c:v>-23787.786381370908</c:v>
                </c:pt>
                <c:pt idx="434">
                  <c:v>-23625.977888727564</c:v>
                </c:pt>
                <c:pt idx="435">
                  <c:v>-23425.933527113455</c:v>
                </c:pt>
                <c:pt idx="436">
                  <c:v>-23191.642406421739</c:v>
                </c:pt>
                <c:pt idx="437">
                  <c:v>-22926.566823206831</c:v>
                </c:pt>
                <c:pt idx="438">
                  <c:v>-22633.725808297382</c:v>
                </c:pt>
                <c:pt idx="439">
                  <c:v>-22315.76392493851</c:v>
                </c:pt>
                <c:pt idx="440">
                  <c:v>-21975.008029463374</c:v>
                </c:pt>
                <c:pt idx="441">
                  <c:v>-21613.514236754898</c:v>
                </c:pt>
                <c:pt idx="442">
                  <c:v>-21233.10691842133</c:v>
                </c:pt>
                <c:pt idx="443">
                  <c:v>-20835.411212441813</c:v>
                </c:pt>
                <c:pt idx="444">
                  <c:v>-20421.880236202218</c:v>
                </c:pt>
                <c:pt idx="445">
                  <c:v>-19993.817962636906</c:v>
                </c:pt>
                <c:pt idx="446">
                  <c:v>-19552.398532752868</c:v>
                </c:pt>
                <c:pt idx="447">
                  <c:v>-19098.682628744129</c:v>
                </c:pt>
                <c:pt idx="448">
                  <c:v>-18633.631412900573</c:v>
                </c:pt>
                <c:pt idx="449">
                  <c:v>-18158.118442491774</c:v>
                </c:pt>
                <c:pt idx="450">
                  <c:v>-17672.939894823045</c:v>
                </c:pt>
                <c:pt idx="451">
                  <c:v>-17178.823375765616</c:v>
                </c:pt>
                <c:pt idx="452">
                  <c:v>-16676.435536122026</c:v>
                </c:pt>
                <c:pt idx="453">
                  <c:v>-16166.38868072874</c:v>
                </c:pt>
                <c:pt idx="454">
                  <c:v>-15649.246523273612</c:v>
                </c:pt>
                <c:pt idx="455">
                  <c:v>-15125.52921388422</c:v>
                </c:pt>
                <c:pt idx="456">
                  <c:v>-14595.7177454175</c:v>
                </c:pt>
                <c:pt idx="457">
                  <c:v>-14060.257827099897</c:v>
                </c:pt>
                <c:pt idx="458">
                  <c:v>-13519.563299977888</c:v>
                </c:pt>
                <c:pt idx="459">
                  <c:v>-12974.019156944882</c:v>
                </c:pt>
                <c:pt idx="460">
                  <c:v>-12423.984220437775</c:v>
                </c:pt>
                <c:pt idx="461">
                  <c:v>-11869.793522866916</c:v>
                </c:pt>
                <c:pt idx="462">
                  <c:v>-11311.760428153942</c:v>
                </c:pt>
                <c:pt idx="463">
                  <c:v>-10750.178527160206</c:v>
                </c:pt>
                <c:pt idx="464">
                  <c:v>-10185.323335098235</c:v>
                </c:pt>
                <c:pt idx="465">
                  <c:v>-9617.453815071829</c:v>
                </c:pt>
                <c:pt idx="466">
                  <c:v>-9046.8137485583175</c:v>
                </c:pt>
                <c:pt idx="467">
                  <c:v>-8473.632970824905</c:v>
                </c:pt>
                <c:pt idx="468">
                  <c:v>-7898.1284868743041</c:v>
                </c:pt>
                <c:pt idx="469">
                  <c:v>-7320.5054814731466</c:v>
                </c:pt>
                <c:pt idx="470">
                  <c:v>-6740.9582350724231</c:v>
                </c:pt>
                <c:pt idx="471">
                  <c:v>-6159.6709559349138</c:v>
                </c:pt>
                <c:pt idx="472">
                  <c:v>-5576.818537501068</c:v>
                </c:pt>
                <c:pt idx="473">
                  <c:v>-4992.5672489193676</c:v>
                </c:pt>
                <c:pt idx="474">
                  <c:v>-4407.075365712838</c:v>
                </c:pt>
                <c:pt idx="475">
                  <c:v>-3820.4937467273398</c:v>
                </c:pt>
                <c:pt idx="476">
                  <c:v>-3232.966362790622</c:v>
                </c:pt>
                <c:pt idx="477">
                  <c:v>-2644.6307818879827</c:v>
                </c:pt>
                <c:pt idx="478">
                  <c:v>-2055.6186151172465</c:v>
                </c:pt>
                <c:pt idx="479">
                  <c:v>-1466.0559272114431</c:v>
                </c:pt>
                <c:pt idx="480">
                  <c:v>-876.06361500236812</c:v>
                </c:pt>
                <c:pt idx="481">
                  <c:v>-285.75775683408784</c:v>
                </c:pt>
                <c:pt idx="482">
                  <c:v>304.75006438456592</c:v>
                </c:pt>
                <c:pt idx="483">
                  <c:v>895.35246208121532</c:v>
                </c:pt>
                <c:pt idx="484">
                  <c:v>1485.9459687161302</c:v>
                </c:pt>
                <c:pt idx="485">
                  <c:v>2076.4307783343111</c:v>
                </c:pt>
                <c:pt idx="486">
                  <c:v>2666.7105072288336</c:v>
                </c:pt>
                <c:pt idx="487">
                  <c:v>3256.6919711432906</c:v>
                </c:pt>
                <c:pt idx="488">
                  <c:v>3846.2849775943337</c:v>
                </c:pt>
                <c:pt idx="489">
                  <c:v>4435.4021320316306</c:v>
                </c:pt>
                <c:pt idx="490">
                  <c:v>5023.9586566739845</c:v>
                </c:pt>
                <c:pt idx="491">
                  <c:v>5611.8722209687594</c:v>
                </c:pt>
                <c:pt idx="492">
                  <c:v>6199.0627827186117</c:v>
                </c:pt>
                <c:pt idx="493">
                  <c:v>6785.4524390062434</c:v>
                </c:pt>
                <c:pt idx="494">
                  <c:v>7370.9652861255618</c:v>
                </c:pt>
                <c:pt idx="495">
                  <c:v>7955.5272877973748</c:v>
                </c:pt>
                <c:pt idx="496">
                  <c:v>8539.0661510103928</c:v>
                </c:pt>
                <c:pt idx="497">
                  <c:v>9121.511208884649</c:v>
                </c:pt>
                <c:pt idx="498">
                  <c:v>9702.793310005216</c:v>
                </c:pt>
                <c:pt idx="499">
                  <c:v>10282.844713719851</c:v>
                </c:pt>
                <c:pt idx="500">
                  <c:v>10861.59899093547</c:v>
                </c:pt>
                <c:pt idx="501">
                  <c:v>11438.990929985703</c:v>
                </c:pt>
                <c:pt idx="502">
                  <c:v>12014.956447175444</c:v>
                </c:pt>
                <c:pt idx="503">
                  <c:v>12589.432501638905</c:v>
                </c:pt>
                <c:pt idx="504">
                  <c:v>13162.357014175224</c:v>
                </c:pt>
                <c:pt idx="505">
                  <c:v>13733.668789750818</c:v>
                </c:pt>
                <c:pt idx="506">
                  <c:v>14303.307443380265</c:v>
                </c:pt>
                <c:pt idx="507">
                  <c:v>14871.213329118204</c:v>
                </c:pt>
                <c:pt idx="508">
                  <c:v>15437.327471913301</c:v>
                </c:pt>
                <c:pt idx="509">
                  <c:v>16001.591502092368</c:v>
                </c:pt>
                <c:pt idx="510">
                  <c:v>16563.947592258046</c:v>
                </c:pt>
                <c:pt idx="511">
                  <c:v>17124.338396397441</c:v>
                </c:pt>
                <c:pt idx="512">
                  <c:v>17682.706991011728</c:v>
                </c:pt>
                <c:pt idx="513">
                  <c:v>18238.996818088195</c:v>
                </c:pt>
                <c:pt idx="514">
                  <c:v>18793.151629746622</c:v>
                </c:pt>
                <c:pt idx="515">
                  <c:v>19345.115434401214</c:v>
                </c:pt>
                <c:pt idx="516">
                  <c:v>19894.832444287771</c:v>
                </c:pt>
                <c:pt idx="517">
                  <c:v>20442.247024213448</c:v>
                </c:pt>
                <c:pt idx="518">
                  <c:v>20987.303641393264</c:v>
                </c:pt>
                <c:pt idx="519">
                  <c:v>21529.946816243617</c:v>
                </c:pt>
                <c:pt idx="520">
                  <c:v>22070.121074008559</c:v>
                </c:pt>
                <c:pt idx="521">
                  <c:v>22607.77089709937</c:v>
                </c:pt>
                <c:pt idx="522">
                  <c:v>23142.840678032182</c:v>
                </c:pt>
                <c:pt idx="523">
                  <c:v>23675.274672852123</c:v>
                </c:pt>
                <c:pt idx="524">
                  <c:v>24205.016954935578</c:v>
                </c:pt>
                <c:pt idx="525">
                  <c:v>24732.0113690648</c:v>
                </c:pt>
                <c:pt idx="526">
                  <c:v>25256.201485671307</c:v>
                </c:pt>
                <c:pt idx="527">
                  <c:v>25777.530555146212</c:v>
                </c:pt>
                <c:pt idx="528">
                  <c:v>26295.94146211688</c:v>
                </c:pt>
                <c:pt idx="529">
                  <c:v>26811.376679590216</c:v>
                </c:pt>
                <c:pt idx="530">
                  <c:v>27323.778222863217</c:v>
                </c:pt>
                <c:pt idx="531">
                  <c:v>27833.087603101518</c:v>
                </c:pt>
                <c:pt idx="532">
                  <c:v>28339.245780486188</c:v>
                </c:pt>
                <c:pt idx="533">
                  <c:v>28842.193116828286</c:v>
                </c:pt>
                <c:pt idx="534">
                  <c:v>29341.869327549332</c:v>
                </c:pt>
                <c:pt idx="535">
                  <c:v>29838.213432924356</c:v>
                </c:pt>
                <c:pt idx="536">
                  <c:v>30331.163708481985</c:v>
                </c:pt>
                <c:pt idx="537">
                  <c:v>30820.657634453528</c:v>
                </c:pt>
                <c:pt idx="538">
                  <c:v>31306.631844160096</c:v>
                </c:pt>
                <c:pt idx="539">
                  <c:v>31789.022071223306</c:v>
                </c:pt>
                <c:pt idx="540">
                  <c:v>32267.763095481208</c:v>
                </c:pt>
                <c:pt idx="541">
                  <c:v>32742.788687486591</c:v>
                </c:pt>
                <c:pt idx="542">
                  <c:v>33214.031551459884</c:v>
                </c:pt>
                <c:pt idx="543">
                  <c:v>33681.423266563266</c:v>
                </c:pt>
                <c:pt idx="544">
                  <c:v>34144.89422635649</c:v>
                </c:pt>
                <c:pt idx="545">
                  <c:v>34604.373576287973</c:v>
                </c:pt>
                <c:pt idx="546">
                  <c:v>35059.789149067401</c:v>
                </c:pt>
                <c:pt idx="547">
                  <c:v>35511.06739775763</c:v>
                </c:pt>
                <c:pt idx="548">
                  <c:v>35958.133326414718</c:v>
                </c:pt>
                <c:pt idx="549">
                  <c:v>36400.910418095045</c:v>
                </c:pt>
                <c:pt idx="550">
                  <c:v>36839.320560037486</c:v>
                </c:pt>
                <c:pt idx="551">
                  <c:v>37273.28396581683</c:v>
                </c:pt>
                <c:pt idx="552">
                  <c:v>37702.71909425169</c:v>
                </c:pt>
                <c:pt idx="553">
                  <c:v>38127.542564835901</c:v>
                </c:pt>
                <c:pt idx="554">
                  <c:v>38547.669069446936</c:v>
                </c:pt>
                <c:pt idx="555">
                  <c:v>38963.011280068073</c:v>
                </c:pt>
                <c:pt idx="556">
                  <c:v>39373.4797522425</c:v>
                </c:pt>
                <c:pt idx="557">
                  <c:v>39778.98282395734</c:v>
                </c:pt>
                <c:pt idx="558">
                  <c:v>40179.426509633631</c:v>
                </c:pt>
                <c:pt idx="559">
                  <c:v>40574.714388874119</c:v>
                </c:pt>
                <c:pt idx="560">
                  <c:v>40964.747489594316</c:v>
                </c:pt>
                <c:pt idx="561">
                  <c:v>41349.424165133467</c:v>
                </c:pt>
                <c:pt idx="562">
                  <c:v>41728.639964910362</c:v>
                </c:pt>
                <c:pt idx="563">
                  <c:v>42102.287498154117</c:v>
                </c:pt>
                <c:pt idx="564">
                  <c:v>42470.256290202226</c:v>
                </c:pt>
                <c:pt idx="565">
                  <c:v>42832.432630815958</c:v>
                </c:pt>
                <c:pt idx="566">
                  <c:v>43188.699413917464</c:v>
                </c:pt>
                <c:pt idx="567">
                  <c:v>43538.935968102145</c:v>
                </c:pt>
                <c:pt idx="568">
                  <c:v>43883.017877224054</c:v>
                </c:pt>
                <c:pt idx="569">
                  <c:v>44220.816790290482</c:v>
                </c:pt>
                <c:pt idx="570">
                  <c:v>44552.200219833991</c:v>
                </c:pt>
                <c:pt idx="571">
                  <c:v>44877.031327854835</c:v>
                </c:pt>
                <c:pt idx="572">
                  <c:v>45195.168698343579</c:v>
                </c:pt>
                <c:pt idx="573">
                  <c:v>45506.466095301374</c:v>
                </c:pt>
                <c:pt idx="574">
                  <c:v>45810.772205073001</c:v>
                </c:pt>
                <c:pt idx="575">
                  <c:v>46107.930361693892</c:v>
                </c:pt>
                <c:pt idx="576">
                  <c:v>46397.778253825643</c:v>
                </c:pt>
                <c:pt idx="577">
                  <c:v>46680.147611713321</c:v>
                </c:pt>
                <c:pt idx="578">
                  <c:v>46954.863872440081</c:v>
                </c:pt>
                <c:pt idx="579">
                  <c:v>47221.745821578275</c:v>
                </c:pt>
                <c:pt idx="580">
                  <c:v>47480.605209138841</c:v>
                </c:pt>
                <c:pt idx="581">
                  <c:v>47731.246337498975</c:v>
                </c:pt>
                <c:pt idx="582">
                  <c:v>47973.46561873937</c:v>
                </c:pt>
                <c:pt idx="583">
                  <c:v>48207.051098541633</c:v>
                </c:pt>
                <c:pt idx="584">
                  <c:v>48431.781943480681</c:v>
                </c:pt>
                <c:pt idx="585">
                  <c:v>48647.427888189341</c:v>
                </c:pt>
                <c:pt idx="586">
                  <c:v>48853.748638468234</c:v>
                </c:pt>
                <c:pt idx="587">
                  <c:v>49050.493225954851</c:v>
                </c:pt>
                <c:pt idx="588">
                  <c:v>49237.399309444401</c:v>
                </c:pt>
                <c:pt idx="589">
                  <c:v>49414.192417360631</c:v>
                </c:pt>
                <c:pt idx="590">
                  <c:v>49580.585125196412</c:v>
                </c:pt>
                <c:pt idx="591">
                  <c:v>49736.276160967587</c:v>
                </c:pt>
                <c:pt idx="592">
                  <c:v>49880.949430833018</c:v>
                </c:pt>
                <c:pt idx="593">
                  <c:v>50014.272956009918</c:v>
                </c:pt>
                <c:pt idx="594">
                  <c:v>50135.897710933205</c:v>
                </c:pt>
                <c:pt idx="595">
                  <c:v>50245.456351243673</c:v>
                </c:pt>
                <c:pt idx="596">
                  <c:v>50342.561818608985</c:v>
                </c:pt>
                <c:pt idx="597">
                  <c:v>50426.805807544719</c:v>
                </c:pt>
                <c:pt idx="598">
                  <c:v>50497.757077261987</c:v>
                </c:pt>
                <c:pt idx="599">
                  <c:v>50554.959589065904</c:v>
                </c:pt>
                <c:pt idx="600">
                  <c:v>50597.930446895407</c:v>
                </c:pt>
                <c:pt idx="601">
                  <c:v>50626.15761514382</c:v>
                </c:pt>
                <c:pt idx="602">
                  <c:v>50639.097383826782</c:v>
                </c:pt>
                <c:pt idx="603">
                  <c:v>50636.171546340971</c:v>
                </c:pt>
                <c:pt idx="604">
                  <c:v>50616.764249324704</c:v>
                </c:pt>
                <c:pt idx="605">
                  <c:v>50580.218467293678</c:v>
                </c:pt>
                <c:pt idx="606">
                  <c:v>50525.832046536882</c:v>
                </c:pt>
                <c:pt idx="607">
                  <c:v>50452.853252913977</c:v>
                </c:pt>
                <c:pt idx="608">
                  <c:v>50360.4757463118</c:v>
                </c:pt>
                <c:pt idx="609">
                  <c:v>50247.832890111153</c:v>
                </c:pt>
                <c:pt idx="610">
                  <c:v>50113.991286472068</c:v>
                </c:pt>
                <c:pt idx="611">
                  <c:v>49957.94340678634</c:v>
                </c:pt>
                <c:pt idx="612">
                  <c:v>49778.599160272141</c:v>
                </c:pt>
                <c:pt idx="613">
                  <c:v>49574.776211113975</c:v>
                </c:pt>
                <c:pt idx="614">
                  <c:v>49345.188814125417</c:v>
                </c:pt>
                <c:pt idx="615">
                  <c:v>49088.434888482348</c:v>
                </c:pt>
                <c:pt idx="616">
                  <c:v>48802.980985838512</c:v>
                </c:pt>
                <c:pt idx="617">
                  <c:v>48487.144729426887</c:v>
                </c:pt>
                <c:pt idx="618">
                  <c:v>48139.074199752613</c:v>
                </c:pt>
                <c:pt idx="619">
                  <c:v>47756.723613853203</c:v>
                </c:pt>
                <c:pt idx="620">
                  <c:v>47337.824480471478</c:v>
                </c:pt>
                <c:pt idx="621">
                  <c:v>46879.85120182352</c:v>
                </c:pt>
                <c:pt idx="622">
                  <c:v>46379.979819449029</c:v>
                </c:pt>
                <c:pt idx="623">
                  <c:v>45835.038248005359</c:v>
                </c:pt>
                <c:pt idx="624">
                  <c:v>45241.445882561238</c:v>
                </c:pt>
                <c:pt idx="625">
                  <c:v>44595.13987176941</c:v>
                </c:pt>
                <c:pt idx="626">
                  <c:v>43891.48458577499</c:v>
                </c:pt>
                <c:pt idx="627">
                  <c:v>43125.159837122294</c:v>
                </c:pt>
                <c:pt idx="628">
                  <c:v>42290.022209444098</c:v>
                </c:pt>
                <c:pt idx="629">
                  <c:v>41378.932428224245</c:v>
                </c:pt>
                <c:pt idx="630">
                  <c:v>40383.540200175688</c:v>
                </c:pt>
                <c:pt idx="631">
                  <c:v>39294.016758961414</c:v>
                </c:pt>
                <c:pt idx="632">
                  <c:v>38098.725523409179</c:v>
                </c:pt>
                <c:pt idx="633">
                  <c:v>36783.825226893103</c:v>
                </c:pt>
                <c:pt idx="634">
                  <c:v>35332.812971448075</c:v>
                </c:pt>
                <c:pt idx="635">
                  <c:v>33726.048094298647</c:v>
                </c:pt>
                <c:pt idx="636">
                  <c:v>31940.373095941348</c:v>
                </c:pt>
                <c:pt idx="637">
                  <c:v>29949.100622685521</c:v>
                </c:pt>
                <c:pt idx="638">
                  <c:v>27722.901867046858</c:v>
                </c:pt>
                <c:pt idx="639">
                  <c:v>25232.468432329377</c:v>
                </c:pt>
                <c:pt idx="640">
                  <c:v>22453.868954097285</c:v>
                </c:pt>
                <c:pt idx="641">
                  <c:v>19376.338080039561</c:v>
                </c:pt>
                <c:pt idx="642">
                  <c:v>16009.034210110489</c:v>
                </c:pt>
                <c:pt idx="643">
                  <c:v>12380.473674417928</c:v>
                </c:pt>
                <c:pt idx="644">
                  <c:v>8527.8266408687341</c:v>
                </c:pt>
                <c:pt idx="645">
                  <c:v>4482.0863649657713</c:v>
                </c:pt>
                <c:pt idx="646">
                  <c:v>256.14217716440464</c:v>
                </c:pt>
                <c:pt idx="647">
                  <c:v>-4166.1736342722597</c:v>
                </c:pt>
                <c:pt idx="648">
                  <c:v>-8829.3669557485173</c:v>
                </c:pt>
                <c:pt idx="649">
                  <c:v>-13738.95686603212</c:v>
                </c:pt>
                <c:pt idx="650">
                  <c:v>-18746.928212942712</c:v>
                </c:pt>
                <c:pt idx="651">
                  <c:v>-23614.264001911812</c:v>
                </c:pt>
                <c:pt idx="652">
                  <c:v>-28200.919702384883</c:v>
                </c:pt>
                <c:pt idx="653">
                  <c:v>-32493.263343781578</c:v>
                </c:pt>
                <c:pt idx="654">
                  <c:v>-36525.226880212504</c:v>
                </c:pt>
                <c:pt idx="655">
                  <c:v>-40335.943664344442</c:v>
                </c:pt>
                <c:pt idx="656">
                  <c:v>-43958.867772804137</c:v>
                </c:pt>
                <c:pt idx="657">
                  <c:v>-47420.764648469863</c:v>
                </c:pt>
                <c:pt idx="658">
                  <c:v>-50742.839925609172</c:v>
                </c:pt>
                <c:pt idx="659">
                  <c:v>-53942.023579190369</c:v>
                </c:pt>
                <c:pt idx="660">
                  <c:v>-57032.00888155985</c:v>
                </c:pt>
                <c:pt idx="661">
                  <c:v>-60024.027926904746</c:v>
                </c:pt>
                <c:pt idx="662">
                  <c:v>-62927.41949040108</c:v>
                </c:pt>
                <c:pt idx="663">
                  <c:v>-65750.045580815873</c:v>
                </c:pt>
                <c:pt idx="664">
                  <c:v>-68498.600039590034</c:v>
                </c:pt>
                <c:pt idx="665">
                  <c:v>-71178.840132597412</c:v>
                </c:pt>
                <c:pt idx="666">
                  <c:v>-73795.762751764865</c:v>
                </c:pt>
                <c:pt idx="667">
                  <c:v>-76353.740302433333</c:v>
                </c:pt>
                <c:pt idx="668">
                  <c:v>-78856.62686367135</c:v>
                </c:pt>
                <c:pt idx="669">
                  <c:v>-81307.842136723411</c:v>
                </c:pt>
                <c:pt idx="670">
                  <c:v>-83710.438582020957</c:v>
                </c:pt>
                <c:pt idx="671">
                  <c:v>-86067.155675150017</c:v>
                </c:pt>
                <c:pt idx="672">
                  <c:v>-88380.464178486945</c:v>
                </c:pt>
                <c:pt idx="673">
                  <c:v>-90652.602589485687</c:v>
                </c:pt>
                <c:pt idx="674">
                  <c:v>-92885.607396528168</c:v>
                </c:pt>
                <c:pt idx="675">
                  <c:v>-95081.338386774616</c:v>
                </c:pt>
                <c:pt idx="676">
                  <c:v>-97241.499965422525</c:v>
                </c:pt>
                <c:pt idx="677">
                  <c:v>-99367.65923326186</c:v>
                </c:pt>
                <c:pt idx="678">
                  <c:v>-101461.26140929786</c:v>
                </c:pt>
                <c:pt idx="679">
                  <c:v>-103523.64306338879</c:v>
                </c:pt>
                <c:pt idx="680">
                  <c:v>-105556.04353028977</c:v>
                </c:pt>
                <c:pt idx="681">
                  <c:v>-107559.61480401333</c:v>
                </c:pt>
                <c:pt idx="682">
                  <c:v>-109535.4301547978</c:v>
                </c:pt>
                <c:pt idx="683">
                  <c:v>-111484.49166639746</c:v>
                </c:pt>
                <c:pt idx="684">
                  <c:v>-113407.73685605293</c:v>
                </c:pt>
                <c:pt idx="685">
                  <c:v>-115306.04451126112</c:v>
                </c:pt>
                <c:pt idx="686">
                  <c:v>-117180.23985476077</c:v>
                </c:pt>
                <c:pt idx="687">
                  <c:v>-119031.09913078119</c:v>
                </c:pt>
                <c:pt idx="688">
                  <c:v>-120859.35369065352</c:v>
                </c:pt>
                <c:pt idx="689">
                  <c:v>-122665.69364364883</c:v>
                </c:pt>
                <c:pt idx="690">
                  <c:v>-124450.7711288415</c:v>
                </c:pt>
                <c:pt idx="691">
                  <c:v>-126215.20325547059</c:v>
                </c:pt>
                <c:pt idx="692">
                  <c:v>-127959.57475235481</c:v>
                </c:pt>
                <c:pt idx="693">
                  <c:v>-129684.44036114072</c:v>
                </c:pt>
                <c:pt idx="694">
                  <c:v>-131390.32700332234</c:v>
                </c:pt>
                <c:pt idx="695">
                  <c:v>-133077.73574689237</c:v>
                </c:pt>
                <c:pt idx="696">
                  <c:v>-134747.14359503938</c:v>
                </c:pt>
                <c:pt idx="697">
                  <c:v>-136399.00511637994</c:v>
                </c:pt>
                <c:pt idx="698">
                  <c:v>-138033.75393372448</c:v>
                </c:pt>
                <c:pt idx="699">
                  <c:v>-139651.80408624667</c:v>
                </c:pt>
                <c:pt idx="700">
                  <c:v>-141253.55127809994</c:v>
                </c:pt>
                <c:pt idx="701">
                  <c:v>-142839.37402495588</c:v>
                </c:pt>
                <c:pt idx="702">
                  <c:v>-144409.63470858254</c:v>
                </c:pt>
                <c:pt idx="703">
                  <c:v>-145964.68054840923</c:v>
                </c:pt>
                <c:pt idx="704">
                  <c:v>-147504.84449800552</c:v>
                </c:pt>
                <c:pt idx="705">
                  <c:v>-149030.44607351694</c:v>
                </c:pt>
                <c:pt idx="706">
                  <c:v>-150541.79212032672</c:v>
                </c:pt>
                <c:pt idx="707">
                  <c:v>-152039.17752353669</c:v>
                </c:pt>
                <c:pt idx="708">
                  <c:v>-153522.88586726726</c:v>
                </c:pt>
                <c:pt idx="709">
                  <c:v>-154993.19004725566</c:v>
                </c:pt>
                <c:pt idx="710">
                  <c:v>-156450.35284077196</c:v>
                </c:pt>
                <c:pt idx="711">
                  <c:v>-157894.62743746751</c:v>
                </c:pt>
                <c:pt idx="712">
                  <c:v>-159326.25793441074</c:v>
                </c:pt>
                <c:pt idx="713">
                  <c:v>-160745.47979824847</c:v>
                </c:pt>
                <c:pt idx="714">
                  <c:v>-162152.52029714745</c:v>
                </c:pt>
                <c:pt idx="715">
                  <c:v>-163547.59890491943</c:v>
                </c:pt>
                <c:pt idx="716">
                  <c:v>-164930.92767950951</c:v>
                </c:pt>
                <c:pt idx="717">
                  <c:v>-166302.71161782625</c:v>
                </c:pt>
                <c:pt idx="718">
                  <c:v>-167663.14898871351</c:v>
                </c:pt>
                <c:pt idx="719">
                  <c:v>-169012.43164570292</c:v>
                </c:pt>
                <c:pt idx="720">
                  <c:v>-170350.74532104167</c:v>
                </c:pt>
                <c:pt idx="721">
                  <c:v>-171678.26990236077</c:v>
                </c:pt>
                <c:pt idx="722">
                  <c:v>-172995.17969323165</c:v>
                </c:pt>
                <c:pt idx="723">
                  <c:v>-174301.64365875412</c:v>
                </c:pt>
                <c:pt idx="724">
                  <c:v>-175597.82565722326</c:v>
                </c:pt>
                <c:pt idx="725">
                  <c:v>-176883.88465883621</c:v>
                </c:pt>
                <c:pt idx="726">
                  <c:v>-178159.97495232281</c:v>
                </c:pt>
                <c:pt idx="727">
                  <c:v>-179426.24634031241</c:v>
                </c:pt>
                <c:pt idx="728">
                  <c:v>-180682.84432418534</c:v>
                </c:pt>
                <c:pt idx="729">
                  <c:v>-181929.91027909869</c:v>
                </c:pt>
                <c:pt idx="730">
                  <c:v>-183167.58161982373</c:v>
                </c:pt>
                <c:pt idx="731">
                  <c:v>-184395.9919579823</c:v>
                </c:pt>
                <c:pt idx="732">
                  <c:v>-185615.27125122689</c:v>
                </c:pt>
                <c:pt idx="733">
                  <c:v>-186825.54594486725</c:v>
                </c:pt>
                <c:pt idx="734">
                  <c:v>-188026.93910641051</c:v>
                </c:pt>
                <c:pt idx="735">
                  <c:v>-189219.57055344697</c:v>
                </c:pt>
                <c:pt idx="736">
                  <c:v>-190403.55697528322</c:v>
                </c:pt>
                <c:pt idx="737">
                  <c:v>-191579.0120486957</c:v>
                </c:pt>
                <c:pt idx="738">
                  <c:v>-192746.04654815144</c:v>
                </c:pt>
                <c:pt idx="739">
                  <c:v>-193904.76845081852</c:v>
                </c:pt>
                <c:pt idx="740">
                  <c:v>-195055.28303666718</c:v>
                </c:pt>
                <c:pt idx="741">
                  <c:v>-196197.6929839417</c:v>
                </c:pt>
                <c:pt idx="742">
                  <c:v>-197332.09846026395</c:v>
                </c:pt>
                <c:pt idx="743">
                  <c:v>-198458.5972096133</c:v>
                </c:pt>
                <c:pt idx="744">
                  <c:v>-199577.28463541032</c:v>
                </c:pt>
                <c:pt idx="745">
                  <c:v>-200688.25387991747</c:v>
                </c:pt>
                <c:pt idx="746">
                  <c:v>-201791.59590015622</c:v>
                </c:pt>
                <c:pt idx="747">
                  <c:v>-202887.3995405274</c:v>
                </c:pt>
                <c:pt idx="748">
                  <c:v>-203975.75160230926</c:v>
                </c:pt>
                <c:pt idx="749">
                  <c:v>-205056.73691019759</c:v>
                </c:pt>
                <c:pt idx="750">
                  <c:v>-206130.43837604162</c:v>
                </c:pt>
                <c:pt idx="751">
                  <c:v>-207196.93705991979</c:v>
                </c:pt>
                <c:pt idx="752">
                  <c:v>-208256.31222869156</c:v>
                </c:pt>
                <c:pt idx="753">
                  <c:v>-209308.64141215224</c:v>
                </c:pt>
                <c:pt idx="754">
                  <c:v>-210354.00045691102</c:v>
                </c:pt>
                <c:pt idx="755">
                  <c:v>-211392.46357810489</c:v>
                </c:pt>
                <c:pt idx="756">
                  <c:v>-212424.10340905481</c:v>
                </c:pt>
                <c:pt idx="757">
                  <c:v>-213448.99104896412</c:v>
                </c:pt>
                <c:pt idx="758">
                  <c:v>-214467.1961087535</c:v>
                </c:pt>
                <c:pt idx="759">
                  <c:v>-215478.78675512163</c:v>
                </c:pt>
                <c:pt idx="760">
                  <c:v>-216483.82975291539</c:v>
                </c:pt>
                <c:pt idx="761">
                  <c:v>-217482.39050588896</c:v>
                </c:pt>
                <c:pt idx="762">
                  <c:v>-218474.53309592669</c:v>
                </c:pt>
                <c:pt idx="763">
                  <c:v>-219460.32032080059</c:v>
                </c:pt>
                <c:pt idx="764">
                  <c:v>-220439.81373052931</c:v>
                </c:pt>
                <c:pt idx="765">
                  <c:v>-221413.07366240205</c:v>
                </c:pt>
                <c:pt idx="766">
                  <c:v>-222380.15927472731</c:v>
                </c:pt>
                <c:pt idx="767">
                  <c:v>-223341.12857936329</c:v>
                </c:pt>
                <c:pt idx="768">
                  <c:v>-224296.03847308355</c:v>
                </c:pt>
                <c:pt idx="769">
                  <c:v>-225244.94476782941</c:v>
                </c:pt>
                <c:pt idx="770">
                  <c:v>-226187.9022198969</c:v>
                </c:pt>
                <c:pt idx="771">
                  <c:v>-227124.96455810452</c:v>
                </c:pt>
                <c:pt idx="772">
                  <c:v>-228056.1845109851</c:v>
                </c:pt>
                <c:pt idx="773">
                  <c:v>-228981.61383304338</c:v>
                </c:pt>
                <c:pt idx="774">
                  <c:v>-229901.30333011842</c:v>
                </c:pt>
                <c:pt idx="775">
                  <c:v>-230815.30288388819</c:v>
                </c:pt>
                <c:pt idx="776">
                  <c:v>-231723.66147555195</c:v>
                </c:pt>
                <c:pt idx="777">
                  <c:v>-232626.42720872414</c:v>
                </c:pt>
                <c:pt idx="778">
                  <c:v>-233523.64733157176</c:v>
                </c:pt>
                <c:pt idx="779">
                  <c:v>-234415.36825822602</c:v>
                </c:pt>
                <c:pt idx="780">
                  <c:v>-235301.63558949737</c:v>
                </c:pt>
                <c:pt idx="781">
                  <c:v>-236182.49413292148</c:v>
                </c:pt>
                <c:pt idx="782">
                  <c:v>-237057.98792216292</c:v>
                </c:pt>
                <c:pt idx="783">
                  <c:v>-237928.1602358013</c:v>
                </c:pt>
                <c:pt idx="784">
                  <c:v>-238793.05361552449</c:v>
                </c:pt>
                <c:pt idx="785">
                  <c:v>-239652.7098837512</c:v>
                </c:pt>
                <c:pt idx="786">
                  <c:v>-240507.17016070537</c:v>
                </c:pt>
                <c:pt idx="787">
                  <c:v>-241356.47488096287</c:v>
                </c:pt>
                <c:pt idx="788">
                  <c:v>-242200.66380949083</c:v>
                </c:pt>
                <c:pt idx="789">
                  <c:v>-243039.77605719827</c:v>
                </c:pt>
                <c:pt idx="790">
                  <c:v>-243873.85009601648</c:v>
                </c:pt>
                <c:pt idx="791">
                  <c:v>-244702.92377352668</c:v>
                </c:pt>
                <c:pt idx="792">
                  <c:v>-245527.03432715117</c:v>
                </c:pt>
                <c:pt idx="793">
                  <c:v>-246346.21839792444</c:v>
                </c:pt>
                <c:pt idx="794">
                  <c:v>-247160.51204385914</c:v>
                </c:pt>
                <c:pt idx="795">
                  <c:v>-247969.95075292143</c:v>
                </c:pt>
                <c:pt idx="796">
                  <c:v>-248774.56945563018</c:v>
                </c:pt>
                <c:pt idx="797">
                  <c:v>-249574.40253729271</c:v>
                </c:pt>
                <c:pt idx="798">
                  <c:v>-250369.48384989047</c:v>
                </c:pt>
                <c:pt idx="799">
                  <c:v>-251159.84672362657</c:v>
                </c:pt>
                <c:pt idx="800">
                  <c:v>-251945.52397814707</c:v>
                </c:pt>
                <c:pt idx="801">
                  <c:v>-252726.54793344735</c:v>
                </c:pt>
                <c:pt idx="802">
                  <c:v>-253502.95042047443</c:v>
                </c:pt>
                <c:pt idx="803">
                  <c:v>-254274.76279143538</c:v>
                </c:pt>
                <c:pt idx="804">
                  <c:v>-255042.01592982202</c:v>
                </c:pt>
                <c:pt idx="805">
                  <c:v>-255804.74026016149</c:v>
                </c:pt>
                <c:pt idx="806">
                  <c:v>-256562.96575750166</c:v>
                </c:pt>
                <c:pt idx="807">
                  <c:v>-257316.72195664054</c:v>
                </c:pt>
                <c:pt idx="808">
                  <c:v>-258066.03796110774</c:v>
                </c:pt>
                <c:pt idx="809">
                  <c:v>-258810.94245190639</c:v>
                </c:pt>
                <c:pt idx="810">
                  <c:v>-259551.46369602354</c:v>
                </c:pt>
                <c:pt idx="811">
                  <c:v>-260287.62955471603</c:v>
                </c:pt>
                <c:pt idx="812">
                  <c:v>-261019.46749157956</c:v>
                </c:pt>
                <c:pt idx="813">
                  <c:v>-261747.00458040761</c:v>
                </c:pt>
                <c:pt idx="814">
                  <c:v>-262470.2675128472</c:v>
                </c:pt>
                <c:pt idx="815">
                  <c:v>-263189.28260585741</c:v>
                </c:pt>
                <c:pt idx="816">
                  <c:v>-263904.07580897777</c:v>
                </c:pt>
                <c:pt idx="817">
                  <c:v>-264614.6727114112</c:v>
                </c:pt>
                <c:pt idx="818">
                  <c:v>-265321.09854892874</c:v>
                </c:pt>
                <c:pt idx="819">
                  <c:v>-266023.37821060017</c:v>
                </c:pt>
                <c:pt idx="820">
                  <c:v>-266721.53624535719</c:v>
                </c:pt>
                <c:pt idx="821">
                  <c:v>-267415.59686839295</c:v>
                </c:pt>
                <c:pt idx="822">
                  <c:v>-268105.58396740415</c:v>
                </c:pt>
                <c:pt idx="823">
                  <c:v>-268791.52110867959</c:v>
                </c:pt>
                <c:pt idx="824">
                  <c:v>-269473.43154304038</c:v>
                </c:pt>
                <c:pt idx="825">
                  <c:v>-270151.33821163548</c:v>
                </c:pt>
                <c:pt idx="826">
                  <c:v>-270825.26375159802</c:v>
                </c:pt>
                <c:pt idx="827">
                  <c:v>-271495.23050156521</c:v>
                </c:pt>
                <c:pt idx="828">
                  <c:v>-272161.26050706703</c:v>
                </c:pt>
                <c:pt idx="829">
                  <c:v>-272823.3755257866</c:v>
                </c:pt>
                <c:pt idx="830">
                  <c:v>-273481.59703269659</c:v>
                </c:pt>
                <c:pt idx="831">
                  <c:v>-274135.94622507499</c:v>
                </c:pt>
                <c:pt idx="832">
                  <c:v>-274786.44402740343</c:v>
                </c:pt>
                <c:pt idx="833">
                  <c:v>-275433.11109615228</c:v>
                </c:pt>
                <c:pt idx="834">
                  <c:v>-276075.96782445483</c:v>
                </c:pt>
                <c:pt idx="835">
                  <c:v>-276715.03434667381</c:v>
                </c:pt>
                <c:pt idx="836">
                  <c:v>-277350.3305428641</c:v>
                </c:pt>
                <c:pt idx="837">
                  <c:v>-277981.8760431335</c:v>
                </c:pt>
                <c:pt idx="838">
                  <c:v>-278609.69023190497</c:v>
                </c:pt>
                <c:pt idx="839">
                  <c:v>-279233.79225208302</c:v>
                </c:pt>
                <c:pt idx="840">
                  <c:v>-279854.20100912655</c:v>
                </c:pt>
                <c:pt idx="841">
                  <c:v>-280470.93517503142</c:v>
                </c:pt>
                <c:pt idx="842">
                  <c:v>-281084.01319222414</c:v>
                </c:pt>
                <c:pt idx="843">
                  <c:v>-281693.45327737025</c:v>
                </c:pt>
                <c:pt idx="844">
                  <c:v>-282299.27342509892</c:v>
                </c:pt>
                <c:pt idx="845">
                  <c:v>-282901.49141164625</c:v>
                </c:pt>
                <c:pt idx="846">
                  <c:v>-283500.12479841925</c:v>
                </c:pt>
                <c:pt idx="847">
                  <c:v>-284095.1909354832</c:v>
                </c:pt>
                <c:pt idx="848">
                  <c:v>-284686.70696497353</c:v>
                </c:pt>
                <c:pt idx="849">
                  <c:v>-285274.68982443528</c:v>
                </c:pt>
                <c:pt idx="850">
                  <c:v>-285859.15625009069</c:v>
                </c:pt>
                <c:pt idx="851">
                  <c:v>-286440.12278003799</c:v>
                </c:pt>
                <c:pt idx="852">
                  <c:v>-287017.60575738287</c:v>
                </c:pt>
                <c:pt idx="853">
                  <c:v>-287591.6213333038</c:v>
                </c:pt>
                <c:pt idx="854">
                  <c:v>-288162.18547005346</c:v>
                </c:pt>
                <c:pt idx="855">
                  <c:v>-288729.3139438979</c:v>
                </c:pt>
                <c:pt idx="856">
                  <c:v>-289293.02234799461</c:v>
                </c:pt>
                <c:pt idx="857">
                  <c:v>-289853.32609521167</c:v>
                </c:pt>
                <c:pt idx="858">
                  <c:v>-290410.24042088876</c:v>
                </c:pt>
                <c:pt idx="859">
                  <c:v>-290963.78038554179</c:v>
                </c:pt>
                <c:pt idx="860">
                  <c:v>-291513.96087751311</c:v>
                </c:pt>
                <c:pt idx="861">
                  <c:v>-292060.79661556741</c:v>
                </c:pt>
                <c:pt idx="862">
                  <c:v>-292604.30215143593</c:v>
                </c:pt>
                <c:pt idx="863">
                  <c:v>-293144.49187230936</c:v>
                </c:pt>
                <c:pt idx="864">
                  <c:v>-293681.38000328117</c:v>
                </c:pt>
                <c:pt idx="865">
                  <c:v>-294214.9806097424</c:v>
                </c:pt>
                <c:pt idx="866">
                  <c:v>-294745.3075997291</c:v>
                </c:pt>
                <c:pt idx="867">
                  <c:v>-295272.37472622341</c:v>
                </c:pt>
                <c:pt idx="868">
                  <c:v>-295796.19558940985</c:v>
                </c:pt>
                <c:pt idx="869">
                  <c:v>-296316.78363888728</c:v>
                </c:pt>
                <c:pt idx="870">
                  <c:v>-296834.15217583813</c:v>
                </c:pt>
                <c:pt idx="871">
                  <c:v>-297348.31435515557</c:v>
                </c:pt>
                <c:pt idx="872">
                  <c:v>-297859.28318752965</c:v>
                </c:pt>
                <c:pt idx="873">
                  <c:v>-298367.07154149347</c:v>
                </c:pt>
                <c:pt idx="874">
                  <c:v>-298871.69214543054</c:v>
                </c:pt>
                <c:pt idx="875">
                  <c:v>-299373.15758954344</c:v>
                </c:pt>
                <c:pt idx="876">
                  <c:v>-299871.48032778577</c:v>
                </c:pt>
                <c:pt idx="877">
                  <c:v>-300366.67267975729</c:v>
                </c:pt>
                <c:pt idx="878">
                  <c:v>-300858.74683256366</c:v>
                </c:pt>
                <c:pt idx="879">
                  <c:v>-301347.7148426412</c:v>
                </c:pt>
                <c:pt idx="880">
                  <c:v>-301833.58863754809</c:v>
                </c:pt>
                <c:pt idx="881">
                  <c:v>-302316.38001772179</c:v>
                </c:pt>
                <c:pt idx="882">
                  <c:v>-302796.10065820452</c:v>
                </c:pt>
                <c:pt idx="883">
                  <c:v>-303272.76211033657</c:v>
                </c:pt>
                <c:pt idx="884">
                  <c:v>-303746.37580341904</c:v>
                </c:pt>
                <c:pt idx="885">
                  <c:v>-304216.95304634573</c:v>
                </c:pt>
                <c:pt idx="886">
                  <c:v>-304684.5050292057</c:v>
                </c:pt>
                <c:pt idx="887">
                  <c:v>-305149.04282485676</c:v>
                </c:pt>
                <c:pt idx="888">
                  <c:v>-305610.57739047066</c:v>
                </c:pt>
                <c:pt idx="889">
                  <c:v>-306069.11956905026</c:v>
                </c:pt>
                <c:pt idx="890">
                  <c:v>-306524.68009091972</c:v>
                </c:pt>
                <c:pt idx="891">
                  <c:v>-306977.26957518817</c:v>
                </c:pt>
                <c:pt idx="892">
                  <c:v>-307426.89853118756</c:v>
                </c:pt>
                <c:pt idx="893">
                  <c:v>-307873.5773598844</c:v>
                </c:pt>
                <c:pt idx="894">
                  <c:v>-308317.31635526754</c:v>
                </c:pt>
                <c:pt idx="895">
                  <c:v>-308758.12570571073</c:v>
                </c:pt>
                <c:pt idx="896">
                  <c:v>-309196.01549531217</c:v>
                </c:pt>
                <c:pt idx="897">
                  <c:v>-309630.99570520991</c:v>
                </c:pt>
                <c:pt idx="898">
                  <c:v>-310063.07621487504</c:v>
                </c:pt>
                <c:pt idx="899">
                  <c:v>-310492.26680338208</c:v>
                </c:pt>
                <c:pt idx="900">
                  <c:v>-310918.57715065789</c:v>
                </c:pt>
                <c:pt idx="901">
                  <c:v>-311342.01683870866</c:v>
                </c:pt>
                <c:pt idx="902">
                  <c:v>-311762.59535282641</c:v>
                </c:pt>
                <c:pt idx="903">
                  <c:v>-312180.32208277448</c:v>
                </c:pt>
                <c:pt idx="904">
                  <c:v>-312595.206323953</c:v>
                </c:pt>
                <c:pt idx="905">
                  <c:v>-313007.25727854489</c:v>
                </c:pt>
                <c:pt idx="906">
                  <c:v>-313416.48405664228</c:v>
                </c:pt>
                <c:pt idx="907">
                  <c:v>-313822.89567735384</c:v>
                </c:pt>
                <c:pt idx="908">
                  <c:v>-314226.50106989394</c:v>
                </c:pt>
                <c:pt idx="909">
                  <c:v>-314627.30907465349</c:v>
                </c:pt>
                <c:pt idx="910">
                  <c:v>-315025.32844425272</c:v>
                </c:pt>
                <c:pt idx="911">
                  <c:v>-315420.56784457684</c:v>
                </c:pt>
                <c:pt idx="912">
                  <c:v>-315813.03585579444</c:v>
                </c:pt>
                <c:pt idx="913">
                  <c:v>-316202.74097335897</c:v>
                </c:pt>
                <c:pt idx="914">
                  <c:v>-316589.69160899398</c:v>
                </c:pt>
                <c:pt idx="915">
                  <c:v>-316973.89609166229</c:v>
                </c:pt>
                <c:pt idx="916">
                  <c:v>-317355.36266851902</c:v>
                </c:pt>
                <c:pt idx="917">
                  <c:v>-317734.09950584959</c:v>
                </c:pt>
                <c:pt idx="918">
                  <c:v>-318110.11468999204</c:v>
                </c:pt>
                <c:pt idx="919">
                  <c:v>-318483.41622824472</c:v>
                </c:pt>
                <c:pt idx="920">
                  <c:v>-318854.01204975939</c:v>
                </c:pt>
                <c:pt idx="921">
                  <c:v>-319221.91000641993</c:v>
                </c:pt>
                <c:pt idx="922">
                  <c:v>-319587.1178737068</c:v>
                </c:pt>
                <c:pt idx="923">
                  <c:v>-319949.643351548</c:v>
                </c:pt>
                <c:pt idx="924">
                  <c:v>-320309.49406515644</c:v>
                </c:pt>
                <c:pt idx="925">
                  <c:v>-320666.67756585364</c:v>
                </c:pt>
                <c:pt idx="926">
                  <c:v>-321021.20133188111</c:v>
                </c:pt>
                <c:pt idx="927">
                  <c:v>-321373.07276919828</c:v>
                </c:pt>
                <c:pt idx="928">
                  <c:v>-321722.2992122682</c:v>
                </c:pt>
                <c:pt idx="929">
                  <c:v>-322068.88792483107</c:v>
                </c:pt>
                <c:pt idx="930">
                  <c:v>-322412.84610066522</c:v>
                </c:pt>
                <c:pt idx="931">
                  <c:v>-322754.18086433661</c:v>
                </c:pt>
                <c:pt idx="932">
                  <c:v>-323092.89927193674</c:v>
                </c:pt>
                <c:pt idx="933">
                  <c:v>-323429.00831180869</c:v>
                </c:pt>
                <c:pt idx="934">
                  <c:v>-323762.51490526239</c:v>
                </c:pt>
                <c:pt idx="935">
                  <c:v>-324093.42590727872</c:v>
                </c:pt>
                <c:pt idx="936">
                  <c:v>-324421.74810720258</c:v>
                </c:pt>
                <c:pt idx="937">
                  <c:v>-324747.48822942574</c:v>
                </c:pt>
                <c:pt idx="938">
                  <c:v>-325070.65293405886</c:v>
                </c:pt>
                <c:pt idx="939">
                  <c:v>-325391.24881759356</c:v>
                </c:pt>
                <c:pt idx="940">
                  <c:v>-325709.28241355432</c:v>
                </c:pt>
                <c:pt idx="941">
                  <c:v>-326024.76019314025</c:v>
                </c:pt>
                <c:pt idx="942">
                  <c:v>-326337.68856585771</c:v>
                </c:pt>
                <c:pt idx="943">
                  <c:v>-326648.07388014277</c:v>
                </c:pt>
                <c:pt idx="944">
                  <c:v>-326955.92242397461</c:v>
                </c:pt>
                <c:pt idx="945">
                  <c:v>-327261.24042547995</c:v>
                </c:pt>
                <c:pt idx="946">
                  <c:v>-327564.03405352781</c:v>
                </c:pt>
                <c:pt idx="947">
                  <c:v>-327864.30941831594</c:v>
                </c:pt>
                <c:pt idx="948">
                  <c:v>-328162.07257194823</c:v>
                </c:pt>
                <c:pt idx="949">
                  <c:v>-328457.32950900355</c:v>
                </c:pt>
                <c:pt idx="950">
                  <c:v>-328750.08616709628</c:v>
                </c:pt>
                <c:pt idx="951">
                  <c:v>-329040.3484274284</c:v>
                </c:pt>
                <c:pt idx="952">
                  <c:v>-329328.12211533351</c:v>
                </c:pt>
                <c:pt idx="953">
                  <c:v>-329613.4130008127</c:v>
                </c:pt>
                <c:pt idx="954">
                  <c:v>-329896.2267990628</c:v>
                </c:pt>
                <c:pt idx="955">
                  <c:v>-330176.56917099666</c:v>
                </c:pt>
                <c:pt idx="956">
                  <c:v>-330454.44572375575</c:v>
                </c:pt>
                <c:pt idx="957">
                  <c:v>-330729.86201121547</c:v>
                </c:pt>
                <c:pt idx="958">
                  <c:v>-331002.82353448303</c:v>
                </c:pt>
                <c:pt idx="959">
                  <c:v>-331273.33574238798</c:v>
                </c:pt>
                <c:pt idx="960">
                  <c:v>-331541.40403196571</c:v>
                </c:pt>
                <c:pt idx="961">
                  <c:v>-331807.03374893387</c:v>
                </c:pt>
                <c:pt idx="962">
                  <c:v>-332070.23018816207</c:v>
                </c:pt>
                <c:pt idx="963">
                  <c:v>-332330.99859413435</c:v>
                </c:pt>
                <c:pt idx="964">
                  <c:v>-332589.34416140569</c:v>
                </c:pt>
                <c:pt idx="965">
                  <c:v>-332845.2720350512</c:v>
                </c:pt>
                <c:pt idx="966">
                  <c:v>-333098.78731110931</c:v>
                </c:pt>
                <c:pt idx="967">
                  <c:v>-333349.89503701864</c:v>
                </c:pt>
                <c:pt idx="968">
                  <c:v>-333598.6002120481</c:v>
                </c:pt>
                <c:pt idx="969">
                  <c:v>-333844.90778772155</c:v>
                </c:pt>
                <c:pt idx="970">
                  <c:v>-334088.82266823581</c:v>
                </c:pt>
                <c:pt idx="971">
                  <c:v>-334330.34971087304</c:v>
                </c:pt>
                <c:pt idx="972">
                  <c:v>-334569.493726407</c:v>
                </c:pt>
                <c:pt idx="973">
                  <c:v>-334806.2594795039</c:v>
                </c:pt>
                <c:pt idx="974">
                  <c:v>-335040.65168911713</c:v>
                </c:pt>
                <c:pt idx="975">
                  <c:v>-335272.67502887669</c:v>
                </c:pt>
                <c:pt idx="976">
                  <c:v>-335502.33412747306</c:v>
                </c:pt>
                <c:pt idx="977">
                  <c:v>-335729.63356903539</c:v>
                </c:pt>
                <c:pt idx="978">
                  <c:v>-335954.57789350481</c:v>
                </c:pt>
                <c:pt idx="979">
                  <c:v>-336177.17159700196</c:v>
                </c:pt>
                <c:pt idx="980">
                  <c:v>-336397.41913218965</c:v>
                </c:pt>
                <c:pt idx="981">
                  <c:v>-336615.32490863046</c:v>
                </c:pt>
                <c:pt idx="982">
                  <c:v>-336830.89329313906</c:v>
                </c:pt>
                <c:pt idx="983">
                  <c:v>-337044.12861012982</c:v>
                </c:pt>
                <c:pt idx="984">
                  <c:v>-337255.03514195926</c:v>
                </c:pt>
                <c:pt idx="985">
                  <c:v>-337463.61712926411</c:v>
                </c:pt>
                <c:pt idx="986">
                  <c:v>-337669.87877129408</c:v>
                </c:pt>
                <c:pt idx="987">
                  <c:v>-337873.82422624051</c:v>
                </c:pt>
                <c:pt idx="988">
                  <c:v>-338075.45761156006</c:v>
                </c:pt>
                <c:pt idx="989">
                  <c:v>-338274.78300429409</c:v>
                </c:pt>
                <c:pt idx="990">
                  <c:v>-338471.80444138334</c:v>
                </c:pt>
                <c:pt idx="991">
                  <c:v>-338666.52591997839</c:v>
                </c:pt>
                <c:pt idx="992">
                  <c:v>-338858.9513977457</c:v>
                </c:pt>
                <c:pt idx="993">
                  <c:v>-339049.08479316946</c:v>
                </c:pt>
                <c:pt idx="994">
                  <c:v>-339236.92998584924</c:v>
                </c:pt>
                <c:pt idx="995">
                  <c:v>-339422.49081679317</c:v>
                </c:pt>
                <c:pt idx="996">
                  <c:v>-339605.77108870749</c:v>
                </c:pt>
                <c:pt idx="997">
                  <c:v>-339786.77456628188</c:v>
                </c:pt>
                <c:pt idx="998">
                  <c:v>-339965.50497647049</c:v>
                </c:pt>
                <c:pt idx="999">
                  <c:v>-340141.96600876958</c:v>
                </c:pt>
                <c:pt idx="1000">
                  <c:v>-340316.16131549096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3E-465E-94BF-0D32CEB4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21344"/>
        <c:axId val="1816410944"/>
      </c:scatterChart>
      <c:valAx>
        <c:axId val="181642134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6410944"/>
        <c:crosses val="autoZero"/>
        <c:crossBetween val="midCat"/>
      </c:valAx>
      <c:valAx>
        <c:axId val="1816410944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642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780711</xdr:colOff>
      <xdr:row>40</xdr:row>
      <xdr:rowOff>21741</xdr:rowOff>
    </xdr:from>
    <xdr:to>
      <xdr:col>10</xdr:col>
      <xdr:colOff>364079</xdr:colOff>
      <xdr:row>82</xdr:row>
      <xdr:rowOff>13607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E56D21F-98B4-B66D-664F-7F15170B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330926</xdr:colOff>
      <xdr:row>8</xdr:row>
      <xdr:rowOff>74839</xdr:rowOff>
    </xdr:from>
    <xdr:to>
      <xdr:col>19</xdr:col>
      <xdr:colOff>458852</xdr:colOff>
      <xdr:row>49</xdr:row>
      <xdr:rowOff>81945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9FD7A10-E545-4476-8542-A47B11A11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</xdr:row>
          <xdr:rowOff>7620</xdr:rowOff>
        </xdr:from>
        <xdr:to>
          <xdr:col>13</xdr:col>
          <xdr:colOff>60960</xdr:colOff>
          <xdr:row>6</xdr:row>
          <xdr:rowOff>7620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0EB7-575B-4868-8967-13BA8B3D084B}">
  <sheetPr codeName="Feuil1"/>
  <dimension ref="B1:BA1005"/>
  <sheetViews>
    <sheetView topLeftCell="A29" zoomScale="70" zoomScaleNormal="70" workbookViewId="0">
      <selection activeCell="AB5" sqref="AB5:AN5"/>
    </sheetView>
  </sheetViews>
  <sheetFormatPr baseColWidth="10" defaultRowHeight="14.4" x14ac:dyDescent="0.3"/>
  <cols>
    <col min="2" max="5" width="11.5546875" customWidth="1"/>
    <col min="6" max="6" width="14.6640625" customWidth="1"/>
    <col min="7" max="7" width="12.21875" bestFit="1" customWidth="1"/>
    <col min="8" max="8" width="12.109375" bestFit="1" customWidth="1"/>
    <col min="9" max="9" width="11.6640625" bestFit="1" customWidth="1"/>
    <col min="10" max="10" width="15" bestFit="1" customWidth="1"/>
    <col min="12" max="12" width="9.77734375" customWidth="1"/>
    <col min="13" max="13" width="10.88671875" customWidth="1"/>
    <col min="14" max="14" width="12.6640625" customWidth="1"/>
    <col min="15" max="15" width="12.77734375" bestFit="1" customWidth="1"/>
    <col min="16" max="16" width="14.88671875" customWidth="1"/>
    <col min="17" max="17" width="13.21875" bestFit="1" customWidth="1"/>
    <col min="18" max="18" width="11.6640625" customWidth="1"/>
    <col min="19" max="19" width="13.44140625" customWidth="1"/>
    <col min="20" max="20" width="12.33203125" customWidth="1"/>
    <col min="21" max="22" width="16.33203125" customWidth="1"/>
    <col min="23" max="23" width="13.6640625" customWidth="1"/>
    <col min="24" max="24" width="14.88671875" customWidth="1"/>
    <col min="26" max="26" width="12.44140625" bestFit="1" customWidth="1"/>
    <col min="27" max="27" width="14.109375" bestFit="1" customWidth="1"/>
    <col min="29" max="29" width="13.44140625" bestFit="1" customWidth="1"/>
    <col min="30" max="30" width="14.109375" bestFit="1" customWidth="1"/>
    <col min="33" max="34" width="13.44140625" bestFit="1" customWidth="1"/>
    <col min="36" max="36" width="14.109375" bestFit="1" customWidth="1"/>
    <col min="37" max="37" width="13.44140625" bestFit="1" customWidth="1"/>
    <col min="39" max="39" width="14.109375" bestFit="1" customWidth="1"/>
    <col min="40" max="40" width="15.109375" bestFit="1" customWidth="1"/>
    <col min="48" max="48" width="15.44140625" bestFit="1" customWidth="1"/>
    <col min="50" max="50" width="15.44140625" bestFit="1" customWidth="1"/>
    <col min="52" max="52" width="15.44140625" bestFit="1" customWidth="1"/>
  </cols>
  <sheetData>
    <row r="1" spans="2:53" ht="24" customHeight="1" x14ac:dyDescent="0.3">
      <c r="K1">
        <f>2*PI()/100</f>
        <v>6.2831853071795868E-2</v>
      </c>
    </row>
    <row r="2" spans="2:53" ht="12.6" customHeight="1" thickBot="1" x14ac:dyDescent="0.35">
      <c r="G2" s="2"/>
      <c r="H2" s="2"/>
      <c r="I2" s="2"/>
      <c r="J2" s="2"/>
      <c r="L2" s="24"/>
      <c r="M2" s="24"/>
      <c r="N2" s="24"/>
      <c r="O2" s="24"/>
      <c r="P2" s="24"/>
      <c r="Q2" s="24"/>
      <c r="R2" s="24"/>
      <c r="S2" s="24"/>
    </row>
    <row r="3" spans="2:53" ht="21.6" customHeight="1" thickTop="1" x14ac:dyDescent="0.3">
      <c r="B3" s="29" t="s">
        <v>0</v>
      </c>
      <c r="C3" s="29"/>
      <c r="D3" s="29"/>
      <c r="E3" s="29"/>
      <c r="F3" s="30"/>
      <c r="G3" s="5"/>
      <c r="H3" s="5"/>
      <c r="I3" s="5"/>
      <c r="J3" s="6"/>
      <c r="L3" s="24"/>
      <c r="M3" s="24"/>
      <c r="N3" s="24" t="s">
        <v>50</v>
      </c>
      <c r="O3" s="24" t="s">
        <v>51</v>
      </c>
      <c r="P3" s="24" t="s">
        <v>50</v>
      </c>
      <c r="Q3" s="24" t="s">
        <v>51</v>
      </c>
      <c r="R3" s="24" t="s">
        <v>50</v>
      </c>
      <c r="S3" s="24" t="s">
        <v>51</v>
      </c>
      <c r="T3" t="s">
        <v>62</v>
      </c>
      <c r="U3" t="s">
        <v>52</v>
      </c>
      <c r="W3" t="s">
        <v>50</v>
      </c>
      <c r="X3" t="s">
        <v>51</v>
      </c>
      <c r="Z3" t="s">
        <v>53</v>
      </c>
      <c r="AA3" t="s">
        <v>54</v>
      </c>
      <c r="AC3" t="s">
        <v>55</v>
      </c>
      <c r="AD3" t="s">
        <v>56</v>
      </c>
      <c r="AF3" t="s">
        <v>57</v>
      </c>
      <c r="AG3" t="s">
        <v>58</v>
      </c>
      <c r="AH3" t="s">
        <v>59</v>
      </c>
      <c r="AI3" t="s">
        <v>60</v>
      </c>
      <c r="AJ3" t="s">
        <v>58</v>
      </c>
      <c r="AK3" t="s">
        <v>59</v>
      </c>
      <c r="AL3" t="s">
        <v>61</v>
      </c>
      <c r="AM3" t="s">
        <v>58</v>
      </c>
      <c r="AN3" t="s">
        <v>59</v>
      </c>
      <c r="AV3" t="s">
        <v>63</v>
      </c>
    </row>
    <row r="4" spans="2:53" ht="15.6" customHeight="1" x14ac:dyDescent="0.3">
      <c r="B4" s="31" t="s">
        <v>1</v>
      </c>
      <c r="C4" s="31"/>
      <c r="D4" s="31"/>
      <c r="E4" s="31"/>
      <c r="F4" s="31"/>
      <c r="G4" s="3" t="s">
        <v>15</v>
      </c>
      <c r="H4" s="26">
        <v>0.5</v>
      </c>
      <c r="I4" s="26"/>
      <c r="J4" s="7" t="s">
        <v>30</v>
      </c>
      <c r="L4" s="24">
        <v>0</v>
      </c>
      <c r="M4" s="24">
        <v>0</v>
      </c>
      <c r="N4" s="24">
        <f t="shared" ref="N4:N35" si="0">COS(M4)*r_1+q_1x</f>
        <v>25000</v>
      </c>
      <c r="O4" s="24">
        <f t="shared" ref="O4:O35" si="1">SIN(M4)*r_1+q_1y</f>
        <v>7500</v>
      </c>
      <c r="P4" s="24">
        <f t="shared" ref="P4:P35" si="2">COS(M4)*r_2+q_2x</f>
        <v>-16500</v>
      </c>
      <c r="Q4" s="24">
        <f t="shared" ref="Q4:Q35" si="3">SIN(M4)*r_2+q_2y</f>
        <v>10000</v>
      </c>
      <c r="R4" s="24">
        <f t="shared" ref="R4:R35" si="4">COS(M4)*r_3+q_3x</f>
        <v>0</v>
      </c>
      <c r="S4" s="24">
        <f t="shared" ref="S4:S35" si="5">SIN(M4)*r_3+q_3y</f>
        <v>-15000</v>
      </c>
      <c r="T4">
        <v>0</v>
      </c>
      <c r="U4">
        <v>0</v>
      </c>
      <c r="W4">
        <f>pi_x</f>
        <v>0</v>
      </c>
      <c r="X4" s="18">
        <f>pi_y</f>
        <v>0</v>
      </c>
      <c r="Z4">
        <f>vi_x</f>
        <v>0</v>
      </c>
      <c r="AA4">
        <f>vi_y</f>
        <v>0</v>
      </c>
      <c r="AC4">
        <f>AG4+AJ4+AM4</f>
        <v>119.16853330342627</v>
      </c>
      <c r="AD4">
        <f>AH4+AK4+AN4</f>
        <v>-760.51678598645651</v>
      </c>
      <c r="AG4">
        <f>Masse_1*(q_1x-W4)/($AV4^2+Aarseth_1^2)^(3/2)</f>
        <v>798.22179539145645</v>
      </c>
      <c r="AH4">
        <f>Masse_1*(q_1y-X4)/($AV4^2+Aarseth_1^2)^(3/2)</f>
        <v>299.33317327179617</v>
      </c>
      <c r="AJ4">
        <f>Masse_2*(q_2x-W4)/($AX4^2+Aarseth_2^2)^(3/2)</f>
        <v>-279.23137914452508</v>
      </c>
      <c r="AK4">
        <f>Masse_2*(q_2y-X4)/($AX4^2+Aarseth_2^2)^(3/2)</f>
        <v>139.61568957226254</v>
      </c>
      <c r="AM4">
        <f>Masse_3*(q_3x-W4)/($AZ4^2+Aarseth_3^2)^(3/2)</f>
        <v>-399.82188294350505</v>
      </c>
      <c r="AN4">
        <f>Masse_3*(q_3y-X4)/($AZ4^2+Aarseth_3^2)^(3/2)</f>
        <v>-1199.4656488305152</v>
      </c>
      <c r="AU4" s="39"/>
      <c r="AV4" s="39">
        <f>SQRT((q_1x-W4)^2+(q_1y-X4)^2)</f>
        <v>21360.00936329383</v>
      </c>
      <c r="AW4" s="39"/>
      <c r="AX4" s="39">
        <f>SQRT((q_2x-W4)^2+(q_2y-X4)^2)</f>
        <v>22360.679774997898</v>
      </c>
      <c r="AY4" s="39"/>
      <c r="AZ4" s="39">
        <f>SQRT((q_3x-W4)^2+(q_3y-X4)^2)</f>
        <v>15811.388300841896</v>
      </c>
      <c r="BA4" s="39"/>
    </row>
    <row r="5" spans="2:53" ht="21.6" customHeight="1" x14ac:dyDescent="0.3">
      <c r="B5" s="31" t="s">
        <v>2</v>
      </c>
      <c r="C5" s="31"/>
      <c r="D5" s="31"/>
      <c r="E5" s="31"/>
      <c r="F5" s="31"/>
      <c r="G5" s="3" t="s">
        <v>17</v>
      </c>
      <c r="H5" s="25">
        <v>2</v>
      </c>
      <c r="I5" s="25"/>
      <c r="J5" s="7" t="s">
        <v>32</v>
      </c>
      <c r="L5" s="24">
        <v>1</v>
      </c>
      <c r="M5" s="24">
        <f t="shared" ref="M5:M36" si="6">M4+$K$1</f>
        <v>6.2831853071795868E-2</v>
      </c>
      <c r="N5" s="24">
        <f t="shared" si="0"/>
        <v>24990.133642141358</v>
      </c>
      <c r="O5" s="24">
        <f t="shared" si="1"/>
        <v>7813.9525976465666</v>
      </c>
      <c r="P5" s="24">
        <f t="shared" si="2"/>
        <v>-16506.90645050105</v>
      </c>
      <c r="Q5" s="24">
        <f t="shared" si="3"/>
        <v>10219.766818352597</v>
      </c>
      <c r="R5" s="24">
        <f t="shared" si="4"/>
        <v>-9.8663578586420044</v>
      </c>
      <c r="S5" s="24">
        <f t="shared" si="5"/>
        <v>-14686.047402353433</v>
      </c>
      <c r="T5">
        <v>1</v>
      </c>
      <c r="U5">
        <v>0.5</v>
      </c>
      <c r="W5" s="39">
        <f>W4+(Z4*bt)+(0.5*AC4)*bt^2</f>
        <v>14.896066662928284</v>
      </c>
      <c r="X5" s="39">
        <f>X4+(AA4*bt)+(0.5*AD4)*bt^2</f>
        <v>-95.064598248307064</v>
      </c>
      <c r="Y5" s="39"/>
      <c r="Z5" s="39">
        <f>Z4+(AC4*bt)</f>
        <v>59.584266651713136</v>
      </c>
      <c r="AA5" s="39">
        <f>AA4+(AD4*bt)</f>
        <v>-380.25839299322826</v>
      </c>
      <c r="AB5" s="39"/>
      <c r="AC5" s="39">
        <f>AG5+AJ5+AM5</f>
        <v>112.60116813851005</v>
      </c>
      <c r="AD5" s="39">
        <f>AH5+AK5+AN5</f>
        <v>-763.33122122422583</v>
      </c>
      <c r="AE5" s="39"/>
      <c r="AF5" s="39"/>
      <c r="AG5" s="39">
        <f>Masse_1*(q_1x-W5)/($AV5^2+Aarseth_1^2)^(3/2)</f>
        <v>795.82523824226018</v>
      </c>
      <c r="AH5" s="39">
        <f>Masse_1*(q_1y-X5)/($AV5^2+Aarseth_1^2)^(3/2)</f>
        <v>302.44246482420186</v>
      </c>
      <c r="AI5" s="39"/>
      <c r="AJ5" s="39">
        <f>Masse_2*(q_2x-W5)/($AX5^2+Aarseth_2^2)^(3/2)</f>
        <v>-277.53659386448641</v>
      </c>
      <c r="AK5" s="39">
        <f>Masse_2*(q_2y-X5)/($AX5^2+Aarseth_2^2)^(3/2)</f>
        <v>139.983232194067</v>
      </c>
      <c r="AL5" s="39"/>
      <c r="AM5" s="39">
        <f>Masse_3*(q_3x-W5)/($AZ5^2+Aarseth_3^2)^(3/2)</f>
        <v>-405.68747623926379</v>
      </c>
      <c r="AN5" s="39">
        <f>Masse_3*(q_3y-X5)/($AZ5^2+Aarseth_3^2)^(3/2)</f>
        <v>-1205.7569182424947</v>
      </c>
      <c r="AO5" s="39"/>
      <c r="AP5" s="39"/>
      <c r="AQ5" s="39"/>
      <c r="AR5" s="39"/>
      <c r="AS5" s="39"/>
      <c r="AT5" s="39"/>
      <c r="AU5" s="39"/>
      <c r="AV5" s="39">
        <f>SQRT((q_1x-W5)^2+(q_1y-X5)^2)</f>
        <v>21379.6488623609</v>
      </c>
      <c r="AW5" s="39"/>
      <c r="AX5" s="39">
        <f>SQRT((q_2x-W5)^2+(q_2y-X5)^2)</f>
        <v>22416.654384678492</v>
      </c>
      <c r="AY5" s="39"/>
      <c r="AZ5" s="39">
        <f>SQRT((q_3x-W5)^2+(q_3y-X5)^2)</f>
        <v>15725.974751659187</v>
      </c>
      <c r="BA5" s="39"/>
    </row>
    <row r="6" spans="2:53" x14ac:dyDescent="0.3">
      <c r="H6" s="27"/>
      <c r="I6" s="27"/>
      <c r="L6" s="24">
        <v>2</v>
      </c>
      <c r="M6" s="24">
        <f t="shared" si="6"/>
        <v>0.12566370614359174</v>
      </c>
      <c r="N6" s="24">
        <f t="shared" si="0"/>
        <v>24960.573506572389</v>
      </c>
      <c r="O6" s="24">
        <f t="shared" si="1"/>
        <v>8126.6661678215214</v>
      </c>
      <c r="P6" s="24">
        <f t="shared" si="2"/>
        <v>-16527.598545399327</v>
      </c>
      <c r="Q6" s="24">
        <f t="shared" si="3"/>
        <v>10438.666317475065</v>
      </c>
      <c r="R6" s="24">
        <f t="shared" si="4"/>
        <v>-39.426493427610694</v>
      </c>
      <c r="S6" s="24">
        <f t="shared" si="5"/>
        <v>-14373.333832178479</v>
      </c>
      <c r="T6">
        <v>2</v>
      </c>
      <c r="U6">
        <v>1</v>
      </c>
      <c r="W6" s="39">
        <f>W5+(Z5*bt)+(0.5*AC5)*bt^2</f>
        <v>58.763346006098608</v>
      </c>
      <c r="X6" s="39">
        <f>X5+(AA5*bt)+(0.5*AD5)*bt^2</f>
        <v>-380.61019739794943</v>
      </c>
      <c r="Y6" s="39"/>
      <c r="Z6" s="39">
        <f>Z5+(AC5*bt)</f>
        <v>115.88485072096816</v>
      </c>
      <c r="AA6" s="39">
        <f>AA5+(AD5*bt)</f>
        <v>-761.92400360534111</v>
      </c>
      <c r="AB6" s="39"/>
      <c r="AC6" s="39">
        <f t="shared" ref="AC6:AC17" si="7">AG6+AJ6+AM6</f>
        <v>92.146298330016805</v>
      </c>
      <c r="AD6" s="39">
        <f t="shared" ref="AD6:AD17" si="8">AH6+AK6+AN6</f>
        <v>-772.07890139735071</v>
      </c>
      <c r="AE6" s="39"/>
      <c r="AF6" s="39"/>
      <c r="AG6" s="39">
        <f>Masse_1*(q_1x-W6)/($AV6^2+Aarseth_1^2)^(3/2)</f>
        <v>788.40883777648992</v>
      </c>
      <c r="AH6" s="39">
        <f>Masse_1*(q_1y-X6)/($AV6^2+Aarseth_1^2)^(3/2)</f>
        <v>311.57258872687225</v>
      </c>
      <c r="AI6" s="39"/>
      <c r="AJ6" s="39">
        <f>Masse_2*(q_2x-W6)/($AX6^2+Aarseth_2^2)^(3/2)</f>
        <v>-272.4895036118682</v>
      </c>
      <c r="AK6" s="39">
        <f>Masse_2*(q_2y-X6)/($AX6^2+Aarseth_2^2)^(3/2)</f>
        <v>141.01603728429595</v>
      </c>
      <c r="AL6" s="39"/>
      <c r="AM6" s="39">
        <f>Masse_3*(q_3x-W6)/($AZ6^2+Aarseth_3^2)^(3/2)</f>
        <v>-423.77303583460485</v>
      </c>
      <c r="AN6" s="39">
        <f>Masse_3*(q_3y-X6)/($AZ6^2+Aarseth_3^2)^(3/2)</f>
        <v>-1224.6675274085189</v>
      </c>
      <c r="AO6" s="39"/>
      <c r="AP6" s="39"/>
      <c r="AQ6" s="39"/>
      <c r="AR6" s="39"/>
      <c r="AS6" s="39"/>
      <c r="AT6" s="39"/>
      <c r="AU6" s="39"/>
      <c r="AV6" s="39">
        <f>SQRT((q_1x-W6)^2+(q_1y-X6)^2)</f>
        <v>21441.943390791854</v>
      </c>
      <c r="AW6" s="39"/>
      <c r="AX6" s="39">
        <f>SQRT((q_2x-W6)^2+(q_2y-X6)^2)</f>
        <v>22585.638247377468</v>
      </c>
      <c r="AY6" s="39"/>
      <c r="AZ6" s="39">
        <f>SQRT((q_3x-W6)^2+(q_3y-X6)^2)</f>
        <v>15469.894789277645</v>
      </c>
      <c r="BA6" s="39"/>
    </row>
    <row r="7" spans="2:53" ht="15" thickBot="1" x14ac:dyDescent="0.35">
      <c r="B7" s="22"/>
      <c r="C7" s="21"/>
      <c r="D7" s="2"/>
      <c r="E7" s="2"/>
      <c r="F7" s="2"/>
      <c r="G7" s="2"/>
      <c r="H7" s="2"/>
      <c r="I7" s="2"/>
      <c r="J7" s="2"/>
      <c r="L7" s="24">
        <v>3</v>
      </c>
      <c r="M7" s="24">
        <f t="shared" si="6"/>
        <v>0.1884955592153876</v>
      </c>
      <c r="N7" s="24">
        <f t="shared" si="0"/>
        <v>24911.436253643442</v>
      </c>
      <c r="O7" s="24">
        <f t="shared" si="1"/>
        <v>8436.9065729286231</v>
      </c>
      <c r="P7" s="24">
        <f t="shared" si="2"/>
        <v>-16561.994622449591</v>
      </c>
      <c r="Q7" s="24">
        <f t="shared" si="3"/>
        <v>10655.834601050035</v>
      </c>
      <c r="R7" s="24">
        <f t="shared" si="4"/>
        <v>-88.563746356556294</v>
      </c>
      <c r="S7" s="24">
        <f t="shared" si="5"/>
        <v>-14063.093427071377</v>
      </c>
      <c r="T7">
        <v>3</v>
      </c>
      <c r="U7">
        <v>1.5</v>
      </c>
      <c r="W7" s="39">
        <f>W6+(Z6*bt)+(0.5*AC6)*bt^2</f>
        <v>128.2240586578348</v>
      </c>
      <c r="X7" s="39">
        <f>X6+(AA6*bt)+(0.5*AD6)*bt^2</f>
        <v>-858.08206187528879</v>
      </c>
      <c r="Y7" s="39"/>
      <c r="Z7" s="39">
        <f>Z6+(AC6*bt)</f>
        <v>161.95799988597656</v>
      </c>
      <c r="AA7" s="39">
        <f>AA6+(AD6*bt)</f>
        <v>-1147.9634543040165</v>
      </c>
      <c r="AB7" s="39"/>
      <c r="AC7" s="39">
        <f t="shared" si="7"/>
        <v>55.493464814631807</v>
      </c>
      <c r="AD7" s="39">
        <f t="shared" si="8"/>
        <v>-787.69775044318101</v>
      </c>
      <c r="AE7" s="39"/>
      <c r="AF7" s="39"/>
      <c r="AG7" s="39">
        <f>Masse_1*(q_1x-W7)/($AV7^2+Aarseth_1^2)^(3/2)</f>
        <v>775.27663424571824</v>
      </c>
      <c r="AH7" s="39">
        <f>Masse_1*(q_1y-X7)/($AV7^2+Aarseth_1^2)^(3/2)</f>
        <v>326.0818634835378</v>
      </c>
      <c r="AI7" s="39"/>
      <c r="AJ7" s="39">
        <f>Masse_2*(q_2x-W7)/($AX7^2+Aarseth_2^2)^(3/2)</f>
        <v>-264.21336898309431</v>
      </c>
      <c r="AK7" s="39">
        <f>Masse_2*(q_2y-X7)/($AX7^2+Aarseth_2^2)^(3/2)</f>
        <v>142.52874142808358</v>
      </c>
      <c r="AL7" s="39"/>
      <c r="AM7" s="39">
        <f>Masse_3*(q_3x-W7)/($AZ7^2+Aarseth_3^2)^(3/2)</f>
        <v>-455.56980044799212</v>
      </c>
      <c r="AN7" s="39">
        <f>Masse_3*(q_3y-X7)/($AZ7^2+Aarseth_3^2)^(3/2)</f>
        <v>-1256.3083553548024</v>
      </c>
      <c r="AO7" s="39"/>
      <c r="AP7" s="39"/>
      <c r="AQ7" s="39"/>
      <c r="AR7" s="39"/>
      <c r="AS7" s="39"/>
      <c r="AT7" s="39"/>
      <c r="AU7" s="39"/>
      <c r="AV7" s="39">
        <f>SQRT((q_1x-W7)^2+(q_1y-X7)^2)</f>
        <v>21557.945514727206</v>
      </c>
      <c r="AW7" s="39"/>
      <c r="AX7" s="39">
        <f>SQRT((q_2x-W7)^2+(q_2y-X7)^2)</f>
        <v>22870.141010014562</v>
      </c>
      <c r="AY7" s="39"/>
      <c r="AZ7" s="39">
        <f>SQRT((q_3x-W7)^2+(q_3y-X7)^2)</f>
        <v>15043.022467724048</v>
      </c>
      <c r="BA7" s="39"/>
    </row>
    <row r="8" spans="2:53" ht="15" thickTop="1" x14ac:dyDescent="0.3">
      <c r="B8" s="32" t="s">
        <v>3</v>
      </c>
      <c r="C8" s="32"/>
      <c r="D8" s="32"/>
      <c r="E8" s="32"/>
      <c r="F8" s="33"/>
      <c r="G8" s="5"/>
      <c r="H8" s="5"/>
      <c r="I8" s="5"/>
      <c r="J8" s="6"/>
      <c r="L8" s="24">
        <v>4</v>
      </c>
      <c r="M8" s="24">
        <f t="shared" si="6"/>
        <v>0.25132741228718347</v>
      </c>
      <c r="N8" s="24">
        <f t="shared" si="0"/>
        <v>24842.915805643155</v>
      </c>
      <c r="O8" s="24">
        <f t="shared" si="1"/>
        <v>8743.4494358242737</v>
      </c>
      <c r="P8" s="24">
        <f t="shared" si="2"/>
        <v>-16609.958936049792</v>
      </c>
      <c r="Q8" s="24">
        <f t="shared" si="3"/>
        <v>10870.414605076992</v>
      </c>
      <c r="R8" s="24">
        <f t="shared" si="4"/>
        <v>-157.08419435684482</v>
      </c>
      <c r="S8" s="24">
        <f t="shared" si="5"/>
        <v>-13756.550564175726</v>
      </c>
      <c r="T8">
        <v>4</v>
      </c>
      <c r="U8">
        <v>2</v>
      </c>
      <c r="W8" s="39">
        <f>W7+(Z7*bt)+(0.5*AC7)*bt^2</f>
        <v>216.13974170265206</v>
      </c>
      <c r="X8" s="39">
        <f>X7+(AA7*bt)+(0.5*AD7)*bt^2</f>
        <v>-1530.5260078326946</v>
      </c>
      <c r="Y8" s="39"/>
      <c r="Z8" s="39">
        <f>Z7+(AC7*bt)</f>
        <v>189.70473229329247</v>
      </c>
      <c r="AA8" s="39">
        <f>AA7+(AD7*bt)</f>
        <v>-1541.8123295256071</v>
      </c>
      <c r="AB8" s="39"/>
      <c r="AC8" s="39">
        <f t="shared" si="7"/>
        <v>-1.316856642802918</v>
      </c>
      <c r="AD8" s="39">
        <f t="shared" si="8"/>
        <v>-811.67785049592158</v>
      </c>
      <c r="AE8" s="39"/>
      <c r="AF8" s="39"/>
      <c r="AG8" s="39">
        <f>Masse_1*(q_1x-W8)/($AV8^2+Aarseth_1^2)^(3/2)</f>
        <v>755.32322118471382</v>
      </c>
      <c r="AH8" s="39">
        <f>Masse_1*(q_1y-X8)/($AV8^2+Aarseth_1^2)^(3/2)</f>
        <v>344.77427075273715</v>
      </c>
      <c r="AI8" s="39"/>
      <c r="AJ8" s="39">
        <f>Masse_2*(q_2x-W8)/($AX8^2+Aarseth_2^2)^(3/2)</f>
        <v>-252.93026836046505</v>
      </c>
      <c r="AK8" s="39">
        <f>Masse_2*(q_2y-X8)/($AX8^2+Aarseth_2^2)^(3/2)</f>
        <v>144.26191522026039</v>
      </c>
      <c r="AL8" s="39"/>
      <c r="AM8" s="39">
        <f>Masse_3*(q_3x-W8)/($AZ8^2+Aarseth_3^2)^(3/2)</f>
        <v>-503.70980946705168</v>
      </c>
      <c r="AN8" s="39">
        <f>Masse_3*(q_3y-X8)/($AZ8^2+Aarseth_3^2)^(3/2)</f>
        <v>-1300.7140364689192</v>
      </c>
      <c r="AO8" s="39"/>
      <c r="AP8" s="39"/>
      <c r="AQ8" s="39"/>
      <c r="AR8" s="39"/>
      <c r="AS8" s="39"/>
      <c r="AT8" s="39"/>
      <c r="AU8" s="39"/>
      <c r="AV8" s="39">
        <f>SQRT((q_1x-W8)^2+(q_1y-X8)^2)</f>
        <v>21747.448739978212</v>
      </c>
      <c r="AW8" s="39"/>
      <c r="AX8" s="39">
        <f>SQRT((q_2x-W8)^2+(q_2y-X8)^2)</f>
        <v>23273.27514711575</v>
      </c>
      <c r="AY8" s="39"/>
      <c r="AZ8" s="39">
        <f>SQRT((q_3x-W8)^2+(q_3y-X8)^2)</f>
        <v>14444.197569634711</v>
      </c>
      <c r="BA8" s="39"/>
    </row>
    <row r="9" spans="2:53" x14ac:dyDescent="0.3">
      <c r="B9" s="31" t="s">
        <v>4</v>
      </c>
      <c r="C9" s="31"/>
      <c r="D9" s="31"/>
      <c r="E9" s="31"/>
      <c r="F9" s="31"/>
      <c r="G9" s="3" t="s">
        <v>16</v>
      </c>
      <c r="H9" s="28">
        <v>1</v>
      </c>
      <c r="I9" s="28"/>
      <c r="J9" s="7" t="s">
        <v>28</v>
      </c>
      <c r="L9" s="24">
        <v>5</v>
      </c>
      <c r="M9" s="24">
        <f t="shared" si="6"/>
        <v>0.31415926535897931</v>
      </c>
      <c r="N9" s="24">
        <f t="shared" si="0"/>
        <v>24755.282581475767</v>
      </c>
      <c r="O9" s="24">
        <f t="shared" si="1"/>
        <v>9045.0849718747377</v>
      </c>
      <c r="P9" s="24">
        <f t="shared" si="2"/>
        <v>-16671.302192966963</v>
      </c>
      <c r="Q9" s="24">
        <f t="shared" si="3"/>
        <v>11081.559480312317</v>
      </c>
      <c r="R9" s="24">
        <f t="shared" si="4"/>
        <v>-244.71741852423202</v>
      </c>
      <c r="S9" s="24">
        <f t="shared" si="5"/>
        <v>-13454.915028125262</v>
      </c>
      <c r="T9">
        <v>5</v>
      </c>
      <c r="U9">
        <v>2.5</v>
      </c>
      <c r="W9" s="39">
        <f>W8+(Z8*bt)+(0.5*AC8)*bt^2</f>
        <v>310.82750076894791</v>
      </c>
      <c r="X9" s="39">
        <f>X8+(AA8*bt)+(0.5*AD8)*bt^2</f>
        <v>-2402.8919039074885</v>
      </c>
      <c r="Y9" s="39"/>
      <c r="Z9" s="39">
        <f>Z8+(AC8*bt)</f>
        <v>189.04630397189101</v>
      </c>
      <c r="AA9" s="39">
        <f>AA8+(AD8*bt)</f>
        <v>-1947.6512547735679</v>
      </c>
      <c r="AB9" s="39"/>
      <c r="AC9" s="39">
        <f t="shared" si="7"/>
        <v>-83.964205813722913</v>
      </c>
      <c r="AD9" s="39">
        <f t="shared" si="8"/>
        <v>-845.65329638356138</v>
      </c>
      <c r="AE9" s="39"/>
      <c r="AF9" s="39"/>
      <c r="AG9" s="39">
        <f>Masse_1*(q_1x-W9)/($AV9^2+Aarseth_1^2)^(3/2)</f>
        <v>727.24210333376709</v>
      </c>
      <c r="AH9" s="39">
        <f>Masse_1*(q_1y-X9)/($AV9^2+Aarseth_1^2)^(3/2)</f>
        <v>365.77463768809361</v>
      </c>
      <c r="AI9" s="39"/>
      <c r="AJ9" s="39">
        <f>Masse_2*(q_2x-W9)/($AX9^2+Aarseth_2^2)^(3/2)</f>
        <v>-238.95985187350044</v>
      </c>
      <c r="AK9" s="39">
        <f>Masse_2*(q_2y-X9)/($AX9^2+Aarseth_2^2)^(3/2)</f>
        <v>145.9218346494531</v>
      </c>
      <c r="AL9" s="39"/>
      <c r="AM9" s="39">
        <f>Masse_3*(q_3x-W9)/($AZ9^2+Aarseth_3^2)^(3/2)</f>
        <v>-572.24645727398956</v>
      </c>
      <c r="AN9" s="39">
        <f>Masse_3*(q_3y-X9)/($AZ9^2+Aarseth_3^2)^(3/2)</f>
        <v>-1357.3497687211081</v>
      </c>
      <c r="AO9" s="39"/>
      <c r="AP9" s="39"/>
      <c r="AQ9" s="39"/>
      <c r="AR9" s="39"/>
      <c r="AS9" s="39"/>
      <c r="AT9" s="39"/>
      <c r="AU9" s="39"/>
      <c r="AV9" s="39">
        <f>SQRT((q_1x-W9)^2+(q_1y-X9)^2)</f>
        <v>22039.300845647369</v>
      </c>
      <c r="AW9" s="39"/>
      <c r="AX9" s="39">
        <f>SQRT((q_2x-W9)^2+(q_2y-X9)^2)</f>
        <v>23798.349550882853</v>
      </c>
      <c r="AY9" s="39"/>
      <c r="AZ9" s="39">
        <f>SQRT((q_3x-W9)^2+(q_3y-X9)^2)</f>
        <v>13670.845662487864</v>
      </c>
      <c r="BA9" s="39"/>
    </row>
    <row r="10" spans="2:53" ht="15.6" x14ac:dyDescent="0.35">
      <c r="B10" s="31" t="s">
        <v>5</v>
      </c>
      <c r="C10" s="31"/>
      <c r="D10" s="31"/>
      <c r="E10" s="31"/>
      <c r="F10" s="31"/>
      <c r="G10" s="3" t="s">
        <v>46</v>
      </c>
      <c r="H10" s="17">
        <v>0</v>
      </c>
      <c r="I10" s="17">
        <v>0</v>
      </c>
      <c r="J10" s="7" t="s">
        <v>19</v>
      </c>
      <c r="L10" s="24">
        <v>6</v>
      </c>
      <c r="M10" s="24">
        <f t="shared" si="6"/>
        <v>0.37699111843077515</v>
      </c>
      <c r="N10" s="24">
        <f t="shared" si="0"/>
        <v>24648.882429441255</v>
      </c>
      <c r="O10" s="24">
        <f t="shared" si="1"/>
        <v>9340.6227634233892</v>
      </c>
      <c r="P10" s="24">
        <f t="shared" si="2"/>
        <v>-16745.782299391121</v>
      </c>
      <c r="Q10" s="24">
        <f t="shared" si="3"/>
        <v>11288.435934396373</v>
      </c>
      <c r="R10" s="24">
        <f t="shared" si="4"/>
        <v>-351.11757055874295</v>
      </c>
      <c r="S10" s="24">
        <f t="shared" si="5"/>
        <v>-13159.377236576611</v>
      </c>
      <c r="T10">
        <v>6</v>
      </c>
      <c r="U10">
        <v>3</v>
      </c>
      <c r="W10" s="39">
        <f>W9+(Z9*bt)+(0.5*AC9)*bt^2</f>
        <v>394.85512702817806</v>
      </c>
      <c r="X10" s="39">
        <f>X9+(AA9*bt)+(0.5*AD9)*bt^2</f>
        <v>-3482.4241933422177</v>
      </c>
      <c r="Y10" s="39"/>
      <c r="Z10" s="39">
        <f>Z9+(AC9*bt)</f>
        <v>147.06420106502955</v>
      </c>
      <c r="AA10" s="39">
        <f>AA9+(AD9*bt)</f>
        <v>-2370.4779029653487</v>
      </c>
      <c r="AB10" s="39"/>
      <c r="AC10" s="39">
        <f t="shared" si="7"/>
        <v>-199.84481721265126</v>
      </c>
      <c r="AD10" s="39">
        <f t="shared" si="8"/>
        <v>-890.31902387599314</v>
      </c>
      <c r="AE10" s="39"/>
      <c r="AF10" s="39"/>
      <c r="AG10" s="39">
        <f>Masse_1*(q_1x-W10)/($AV10^2+Aarseth_1^2)^(3/2)</f>
        <v>689.86190376956461</v>
      </c>
      <c r="AH10" s="39">
        <f>Masse_1*(q_1y-X10)/($AV10^2+Aarseth_1^2)^(3/2)</f>
        <v>386.4473387528472</v>
      </c>
      <c r="AI10" s="39"/>
      <c r="AJ10" s="39">
        <f>Masse_2*(q_2x-W10)/($AX10^2+Aarseth_2^2)^(3/2)</f>
        <v>-222.70655944156962</v>
      </c>
      <c r="AK10" s="39">
        <f>Masse_2*(q_2y-X10)/($AX10^2+Aarseth_2^2)^(3/2)</f>
        <v>147.22459592526414</v>
      </c>
      <c r="AL10" s="39"/>
      <c r="AM10" s="39">
        <f>Masse_3*(q_3x-W10)/($AZ10^2+Aarseth_3^2)^(3/2)</f>
        <v>-667.00016154064622</v>
      </c>
      <c r="AN10" s="39">
        <f>Masse_3*(q_3y-X10)/($AZ10^2+Aarseth_3^2)^(3/2)</f>
        <v>-1423.9909585541045</v>
      </c>
      <c r="AO10" s="39"/>
      <c r="AP10" s="39"/>
      <c r="AQ10" s="39"/>
      <c r="AR10" s="39"/>
      <c r="AS10" s="39"/>
      <c r="AT10" s="39"/>
      <c r="AU10" s="39"/>
      <c r="AV10" s="39">
        <f>SQRT((q_1x-W10)^2+(q_1y-X10)^2)</f>
        <v>22471.656517771931</v>
      </c>
      <c r="AW10" s="39"/>
      <c r="AX10" s="39">
        <f>SQRT((q_2x-W10)^2+(q_2y-X10)^2)</f>
        <v>24448.433033257716</v>
      </c>
      <c r="AY10" s="39"/>
      <c r="AZ10" s="39">
        <f>SQRT((q_3x-W10)^2+(q_3y-X10)^2)</f>
        <v>12718.451725887506</v>
      </c>
      <c r="BA10" s="39"/>
    </row>
    <row r="11" spans="2:53" ht="15.6" x14ac:dyDescent="0.35">
      <c r="B11" s="31" t="s">
        <v>6</v>
      </c>
      <c r="C11" s="31"/>
      <c r="D11" s="31"/>
      <c r="E11" s="31"/>
      <c r="F11" s="31"/>
      <c r="G11" s="3" t="s">
        <v>47</v>
      </c>
      <c r="H11" s="16">
        <v>0</v>
      </c>
      <c r="I11" s="16">
        <v>0</v>
      </c>
      <c r="J11" s="7" t="s">
        <v>31</v>
      </c>
      <c r="L11" s="24">
        <v>7</v>
      </c>
      <c r="M11" s="24">
        <f t="shared" si="6"/>
        <v>0.43982297150257099</v>
      </c>
      <c r="N11" s="24">
        <f t="shared" si="0"/>
        <v>24524.135262330099</v>
      </c>
      <c r="O11" s="24">
        <f t="shared" si="1"/>
        <v>9628.8964578253635</v>
      </c>
      <c r="P11" s="24">
        <f t="shared" si="2"/>
        <v>-16833.105316368932</v>
      </c>
      <c r="Q11" s="24">
        <f t="shared" si="3"/>
        <v>11490.227520477754</v>
      </c>
      <c r="R11" s="24">
        <f t="shared" si="4"/>
        <v>-475.86473766990184</v>
      </c>
      <c r="S11" s="24">
        <f t="shared" si="5"/>
        <v>-12871.103542174636</v>
      </c>
      <c r="T11">
        <v>7</v>
      </c>
      <c r="U11">
        <v>3.5</v>
      </c>
      <c r="W11" s="39">
        <f>W10+(Z10*bt)+(0.5*AC10)*bt^2</f>
        <v>443.40662540911143</v>
      </c>
      <c r="X11" s="39">
        <f>X10+(AA10*bt)+(0.5*AD10)*bt^2</f>
        <v>-4778.9530228093909</v>
      </c>
      <c r="Y11" s="39"/>
      <c r="Z11" s="39">
        <f>Z10+(AC10*bt)</f>
        <v>47.141792458703918</v>
      </c>
      <c r="AA11" s="39">
        <f>AA10+(AD10*bt)</f>
        <v>-2815.6374149033454</v>
      </c>
      <c r="AB11" s="39"/>
      <c r="AC11" s="39">
        <f t="shared" si="7"/>
        <v>-357.75553329731315</v>
      </c>
      <c r="AD11" s="39">
        <f t="shared" si="8"/>
        <v>-942.73052379080036</v>
      </c>
      <c r="AE11" s="39"/>
      <c r="AF11" s="39"/>
      <c r="AG11" s="39">
        <f>Masse_1*(q_1x-W11)/($AV11^2+Aarseth_1^2)^(3/2)</f>
        <v>642.60853053385199</v>
      </c>
      <c r="AH11" s="39">
        <f>Masse_1*(q_1y-X11)/($AV11^2+Aarseth_1^2)^(3/2)</f>
        <v>403.47313089475165</v>
      </c>
      <c r="AI11" s="39"/>
      <c r="AJ11" s="39">
        <f>Masse_2*(q_2x-W11)/($AX11^2+Aarseth_2^2)^(3/2)</f>
        <v>-204.63366046169691</v>
      </c>
      <c r="AK11" s="39">
        <f>Masse_2*(q_2y-X11)/($AX11^2+Aarseth_2^2)^(3/2)</f>
        <v>147.93382092640465</v>
      </c>
      <c r="AL11" s="39"/>
      <c r="AM11" s="39">
        <f>Masse_3*(q_3x-W11)/($AZ11^2+Aarseth_3^2)^(3/2)</f>
        <v>-795.73040336946826</v>
      </c>
      <c r="AN11" s="39">
        <f>Masse_3*(q_3y-X11)/($AZ11^2+Aarseth_3^2)^(3/2)</f>
        <v>-1494.1374756119567</v>
      </c>
      <c r="AO11" s="39"/>
      <c r="AP11" s="39"/>
      <c r="AQ11" s="39"/>
      <c r="AR11" s="39"/>
      <c r="AS11" s="39"/>
      <c r="AT11" s="39"/>
      <c r="AU11" s="39"/>
      <c r="AV11" s="39">
        <f>SQRT((q_1x-W11)^2+(q_1y-X11)^2)</f>
        <v>23091.839072612907</v>
      </c>
      <c r="AW11" s="39"/>
      <c r="AX11" s="39">
        <f>SQRT((q_2x-W11)^2+(q_2y-X11)^2)</f>
        <v>25225.985152263685</v>
      </c>
      <c r="AY11" s="39"/>
      <c r="AZ11" s="39">
        <f>SQRT((q_3x-W11)^2+(q_3y-X11)^2)</f>
        <v>11580.176034909189</v>
      </c>
      <c r="BA11" s="39"/>
    </row>
    <row r="12" spans="2:53" ht="16.8" x14ac:dyDescent="0.35">
      <c r="B12" s="31" t="s">
        <v>7</v>
      </c>
      <c r="C12" s="31"/>
      <c r="D12" s="31"/>
      <c r="E12" s="31"/>
      <c r="F12" s="31"/>
      <c r="G12" s="3" t="s">
        <v>48</v>
      </c>
      <c r="H12" s="16">
        <v>0</v>
      </c>
      <c r="I12" s="16">
        <v>0</v>
      </c>
      <c r="J12" s="7" t="s">
        <v>33</v>
      </c>
      <c r="L12" s="24">
        <v>8</v>
      </c>
      <c r="M12" s="24">
        <f t="shared" si="6"/>
        <v>0.50265482457436683</v>
      </c>
      <c r="N12" s="24">
        <f t="shared" si="0"/>
        <v>24381.533400219319</v>
      </c>
      <c r="O12" s="24">
        <f t="shared" si="1"/>
        <v>9908.7683705085765</v>
      </c>
      <c r="P12" s="24">
        <f t="shared" si="2"/>
        <v>-16932.926619846476</v>
      </c>
      <c r="Q12" s="24">
        <f t="shared" si="3"/>
        <v>11686.137859356004</v>
      </c>
      <c r="R12" s="24">
        <f t="shared" si="4"/>
        <v>-618.46659978068237</v>
      </c>
      <c r="S12" s="24">
        <f t="shared" si="5"/>
        <v>-12591.231629491424</v>
      </c>
      <c r="T12">
        <v>8</v>
      </c>
      <c r="U12">
        <v>4</v>
      </c>
      <c r="W12" s="39">
        <f>W11+(Z11*bt)+(0.5*AC11)*bt^2</f>
        <v>422.2580799762992</v>
      </c>
      <c r="X12" s="39">
        <f>X11+(AA11*bt)+(0.5*AD11)*bt^2</f>
        <v>-6304.6130457349136</v>
      </c>
      <c r="Y12" s="39"/>
      <c r="Z12" s="39">
        <f>Z11+(AC11*bt)</f>
        <v>-131.73597418995266</v>
      </c>
      <c r="AA12" s="39">
        <f>AA11+(AD11*bt)</f>
        <v>-3287.0026767987456</v>
      </c>
      <c r="AB12" s="39"/>
      <c r="AC12" s="39">
        <f t="shared" si="7"/>
        <v>-566.40680704753868</v>
      </c>
      <c r="AD12" s="39">
        <f t="shared" si="8"/>
        <v>-989.94508802537234</v>
      </c>
      <c r="AE12" s="39"/>
      <c r="AF12" s="39"/>
      <c r="AG12" s="39">
        <f>Masse_1*(q_1x-W12)/($AV12^2+Aarseth_1^2)^(3/2)</f>
        <v>586.01836897302167</v>
      </c>
      <c r="AH12" s="39">
        <f>Masse_1*(q_1y-X12)/($AV12^2+Aarseth_1^2)^(3/2)</f>
        <v>413.21194519840094</v>
      </c>
      <c r="AI12" s="39"/>
      <c r="AJ12" s="39">
        <f>Masse_2*(q_2x-W12)/($AX12^2+Aarseth_2^2)^(3/2)</f>
        <v>-185.22979369488903</v>
      </c>
      <c r="AK12" s="39">
        <f>Masse_2*(q_2y-X12)/($AX12^2+Aarseth_2^2)^(3/2)</f>
        <v>147.88277079397184</v>
      </c>
      <c r="AL12" s="39"/>
      <c r="AM12" s="39">
        <f>Masse_3*(q_3x-W12)/($AZ12^2+Aarseth_3^2)^(3/2)</f>
        <v>-967.19538232567129</v>
      </c>
      <c r="AN12" s="39">
        <f>Masse_3*(q_3y-X12)/($AZ12^2+Aarseth_3^2)^(3/2)</f>
        <v>-1551.0398040177452</v>
      </c>
      <c r="AO12" s="39"/>
      <c r="AP12" s="39"/>
      <c r="AQ12" s="39"/>
      <c r="AR12" s="39"/>
      <c r="AS12" s="39"/>
      <c r="AT12" s="39"/>
      <c r="AU12" s="39"/>
      <c r="AV12" s="39">
        <f>SQRT((q_1x-W12)^2+(q_1y-X12)^2)</f>
        <v>23955.277498487216</v>
      </c>
      <c r="AW12" s="39"/>
      <c r="AX12" s="39">
        <f>SQRT((q_2x-W12)^2+(q_2y-X12)^2)</f>
        <v>26132.528229321906</v>
      </c>
      <c r="AY12" s="39"/>
      <c r="AZ12" s="39">
        <f>SQRT((q_3x-W12)^2+(q_3y-X12)^2)</f>
        <v>10247.469783818429</v>
      </c>
      <c r="BA12" s="39"/>
    </row>
    <row r="13" spans="2:53" x14ac:dyDescent="0.3">
      <c r="L13" s="24">
        <v>9</v>
      </c>
      <c r="M13" s="24">
        <f t="shared" si="6"/>
        <v>0.56548667764616267</v>
      </c>
      <c r="N13" s="24">
        <f t="shared" si="0"/>
        <v>24221.639627510078</v>
      </c>
      <c r="O13" s="24">
        <f t="shared" si="1"/>
        <v>10179.133974894983</v>
      </c>
      <c r="P13" s="24">
        <f t="shared" si="2"/>
        <v>-17044.852260742948</v>
      </c>
      <c r="Q13" s="24">
        <f t="shared" si="3"/>
        <v>11875.393782426489</v>
      </c>
      <c r="R13" s="24">
        <f t="shared" si="4"/>
        <v>-778.36037248992398</v>
      </c>
      <c r="S13" s="24">
        <f t="shared" si="5"/>
        <v>-12320.866025105017</v>
      </c>
      <c r="T13">
        <v>9</v>
      </c>
      <c r="U13">
        <v>4.5</v>
      </c>
      <c r="W13" s="39">
        <f>W12+(Z12*bt)+(0.5*AC12)*bt^2</f>
        <v>285.58924200038052</v>
      </c>
      <c r="X13" s="39">
        <f>X12+(AA12*bt)+(0.5*AD12)*bt^2</f>
        <v>-8071.8575201374579</v>
      </c>
      <c r="Y13" s="39"/>
      <c r="Z13" s="39">
        <f>Z12+(AC12*bt)</f>
        <v>-414.93937771372202</v>
      </c>
      <c r="AA13" s="39">
        <f>AA12+(AD12*bt)</f>
        <v>-3781.9752208114319</v>
      </c>
      <c r="AB13" s="39"/>
      <c r="AC13" s="39">
        <f t="shared" si="7"/>
        <v>-828.77600778486442</v>
      </c>
      <c r="AD13" s="39">
        <f t="shared" si="8"/>
        <v>-995.06934178179347</v>
      </c>
      <c r="AE13" s="39"/>
      <c r="AF13" s="39"/>
      <c r="AG13" s="39">
        <f>Masse_1*(q_1x-W13)/($AV13^2+Aarseth_1^2)^(3/2)</f>
        <v>522.13276740854087</v>
      </c>
      <c r="AH13" s="39">
        <f>Masse_1*(q_1y-X13)/($AV13^2+Aarseth_1^2)^(3/2)</f>
        <v>412.41795965835206</v>
      </c>
      <c r="AI13" s="39"/>
      <c r="AJ13" s="39">
        <f>Masse_2*(q_2x-W13)/($AX13^2+Aarseth_2^2)^(3/2)</f>
        <v>-164.98248751021697</v>
      </c>
      <c r="AK13" s="39">
        <f>Masse_2*(q_2y-X13)/($AX13^2+Aarseth_2^2)^(3/2)</f>
        <v>146.97823031087296</v>
      </c>
      <c r="AL13" s="39"/>
      <c r="AM13" s="39">
        <f>Masse_3*(q_3x-W13)/($AZ13^2+Aarseth_3^2)^(3/2)</f>
        <v>-1185.9262876831883</v>
      </c>
      <c r="AN13" s="39">
        <f>Masse_3*(q_3y-X13)/($AZ13^2+Aarseth_3^2)^(3/2)</f>
        <v>-1554.4655317510185</v>
      </c>
      <c r="AO13" s="39"/>
      <c r="AP13" s="39"/>
      <c r="AQ13" s="39"/>
      <c r="AR13" s="39"/>
      <c r="AS13" s="39"/>
      <c r="AT13" s="39"/>
      <c r="AU13" s="39"/>
      <c r="AV13" s="39">
        <f>SQRT((q_1x-W13)^2+(q_1y-X13)^2)</f>
        <v>25122.514566869948</v>
      </c>
      <c r="AW13" s="39"/>
      <c r="AX13" s="39">
        <f>SQRT((q_2x-W13)^2+(q_2y-X13)^2)</f>
        <v>27167.943704360667</v>
      </c>
      <c r="AY13" s="39"/>
      <c r="AZ13" s="39">
        <f>SQRT((q_3x-W13)^2+(q_3y-X13)^2)</f>
        <v>8714.1615693321892</v>
      </c>
      <c r="BA13" s="39"/>
    </row>
    <row r="14" spans="2:53" x14ac:dyDescent="0.3">
      <c r="L14" s="24">
        <v>10</v>
      </c>
      <c r="M14" s="24">
        <f t="shared" si="6"/>
        <v>0.62831853071795851</v>
      </c>
      <c r="N14" s="24">
        <f t="shared" si="0"/>
        <v>24045.084971874738</v>
      </c>
      <c r="O14" s="24">
        <f t="shared" si="1"/>
        <v>10438.926261462366</v>
      </c>
      <c r="P14" s="24">
        <f t="shared" si="2"/>
        <v>-17168.440519687683</v>
      </c>
      <c r="Q14" s="24">
        <f t="shared" si="3"/>
        <v>12057.248383023656</v>
      </c>
      <c r="R14" s="24">
        <f t="shared" si="4"/>
        <v>-954.91502812526278</v>
      </c>
      <c r="S14" s="24">
        <f t="shared" si="5"/>
        <v>-12061.073738537634</v>
      </c>
      <c r="T14">
        <v>10</v>
      </c>
      <c r="U14">
        <v>5</v>
      </c>
      <c r="W14" s="39">
        <f>W13+(Z13*bt)+(0.5*AC13)*bt^2</f>
        <v>-25.477447829588542</v>
      </c>
      <c r="X14" s="39">
        <f>X13+(AA13*bt)+(0.5*AD13)*bt^2</f>
        <v>-10087.228798265898</v>
      </c>
      <c r="Y14" s="39"/>
      <c r="Z14" s="39">
        <f>Z13+(AC13*bt)</f>
        <v>-829.32738160615418</v>
      </c>
      <c r="AA14" s="39">
        <f>AA13+(AD13*bt)</f>
        <v>-4279.5098917023288</v>
      </c>
      <c r="AB14" s="39"/>
      <c r="AC14" s="39">
        <f t="shared" si="7"/>
        <v>-1123.6291357065463</v>
      </c>
      <c r="AD14" s="39">
        <f t="shared" si="8"/>
        <v>-871.60038634060777</v>
      </c>
      <c r="AE14" s="39"/>
      <c r="AF14" s="39"/>
      <c r="AG14" s="39">
        <f>Masse_1*(q_1x-W14)/($AV14^2+Aarseth_1^2)^(3/2)</f>
        <v>454.55698178624539</v>
      </c>
      <c r="AH14" s="39">
        <f>Masse_1*(q_1y-X14)/($AV14^2+Aarseth_1^2)^(3/2)</f>
        <v>399.21133772470108</v>
      </c>
      <c r="AI14" s="39"/>
      <c r="AJ14" s="39">
        <f>Masse_2*(q_2x-W14)/($AX14^2+Aarseth_2^2)^(3/2)</f>
        <v>-144.38057391759932</v>
      </c>
      <c r="AK14" s="39">
        <f>Masse_2*(q_2y-X14)/($AX14^2+Aarseth_2^2)^(3/2)</f>
        <v>145.19524132468567</v>
      </c>
      <c r="AL14" s="39"/>
      <c r="AM14" s="39">
        <f>Masse_3*(q_3x-W14)/($AZ14^2+Aarseth_3^2)^(3/2)</f>
        <v>-1433.8055435751924</v>
      </c>
      <c r="AN14" s="39">
        <f>Masse_3*(q_3y-X14)/($AZ14^2+Aarseth_3^2)^(3/2)</f>
        <v>-1416.0069653899945</v>
      </c>
      <c r="AO14" s="39"/>
      <c r="AP14" s="39"/>
      <c r="AQ14" s="39"/>
      <c r="AR14" s="39"/>
      <c r="AS14" s="39"/>
      <c r="AT14" s="39"/>
      <c r="AU14" s="39"/>
      <c r="AV14" s="39">
        <f>SQRT((q_1x-W14)^2+(q_1y-X14)^2)</f>
        <v>26652.02363454011</v>
      </c>
      <c r="AW14" s="39"/>
      <c r="AX14" s="39">
        <f>SQRT((q_2x-W14)^2+(q_2y-X14)^2)</f>
        <v>28328.0481498646</v>
      </c>
      <c r="AY14" s="39"/>
      <c r="AZ14" s="39">
        <f>SQRT((q_3x-W14)^2+(q_3y-X14)^2)</f>
        <v>6991.5088144577176</v>
      </c>
      <c r="BA14" s="39"/>
    </row>
    <row r="15" spans="2:53" ht="15" thickBot="1" x14ac:dyDescent="0.35">
      <c r="B15" s="34" t="s">
        <v>14</v>
      </c>
      <c r="C15" s="34"/>
      <c r="D15" s="34"/>
      <c r="E15" s="34"/>
      <c r="F15" s="34"/>
      <c r="G15" s="2"/>
      <c r="H15" s="2"/>
      <c r="I15" s="2"/>
      <c r="J15" s="2"/>
      <c r="L15" s="24">
        <v>11</v>
      </c>
      <c r="M15" s="24">
        <f t="shared" si="6"/>
        <v>0.69115038378975435</v>
      </c>
      <c r="N15" s="24">
        <f t="shared" si="0"/>
        <v>23852.566213878948</v>
      </c>
      <c r="O15" s="24">
        <f t="shared" si="1"/>
        <v>10687.119948743448</v>
      </c>
      <c r="P15" s="24">
        <f t="shared" si="2"/>
        <v>-17303.203650284737</v>
      </c>
      <c r="Q15" s="24">
        <f t="shared" si="3"/>
        <v>12230.983964120414</v>
      </c>
      <c r="R15" s="24">
        <f t="shared" si="4"/>
        <v>-1147.4337861210533</v>
      </c>
      <c r="S15" s="24">
        <f t="shared" si="5"/>
        <v>-11812.880051256552</v>
      </c>
      <c r="T15">
        <v>11</v>
      </c>
      <c r="U15">
        <v>5.5</v>
      </c>
      <c r="W15" s="39">
        <f>W14+(Z14*bt)+(0.5*AC14)*bt^2</f>
        <v>-580.59478059598393</v>
      </c>
      <c r="X15" s="39">
        <f>X14+(AA14*bt)+(0.5*AD14)*bt^2</f>
        <v>-12335.933792409638</v>
      </c>
      <c r="Y15" s="39"/>
      <c r="Z15" s="39">
        <f>Z14+(AC14*bt)</f>
        <v>-1391.1419494594275</v>
      </c>
      <c r="AA15" s="39">
        <f>AA14+(AD14*bt)</f>
        <v>-4715.3100848726326</v>
      </c>
      <c r="AB15" s="39"/>
      <c r="AC15" s="39">
        <f t="shared" si="7"/>
        <v>-1359.8455053048287</v>
      </c>
      <c r="AD15" s="39">
        <f t="shared" si="8"/>
        <v>-462.32608673715208</v>
      </c>
      <c r="AE15" s="39"/>
      <c r="AF15" s="39"/>
      <c r="AG15" s="39">
        <f>Masse_1*(q_1x-W15)/($AV15^2+Aarseth_1^2)^(3/2)</f>
        <v>388.04730664497799</v>
      </c>
      <c r="AH15" s="39">
        <f>Masse_1*(q_1y-X15)/($AV15^2+Aarseth_1^2)^(3/2)</f>
        <v>374.00671676359411</v>
      </c>
      <c r="AI15" s="39"/>
      <c r="AJ15" s="39">
        <f>Masse_2*(q_2x-W15)/($AX15^2+Aarseth_2^2)^(3/2)</f>
        <v>-123.96839267233052</v>
      </c>
      <c r="AK15" s="39">
        <f>Masse_2*(q_2y-X15)/($AX15^2+Aarseth_2^2)^(3/2)</f>
        <v>142.58674659684527</v>
      </c>
      <c r="AL15" s="39"/>
      <c r="AM15" s="39">
        <f>Masse_3*(q_3x-W15)/($AZ15^2+Aarseth_3^2)^(3/2)</f>
        <v>-1623.9244192774761</v>
      </c>
      <c r="AN15" s="39">
        <f>Masse_3*(q_3y-X15)/($AZ15^2+Aarseth_3^2)^(3/2)</f>
        <v>-978.91955009759147</v>
      </c>
      <c r="AO15" s="39"/>
      <c r="AP15" s="39"/>
      <c r="AQ15" s="39"/>
      <c r="AR15" s="39"/>
      <c r="AS15" s="39"/>
      <c r="AT15" s="39"/>
      <c r="AU15" s="39"/>
      <c r="AV15" s="39">
        <f>SQRT((q_1x-W15)^2+(q_1y-X15)^2)</f>
        <v>28583.651812530064</v>
      </c>
      <c r="AW15" s="39"/>
      <c r="AX15" s="39">
        <f>SQRT((q_2x-W15)^2+(q_2y-X15)^2)</f>
        <v>29597.419439105208</v>
      </c>
      <c r="AY15" s="39"/>
      <c r="AZ15" s="39">
        <f>SQRT((q_3x-W15)^2+(q_3y-X15)^2)</f>
        <v>5160.2704630397375</v>
      </c>
      <c r="BA15" s="39"/>
    </row>
    <row r="16" spans="2:53" ht="15" thickTop="1" x14ac:dyDescent="0.3">
      <c r="B16" s="35" t="s">
        <v>18</v>
      </c>
      <c r="C16" s="35"/>
      <c r="D16" s="35"/>
      <c r="E16" s="35"/>
      <c r="F16" s="35"/>
      <c r="G16" s="1"/>
      <c r="H16" s="1"/>
      <c r="I16" s="1"/>
      <c r="J16" s="8"/>
      <c r="L16" s="24">
        <v>12</v>
      </c>
      <c r="M16" s="24">
        <f t="shared" si="6"/>
        <v>0.75398223686155019</v>
      </c>
      <c r="N16" s="24">
        <f t="shared" si="0"/>
        <v>23644.843137107058</v>
      </c>
      <c r="O16" s="24">
        <f t="shared" si="1"/>
        <v>10922.735529643443</v>
      </c>
      <c r="P16" s="24">
        <f t="shared" si="2"/>
        <v>-17448.609804025058</v>
      </c>
      <c r="Q16" s="24">
        <f t="shared" si="3"/>
        <v>12395.91487075041</v>
      </c>
      <c r="R16" s="24">
        <f t="shared" si="4"/>
        <v>-1355.1568628929417</v>
      </c>
      <c r="S16" s="24">
        <f t="shared" si="5"/>
        <v>-11577.264470356557</v>
      </c>
      <c r="T16">
        <v>12</v>
      </c>
      <c r="U16">
        <v>6</v>
      </c>
      <c r="W16" s="39">
        <f>W15+(Z15*bt)+(0.5*AC15)*bt^2</f>
        <v>-1446.1464434888014</v>
      </c>
      <c r="X16" s="39">
        <f>X15+(AA15*bt)+(0.5*AD15)*bt^2</f>
        <v>-14751.379595688099</v>
      </c>
      <c r="Y16" s="39"/>
      <c r="Z16" s="39">
        <f>Z15+(AC15*bt)</f>
        <v>-2071.0647021118421</v>
      </c>
      <c r="AA16" s="39">
        <f>AA15+(AD15*bt)</f>
        <v>-4946.4731282412085</v>
      </c>
      <c r="AB16" s="39"/>
      <c r="AC16" s="39">
        <f t="shared" si="7"/>
        <v>-1332.2496091808098</v>
      </c>
      <c r="AD16" s="39">
        <f t="shared" si="8"/>
        <v>370.49150591336115</v>
      </c>
      <c r="AE16" s="39"/>
      <c r="AF16" s="39"/>
      <c r="AG16" s="39">
        <f>Masse_1*(q_1x-W16)/($AV16^2+Aarseth_1^2)^(3/2)</f>
        <v>327.66607473698099</v>
      </c>
      <c r="AH16" s="39">
        <f>Masse_1*(q_1y-X16)/($AV16^2+Aarseth_1^2)^(3/2)</f>
        <v>339.96887174177044</v>
      </c>
      <c r="AI16" s="39"/>
      <c r="AJ16" s="39">
        <f>Masse_2*(q_2x-W16)/($AX16^2+Aarseth_2^2)^(3/2)</f>
        <v>-104.45037905727231</v>
      </c>
      <c r="AK16" s="39">
        <f>Masse_2*(q_2y-X16)/($AX16^2+Aarseth_2^2)^(3/2)</f>
        <v>139.33983973118018</v>
      </c>
      <c r="AL16" s="39"/>
      <c r="AM16" s="39">
        <f>Masse_3*(q_3x-W16)/($AZ16^2+Aarseth_3^2)^(3/2)</f>
        <v>-1555.4653048605185</v>
      </c>
      <c r="AN16" s="39">
        <f>Masse_3*(q_3y-X16)/($AZ16^2+Aarseth_3^2)^(3/2)</f>
        <v>-108.81720555958944</v>
      </c>
      <c r="AO16" s="39"/>
      <c r="AP16" s="39"/>
      <c r="AQ16" s="39"/>
      <c r="AR16" s="39"/>
      <c r="AS16" s="39"/>
      <c r="AT16" s="39"/>
      <c r="AU16" s="39"/>
      <c r="AV16" s="39">
        <f>SQRT((q_1x-W16)^2+(q_1y-X16)^2)</f>
        <v>30904.062697111072</v>
      </c>
      <c r="AW16" s="39"/>
      <c r="AX16" s="39">
        <f>SQRT((q_2x-W16)^2+(q_2y-X16)^2)</f>
        <v>30933.416780018153</v>
      </c>
      <c r="AY16" s="39"/>
      <c r="AZ16" s="39">
        <f>SQRT((q_3x-W16)^2+(q_3y-X16)^2)</f>
        <v>3562.5394322824709</v>
      </c>
      <c r="BA16" s="39"/>
    </row>
    <row r="17" spans="2:53" ht="15.6" x14ac:dyDescent="0.35">
      <c r="B17" s="31" t="s">
        <v>9</v>
      </c>
      <c r="C17" s="31"/>
      <c r="D17" s="31"/>
      <c r="E17" s="31"/>
      <c r="F17" s="31"/>
      <c r="G17" s="4" t="s">
        <v>35</v>
      </c>
      <c r="H17" s="3">
        <v>20000</v>
      </c>
      <c r="I17" s="3">
        <v>7500</v>
      </c>
      <c r="J17" s="7" t="s">
        <v>19</v>
      </c>
      <c r="L17" s="24">
        <v>13</v>
      </c>
      <c r="M17" s="24">
        <f t="shared" si="6"/>
        <v>0.81681408993334603</v>
      </c>
      <c r="N17" s="24">
        <f t="shared" si="0"/>
        <v>23422.735529643443</v>
      </c>
      <c r="O17" s="24">
        <f t="shared" si="1"/>
        <v>11144.843137107056</v>
      </c>
      <c r="P17" s="24">
        <f t="shared" si="2"/>
        <v>-17604.08512924959</v>
      </c>
      <c r="Q17" s="24">
        <f t="shared" si="3"/>
        <v>12551.39019597494</v>
      </c>
      <c r="R17" s="24">
        <f t="shared" si="4"/>
        <v>-1577.2644703565556</v>
      </c>
      <c r="S17" s="24">
        <f t="shared" si="5"/>
        <v>-11355.156862892944</v>
      </c>
      <c r="T17">
        <v>13</v>
      </c>
      <c r="U17">
        <v>6.5</v>
      </c>
      <c r="W17" s="39">
        <f>W16+(Z16*bt)+(0.5*AC16)*bt^2</f>
        <v>-2648.2099956923234</v>
      </c>
      <c r="X17" s="39">
        <f>X16+(AA16*bt)+(0.5*AD16)*bt^2</f>
        <v>-17178.304721569533</v>
      </c>
      <c r="Y17" s="39"/>
      <c r="Z17" s="39">
        <f>Z16+(AC16*bt)</f>
        <v>-2737.1895067022469</v>
      </c>
      <c r="AA17" s="39">
        <f>AA16+(AD16*bt)</f>
        <v>-4761.2273752845276</v>
      </c>
      <c r="AB17" s="39"/>
      <c r="AC17" s="39">
        <f t="shared" si="7"/>
        <v>-872.47773551196622</v>
      </c>
      <c r="AD17" s="39">
        <f t="shared" si="8"/>
        <v>1423.2819869014561</v>
      </c>
      <c r="AE17" s="39"/>
      <c r="AF17" s="39"/>
      <c r="AG17" s="39">
        <f>Masse_1*(q_1x-W17)/($AV17^2+Aarseth_1^2)^(3/2)</f>
        <v>277.61756850883444</v>
      </c>
      <c r="AH17" s="39">
        <f>Masse_1*(q_1y-X17)/($AV17^2+Aarseth_1^2)^(3/2)</f>
        <v>302.50209411804741</v>
      </c>
      <c r="AI17" s="39"/>
      <c r="AJ17" s="39">
        <f>Masse_2*(q_2x-W17)/($AX17^2+Aarseth_2^2)^(3/2)</f>
        <v>-86.745678154182187</v>
      </c>
      <c r="AK17" s="39">
        <f>Masse_2*(q_2y-X17)/($AX17^2+Aarseth_2^2)^(3/2)</f>
        <v>135.87073573206416</v>
      </c>
      <c r="AL17" s="39"/>
      <c r="AM17" s="39">
        <f>Masse_3*(q_3x-W17)/($AZ17^2+Aarseth_3^2)^(3/2)</f>
        <v>-1063.3496258666185</v>
      </c>
      <c r="AN17" s="39">
        <f>Masse_3*(q_3y-X17)/($AZ17^2+Aarseth_3^2)^(3/2)</f>
        <v>984.90915705134455</v>
      </c>
      <c r="AO17" s="39"/>
      <c r="AP17" s="39"/>
      <c r="AQ17" s="39"/>
      <c r="AR17" s="39"/>
      <c r="AS17" s="39"/>
      <c r="AT17" s="39"/>
      <c r="AU17" s="39"/>
      <c r="AV17" s="39">
        <f>SQRT((q_1x-W17)^2+(q_1y-X17)^2)</f>
        <v>33495.673451053626</v>
      </c>
      <c r="AW17" s="39"/>
      <c r="AX17" s="39">
        <f>SQRT((q_2x-W17)^2+(q_2y-X17)^2)</f>
        <v>32245.0750331284</v>
      </c>
      <c r="AY17" s="39"/>
      <c r="AZ17" s="39">
        <f>SQRT((q_3x-W17)^2+(q_3y-X17)^2)</f>
        <v>3205.6087852970495</v>
      </c>
      <c r="BA17" s="39"/>
    </row>
    <row r="18" spans="2:53" ht="15.6" x14ac:dyDescent="0.35">
      <c r="B18" s="31" t="s">
        <v>8</v>
      </c>
      <c r="C18" s="31"/>
      <c r="D18" s="31"/>
      <c r="E18" s="31"/>
      <c r="F18" s="31"/>
      <c r="G18" s="3" t="s">
        <v>34</v>
      </c>
      <c r="H18" s="25">
        <v>5000</v>
      </c>
      <c r="I18" s="25"/>
      <c r="J18" s="7" t="s">
        <v>19</v>
      </c>
      <c r="L18" s="24">
        <v>14</v>
      </c>
      <c r="M18" s="24">
        <f t="shared" si="6"/>
        <v>0.87964594300514187</v>
      </c>
      <c r="N18" s="24">
        <f t="shared" si="0"/>
        <v>23187.11994874345</v>
      </c>
      <c r="O18" s="24">
        <f t="shared" si="1"/>
        <v>11352.566213878945</v>
      </c>
      <c r="P18" s="24">
        <f t="shared" si="2"/>
        <v>-17769.016035879584</v>
      </c>
      <c r="Q18" s="24">
        <f t="shared" si="3"/>
        <v>12696.796349715261</v>
      </c>
      <c r="R18" s="24">
        <f t="shared" si="4"/>
        <v>-1812.8800512565508</v>
      </c>
      <c r="S18" s="24">
        <f t="shared" si="5"/>
        <v>-11147.433786121055</v>
      </c>
      <c r="T18">
        <v>14</v>
      </c>
      <c r="U18">
        <v>7</v>
      </c>
      <c r="W18" s="39">
        <f>W17+(Z17*bt)+(0.5*AC17)*bt^2</f>
        <v>-4125.8644659824431</v>
      </c>
      <c r="X18" s="39">
        <f>X17+(AA17*bt)+(0.5*AD17)*bt^2</f>
        <v>-19381.008160849116</v>
      </c>
      <c r="Y18" s="39"/>
      <c r="Z18" s="39">
        <f>Z17+(AC17*bt)</f>
        <v>-3173.4283744582299</v>
      </c>
      <c r="AA18" s="39">
        <f>AA17+(AD17*bt)</f>
        <v>-4049.5863818337994</v>
      </c>
      <c r="AB18" s="39"/>
      <c r="AC18" s="39">
        <f t="shared" ref="AC18:AC81" si="9">AG18+AJ18+AM18</f>
        <v>-180.17812858231974</v>
      </c>
      <c r="AD18" s="39">
        <f t="shared" ref="AD18:AD81" si="10">AH18+AK18+AN18</f>
        <v>2146.14213028827</v>
      </c>
      <c r="AE18" s="39"/>
      <c r="AF18" s="39"/>
      <c r="AG18" s="39">
        <f>Masse_1*(q_1x-W18)/($AV18^2+Aarseth_1^2)^(3/2)</f>
        <v>239.95577445043654</v>
      </c>
      <c r="AH18" s="39">
        <f>Masse_1*(q_1y-X18)/($AV18^2+Aarseth_1^2)^(3/2)</f>
        <v>267.35842524274869</v>
      </c>
      <c r="AI18" s="39"/>
      <c r="AJ18" s="39">
        <f>Masse_2*(q_2x-W18)/($AX18^2+Aarseth_2^2)^(3/2)</f>
        <v>-71.766807806764248</v>
      </c>
      <c r="AK18" s="39">
        <f>Masse_2*(q_2y-X18)/($AX18^2+Aarseth_2^2)^(3/2)</f>
        <v>132.83124371277012</v>
      </c>
      <c r="AL18" s="39"/>
      <c r="AM18" s="39">
        <f>Masse_3*(q_3x-W18)/($AZ18^2+Aarseth_3^2)^(3/2)</f>
        <v>-348.36709522599205</v>
      </c>
      <c r="AN18" s="39">
        <f>Masse_3*(q_3y-X18)/($AZ18^2+Aarseth_3^2)^(3/2)</f>
        <v>1745.9524613327512</v>
      </c>
      <c r="AO18" s="39"/>
      <c r="AP18" s="39"/>
      <c r="AQ18" s="39"/>
      <c r="AR18" s="39"/>
      <c r="AS18" s="39"/>
      <c r="AT18" s="39"/>
      <c r="AU18" s="39"/>
      <c r="AV18" s="39">
        <f>SQRT((q_1x-W18)^2+(q_1y-X18)^2)</f>
        <v>36119.882834452706</v>
      </c>
      <c r="AW18" s="39"/>
      <c r="AX18" s="39">
        <f>SQRT((q_2x-W18)^2+(q_2y-X18)^2)</f>
        <v>33395.086756890472</v>
      </c>
      <c r="AY18" s="39"/>
      <c r="AZ18" s="39">
        <f>SQRT((q_3x-W18)^2+(q_3y-X18)^2)</f>
        <v>4467.3644844873261</v>
      </c>
      <c r="BA18" s="39"/>
    </row>
    <row r="19" spans="2:53" ht="16.8" x14ac:dyDescent="0.35">
      <c r="B19" s="31" t="s">
        <v>10</v>
      </c>
      <c r="C19" s="31"/>
      <c r="D19" s="31"/>
      <c r="E19" s="31"/>
      <c r="F19" s="31"/>
      <c r="G19" s="3" t="s">
        <v>36</v>
      </c>
      <c r="H19" s="25">
        <v>1</v>
      </c>
      <c r="I19" s="25"/>
      <c r="J19" s="7" t="s">
        <v>26</v>
      </c>
      <c r="L19" s="24">
        <v>15</v>
      </c>
      <c r="M19" s="24">
        <f t="shared" si="6"/>
        <v>0.94247779607693771</v>
      </c>
      <c r="N19" s="24">
        <f t="shared" si="0"/>
        <v>22938.926261462366</v>
      </c>
      <c r="O19" s="24">
        <f t="shared" si="1"/>
        <v>11545.084971874736</v>
      </c>
      <c r="P19" s="24">
        <f t="shared" si="2"/>
        <v>-17942.751616976344</v>
      </c>
      <c r="Q19" s="24">
        <f t="shared" si="3"/>
        <v>12831.559480312315</v>
      </c>
      <c r="R19" s="24">
        <f t="shared" si="4"/>
        <v>-2061.0737385376333</v>
      </c>
      <c r="S19" s="24">
        <f t="shared" si="5"/>
        <v>-10954.915028125264</v>
      </c>
      <c r="T19">
        <v>15</v>
      </c>
      <c r="U19">
        <v>7.5</v>
      </c>
      <c r="W19" s="39">
        <f>W18+(Z18*bt)+(0.5*AC18)*bt^2</f>
        <v>-5735.1009192843476</v>
      </c>
      <c r="X19" s="39">
        <f>X18+(AA18*bt)+(0.5*AD18)*bt^2</f>
        <v>-21137.533585479981</v>
      </c>
      <c r="Y19" s="39"/>
      <c r="Z19" s="39">
        <f>Z18+(AC18*bt)</f>
        <v>-3263.5174387493898</v>
      </c>
      <c r="AA19" s="39">
        <f>AA18+(AD18*bt)</f>
        <v>-2976.5153166896644</v>
      </c>
      <c r="AB19" s="39"/>
      <c r="AC19" s="39">
        <f t="shared" si="9"/>
        <v>390.98118215131149</v>
      </c>
      <c r="AD19" s="39">
        <f t="shared" si="10"/>
        <v>2346.9237498752982</v>
      </c>
      <c r="AE19" s="39"/>
      <c r="AF19" s="39"/>
      <c r="AG19" s="39">
        <f>Masse_1*(q_1x-W19)/($AV19^2+Aarseth_1^2)^(3/2)</f>
        <v>214.06641854686356</v>
      </c>
      <c r="AH19" s="39">
        <f>Masse_1*(q_1y-X19)/($AV19^2+Aarseth_1^2)^(3/2)</f>
        <v>238.20906200781644</v>
      </c>
      <c r="AI19" s="39"/>
      <c r="AJ19" s="39">
        <f>Masse_2*(q_2x-W19)/($AX19^2+Aarseth_2^2)^(3/2)</f>
        <v>-59.970388456142473</v>
      </c>
      <c r="AK19" s="39">
        <f>Masse_2*(q_2y-X19)/($AX19^2+Aarseth_2^2)^(3/2)</f>
        <v>130.90383423825355</v>
      </c>
      <c r="AL19" s="39"/>
      <c r="AM19" s="39">
        <f>Masse_3*(q_3x-W19)/($AZ19^2+Aarseth_3^2)^(3/2)</f>
        <v>236.88515206059043</v>
      </c>
      <c r="AN19" s="39">
        <f>Masse_3*(q_3y-X19)/($AZ19^2+Aarseth_3^2)^(3/2)</f>
        <v>1977.8108536292284</v>
      </c>
      <c r="AO19" s="39"/>
      <c r="AP19" s="39"/>
      <c r="AQ19" s="39"/>
      <c r="AR19" s="39"/>
      <c r="AS19" s="39"/>
      <c r="AT19" s="39"/>
      <c r="AU19" s="39"/>
      <c r="AV19" s="39">
        <f>SQRT((q_1x-W19)^2+(q_1y-X19)^2)</f>
        <v>38501.996690889217</v>
      </c>
      <c r="AW19" s="39"/>
      <c r="AX19" s="39">
        <f>SQRT((q_2x-W19)^2+(q_2y-X19)^2)</f>
        <v>34249.574356039753</v>
      </c>
      <c r="AY19" s="39"/>
      <c r="AZ19" s="39">
        <f>SQRT((q_3x-W19)^2+(q_3y-X19)^2)</f>
        <v>6181.3988606485709</v>
      </c>
      <c r="BA19" s="39"/>
    </row>
    <row r="20" spans="2:53" ht="16.8" x14ac:dyDescent="0.35">
      <c r="B20" s="31" t="s">
        <v>11</v>
      </c>
      <c r="C20" s="31"/>
      <c r="D20" s="31"/>
      <c r="E20" s="31"/>
      <c r="F20" s="31"/>
      <c r="G20" s="3" t="s">
        <v>37</v>
      </c>
      <c r="H20" s="25">
        <f>4/3*PI()*(r_1)^3</f>
        <v>523598775598.29883</v>
      </c>
      <c r="I20" s="25"/>
      <c r="J20" s="7" t="s">
        <v>27</v>
      </c>
      <c r="L20" s="24">
        <v>16</v>
      </c>
      <c r="M20" s="24">
        <f t="shared" si="6"/>
        <v>1.0053096491487337</v>
      </c>
      <c r="N20" s="24">
        <f t="shared" si="0"/>
        <v>22679.133974894983</v>
      </c>
      <c r="O20" s="24">
        <f t="shared" si="1"/>
        <v>11721.639627510074</v>
      </c>
      <c r="P20" s="24">
        <f t="shared" si="2"/>
        <v>-18124.60621757351</v>
      </c>
      <c r="Q20" s="24">
        <f t="shared" si="3"/>
        <v>12955.147739257052</v>
      </c>
      <c r="R20" s="24">
        <f t="shared" si="4"/>
        <v>-2320.866025105016</v>
      </c>
      <c r="S20" s="24">
        <f t="shared" si="5"/>
        <v>-10778.360372489926</v>
      </c>
      <c r="T20">
        <v>16</v>
      </c>
      <c r="U20">
        <v>8</v>
      </c>
      <c r="W20" s="39">
        <f>W19+(Z19*bt)+(0.5*AC19)*bt^2</f>
        <v>-7317.9869908901283</v>
      </c>
      <c r="X20" s="39">
        <f>X19+(AA19*bt)+(0.5*AD19)*bt^2</f>
        <v>-22332.4257750904</v>
      </c>
      <c r="Y20" s="39"/>
      <c r="Z20" s="39">
        <f>Z19+(AC19*bt)</f>
        <v>-3068.0268476737342</v>
      </c>
      <c r="AA20" s="39">
        <f>AA19+(AD19*bt)</f>
        <v>-1803.0534417520153</v>
      </c>
      <c r="AB20" s="39"/>
      <c r="AC20" s="39">
        <f t="shared" si="9"/>
        <v>751.07099628410424</v>
      </c>
      <c r="AD20" s="39">
        <f t="shared" si="10"/>
        <v>2258.9192906209232</v>
      </c>
      <c r="AE20" s="39"/>
      <c r="AF20" s="39"/>
      <c r="AG20" s="39">
        <f>Masse_1*(q_1x-W20)/($AV20^2+Aarseth_1^2)^(3/2)</f>
        <v>197.71080916798957</v>
      </c>
      <c r="AH20" s="39">
        <f>Masse_1*(q_1y-X20)/($AV20^2+Aarseth_1^2)^(3/2)</f>
        <v>215.90877253891412</v>
      </c>
      <c r="AI20" s="39"/>
      <c r="AJ20" s="39">
        <f>Masse_2*(q_2x-W20)/($AX20^2+Aarseth_2^2)^(3/2)</f>
        <v>-51.215518141821811</v>
      </c>
      <c r="AK20" s="39">
        <f>Masse_2*(q_2y-X20)/($AX20^2+Aarseth_2^2)^(3/2)</f>
        <v>130.5724838528198</v>
      </c>
      <c r="AL20" s="39"/>
      <c r="AM20" s="39">
        <f>Masse_3*(q_3x-W20)/($AZ20^2+Aarseth_3^2)^(3/2)</f>
        <v>604.57570525793653</v>
      </c>
      <c r="AN20" s="39">
        <f>Masse_3*(q_3y-X20)/($AZ20^2+Aarseth_3^2)^(3/2)</f>
        <v>1912.4380342291893</v>
      </c>
      <c r="AO20" s="39"/>
      <c r="AP20" s="39"/>
      <c r="AQ20" s="39"/>
      <c r="AR20" s="39"/>
      <c r="AS20" s="39"/>
      <c r="AT20" s="39"/>
      <c r="AU20" s="39"/>
      <c r="AV20" s="39">
        <f>SQRT((q_1x-W20)^2+(q_1y-X20)^2)</f>
        <v>40450.538202361662</v>
      </c>
      <c r="AW20" s="39"/>
      <c r="AX20" s="39">
        <f>SQRT((q_2x-W20)^2+(q_2y-X20)^2)</f>
        <v>34730.666714950377</v>
      </c>
      <c r="AY20" s="39"/>
      <c r="AZ20" s="39">
        <f>SQRT((q_3x-W20)^2+(q_3y-X20)^2)</f>
        <v>7690.0930707726757</v>
      </c>
      <c r="BA20" s="39"/>
    </row>
    <row r="21" spans="2:53" ht="15.6" x14ac:dyDescent="0.35">
      <c r="B21" s="31" t="s">
        <v>12</v>
      </c>
      <c r="C21" s="31"/>
      <c r="D21" s="31"/>
      <c r="E21" s="31"/>
      <c r="F21" s="31"/>
      <c r="G21" s="3" t="s">
        <v>38</v>
      </c>
      <c r="H21" s="25">
        <f>ρ_1*Volume_1</f>
        <v>523598775598.29883</v>
      </c>
      <c r="I21" s="25"/>
      <c r="J21" s="7" t="s">
        <v>28</v>
      </c>
      <c r="L21" s="24">
        <v>17</v>
      </c>
      <c r="M21" s="24">
        <f t="shared" si="6"/>
        <v>1.0681415022205296</v>
      </c>
      <c r="N21" s="24">
        <f t="shared" si="0"/>
        <v>22408.768370508576</v>
      </c>
      <c r="O21" s="24">
        <f t="shared" si="1"/>
        <v>11881.533400219318</v>
      </c>
      <c r="P21" s="24">
        <f t="shared" si="2"/>
        <v>-18313.862140643996</v>
      </c>
      <c r="Q21" s="24">
        <f t="shared" si="3"/>
        <v>13067.073380153523</v>
      </c>
      <c r="R21" s="24">
        <f t="shared" si="4"/>
        <v>-2591.2316294914235</v>
      </c>
      <c r="S21" s="24">
        <f t="shared" si="5"/>
        <v>-10618.466599780682</v>
      </c>
      <c r="T21">
        <v>17</v>
      </c>
      <c r="U21">
        <v>8.5</v>
      </c>
      <c r="W21" s="39">
        <f>W20+(Z20*bt)+(0.5*AC20)*bt^2</f>
        <v>-8758.1165401914823</v>
      </c>
      <c r="X21" s="39">
        <f>X20+(AA20*bt)+(0.5*AD20)*bt^2</f>
        <v>-22951.587584638793</v>
      </c>
      <c r="Y21" s="39"/>
      <c r="Z21" s="39">
        <f>Z20+(AC20*bt)</f>
        <v>-2692.4913495316823</v>
      </c>
      <c r="AA21" s="39">
        <f>AA20+(AD20*bt)</f>
        <v>-673.59379644155365</v>
      </c>
      <c r="AB21" s="39"/>
      <c r="AC21" s="39">
        <f t="shared" si="9"/>
        <v>976.63452112088953</v>
      </c>
      <c r="AD21" s="39">
        <f t="shared" si="10"/>
        <v>2094.5997909318075</v>
      </c>
      <c r="AE21" s="39"/>
      <c r="AF21" s="39"/>
      <c r="AG21" s="39">
        <f>Masse_1*(q_1x-W21)/($AV21^2+Aarseth_1^2)^(3/2)</f>
        <v>188.5728080296347</v>
      </c>
      <c r="AH21" s="39">
        <f>Masse_1*(q_1y-X21)/($AV21^2+Aarseth_1^2)^(3/2)</f>
        <v>199.67724144139879</v>
      </c>
      <c r="AI21" s="39"/>
      <c r="AJ21" s="39">
        <f>Masse_2*(q_2x-W21)/($AX21^2+Aarseth_2^2)^(3/2)</f>
        <v>-45.077783953265154</v>
      </c>
      <c r="AK21" s="39">
        <f>Masse_2*(q_2y-X21)/($AX21^2+Aarseth_2^2)^(3/2)</f>
        <v>132.12950938051642</v>
      </c>
      <c r="AL21" s="39"/>
      <c r="AM21" s="39">
        <f>Masse_3*(q_3x-W21)/($AZ21^2+Aarseth_3^2)^(3/2)</f>
        <v>833.13949704452</v>
      </c>
      <c r="AN21" s="39">
        <f>Masse_3*(q_3y-X21)/($AZ21^2+Aarseth_3^2)^(3/2)</f>
        <v>1762.7930401098924</v>
      </c>
      <c r="AO21" s="39"/>
      <c r="AP21" s="39"/>
      <c r="AQ21" s="39"/>
      <c r="AR21" s="39"/>
      <c r="AS21" s="39"/>
      <c r="AT21" s="39"/>
      <c r="AU21" s="39"/>
      <c r="AV21" s="39">
        <f>SQRT((q_1x-W21)^2+(q_1y-X21)^2)</f>
        <v>41884.704288847053</v>
      </c>
      <c r="AW21" s="39"/>
      <c r="AX21" s="39">
        <f>SQRT((q_2x-W21)^2+(q_2y-X21)^2)</f>
        <v>34816.476962381443</v>
      </c>
      <c r="AY21" s="39"/>
      <c r="AZ21" s="39">
        <f>SQRT((q_3x-W21)^2+(q_3y-X21)^2)</f>
        <v>8794.9522480706273</v>
      </c>
      <c r="BA21" s="39"/>
    </row>
    <row r="22" spans="2:53" ht="15.6" x14ac:dyDescent="0.35">
      <c r="B22" s="31" t="s">
        <v>13</v>
      </c>
      <c r="C22" s="31"/>
      <c r="D22" s="31"/>
      <c r="E22" s="31"/>
      <c r="F22" s="31"/>
      <c r="G22" s="3" t="s">
        <v>39</v>
      </c>
      <c r="H22" s="25">
        <f>H18*H5</f>
        <v>10000</v>
      </c>
      <c r="I22" s="25"/>
      <c r="J22" s="7" t="s">
        <v>19</v>
      </c>
      <c r="L22" s="24">
        <v>18</v>
      </c>
      <c r="M22" s="24">
        <f t="shared" si="6"/>
        <v>1.1309733552923256</v>
      </c>
      <c r="N22" s="24">
        <f t="shared" si="0"/>
        <v>22128.896457825362</v>
      </c>
      <c r="O22" s="24">
        <f t="shared" si="1"/>
        <v>12024.135262330099</v>
      </c>
      <c r="P22" s="24">
        <f t="shared" si="2"/>
        <v>-18509.772479522246</v>
      </c>
      <c r="Q22" s="24">
        <f t="shared" si="3"/>
        <v>13166.894683631068</v>
      </c>
      <c r="R22" s="24">
        <f t="shared" si="4"/>
        <v>-2871.1035421746369</v>
      </c>
      <c r="S22" s="24">
        <f t="shared" si="5"/>
        <v>-10475.864737669901</v>
      </c>
      <c r="T22">
        <v>18</v>
      </c>
      <c r="U22">
        <v>9</v>
      </c>
      <c r="W22" s="39">
        <f>W21+(Z21*bt)+(0.5*AC21)*bt^2</f>
        <v>-9982.2828998172135</v>
      </c>
      <c r="X22" s="39">
        <f>X21+(AA21*bt)+(0.5*AD21)*bt^2</f>
        <v>-23026.559508993098</v>
      </c>
      <c r="Y22" s="39"/>
      <c r="Z22" s="39">
        <f>Z21+(AC21*bt)</f>
        <v>-2204.1740889712373</v>
      </c>
      <c r="AA22" s="39">
        <f>AA21+(AD21*bt)</f>
        <v>373.70609902435012</v>
      </c>
      <c r="AB22" s="39"/>
      <c r="AC22" s="39">
        <f t="shared" si="9"/>
        <v>1145.8598133399048</v>
      </c>
      <c r="AD22" s="39">
        <f t="shared" si="10"/>
        <v>1938.4933166347439</v>
      </c>
      <c r="AE22" s="39"/>
      <c r="AF22" s="39"/>
      <c r="AG22" s="39">
        <f>Masse_1*(q_1x-W22)/($AV22^2+Aarseth_1^2)^(3/2)</f>
        <v>185.03532360529618</v>
      </c>
      <c r="AH22" s="39">
        <f>Masse_1*(q_1y-X22)/($AV22^2+Aarseth_1^2)^(3/2)</f>
        <v>188.39432061183393</v>
      </c>
      <c r="AI22" s="39"/>
      <c r="AJ22" s="39">
        <f>Masse_2*(q_2x-W22)/($AX22^2+Aarseth_2^2)^(3/2)</f>
        <v>-41.19761644224095</v>
      </c>
      <c r="AK22" s="39">
        <f>Masse_2*(q_2y-X22)/($AX22^2+Aarseth_2^2)^(3/2)</f>
        <v>135.8209178250319</v>
      </c>
      <c r="AL22" s="39"/>
      <c r="AM22" s="39">
        <f>Masse_3*(q_3x-W22)/($AZ22^2+Aarseth_3^2)^(3/2)</f>
        <v>1002.0221061768497</v>
      </c>
      <c r="AN22" s="39">
        <f>Masse_3*(q_3y-X22)/($AZ22^2+Aarseth_3^2)^(3/2)</f>
        <v>1614.2780781978781</v>
      </c>
      <c r="AO22" s="39"/>
      <c r="AP22" s="39"/>
      <c r="AQ22" s="39"/>
      <c r="AR22" s="39"/>
      <c r="AS22" s="39"/>
      <c r="AT22" s="39"/>
      <c r="AU22" s="39"/>
      <c r="AV22" s="39">
        <f>SQRT((q_1x-W22)^2+(q_1y-X22)^2)</f>
        <v>42787.943668056403</v>
      </c>
      <c r="AW22" s="39"/>
      <c r="AX22" s="39">
        <f>SQRT((q_2x-W22)^2+(q_2y-X22)^2)</f>
        <v>34512.436727944281</v>
      </c>
      <c r="AY22" s="39"/>
      <c r="AZ22" s="39">
        <f>SQRT((q_3x-W22)^2+(q_3y-X22)^2)</f>
        <v>9447.1583264608489</v>
      </c>
      <c r="BA22" s="39"/>
    </row>
    <row r="23" spans="2:53" ht="15" thickBot="1" x14ac:dyDescent="0.35">
      <c r="G23" s="9"/>
      <c r="H23" s="10"/>
      <c r="I23" s="10"/>
      <c r="J23" s="20"/>
      <c r="L23" s="24">
        <v>19</v>
      </c>
      <c r="M23" s="24">
        <f t="shared" si="6"/>
        <v>1.1938052083641215</v>
      </c>
      <c r="N23" s="24">
        <f t="shared" si="0"/>
        <v>21840.622763423391</v>
      </c>
      <c r="O23" s="24">
        <f t="shared" si="1"/>
        <v>12148.882429441257</v>
      </c>
      <c r="P23" s="24">
        <f t="shared" si="2"/>
        <v>-18711.564065603627</v>
      </c>
      <c r="Q23" s="24">
        <f t="shared" si="3"/>
        <v>13254.21770060888</v>
      </c>
      <c r="R23" s="24">
        <f t="shared" si="4"/>
        <v>-3159.3772365766108</v>
      </c>
      <c r="S23" s="24">
        <f t="shared" si="5"/>
        <v>-10351.117570558743</v>
      </c>
      <c r="T23">
        <v>19</v>
      </c>
      <c r="U23">
        <v>9.5</v>
      </c>
      <c r="W23" s="39">
        <f>W22+(Z22*bt)+(0.5*AC22)*bt^2</f>
        <v>-10941.137467635344</v>
      </c>
      <c r="X23" s="39">
        <f>X22+(AA22*bt)+(0.5*AD22)*bt^2</f>
        <v>-22597.394794901582</v>
      </c>
      <c r="Y23" s="39"/>
      <c r="Z23" s="39">
        <f>Z22+(AC22*bt)</f>
        <v>-1631.244182301285</v>
      </c>
      <c r="AA23" s="39">
        <f>AA22+(AD22*bt)</f>
        <v>1342.9527573417222</v>
      </c>
      <c r="AB23" s="39"/>
      <c r="AC23" s="39">
        <f t="shared" si="9"/>
        <v>1306.8356790349021</v>
      </c>
      <c r="AD23" s="39">
        <f t="shared" si="10"/>
        <v>1806.5581552856934</v>
      </c>
      <c r="AE23" s="39"/>
      <c r="AF23" s="39"/>
      <c r="AG23" s="39">
        <f>Masse_1*(q_1x-W23)/($AV23^2+Aarseth_1^2)^(3/2)</f>
        <v>186.24546355077956</v>
      </c>
      <c r="AH23" s="39">
        <f>Masse_1*(q_1y-X23)/($AV23^2+Aarseth_1^2)^(3/2)</f>
        <v>181.16668306427528</v>
      </c>
      <c r="AI23" s="39"/>
      <c r="AJ23" s="39">
        <f>Masse_2*(q_2x-W23)/($AX23^2+Aarseth_2^2)^(3/2)</f>
        <v>-39.450198759995217</v>
      </c>
      <c r="AK23" s="39">
        <f>Masse_2*(q_2y-X23)/($AX23^2+Aarseth_2^2)^(3/2)</f>
        <v>141.95752492352045</v>
      </c>
      <c r="AL23" s="39"/>
      <c r="AM23" s="39">
        <f>Masse_3*(q_3x-W23)/($AZ23^2+Aarseth_3^2)^(3/2)</f>
        <v>1160.0404142441178</v>
      </c>
      <c r="AN23" s="39">
        <f>Masse_3*(q_3y-X23)/($AZ23^2+Aarseth_3^2)^(3/2)</f>
        <v>1483.4339472978977</v>
      </c>
      <c r="AO23" s="39"/>
      <c r="AP23" s="39"/>
      <c r="AQ23" s="39"/>
      <c r="AR23" s="39"/>
      <c r="AS23" s="39"/>
      <c r="AT23" s="39"/>
      <c r="AU23" s="39"/>
      <c r="AV23" s="39">
        <f>SQRT((q_1x-W23)^2+(q_1y-X23)^2)</f>
        <v>43164.883426591994</v>
      </c>
      <c r="AW23" s="39"/>
      <c r="AX23" s="39">
        <f>SQRT((q_2x-W23)^2+(q_2y-X23)^2)</f>
        <v>33832.722884730356</v>
      </c>
      <c r="AY23" s="39"/>
      <c r="AZ23" s="39">
        <f>SQRT((q_3x-W23)^2+(q_3y-X23)^2)</f>
        <v>9644.5591956780554</v>
      </c>
      <c r="BA23" s="39"/>
    </row>
    <row r="24" spans="2:53" ht="15" thickTop="1" x14ac:dyDescent="0.3">
      <c r="B24" s="36" t="s">
        <v>29</v>
      </c>
      <c r="C24" s="36"/>
      <c r="D24" s="36"/>
      <c r="E24" s="36"/>
      <c r="F24" s="36"/>
      <c r="G24" s="11"/>
      <c r="H24" s="11"/>
      <c r="I24" s="11"/>
      <c r="J24" s="12"/>
      <c r="L24" s="24">
        <v>20</v>
      </c>
      <c r="M24" s="24">
        <f t="shared" si="6"/>
        <v>1.2566370614359175</v>
      </c>
      <c r="N24" s="24">
        <f t="shared" si="0"/>
        <v>21545.084971874738</v>
      </c>
      <c r="O24" s="24">
        <f t="shared" si="1"/>
        <v>12255.282581475767</v>
      </c>
      <c r="P24" s="24">
        <f t="shared" si="2"/>
        <v>-18918.440519687683</v>
      </c>
      <c r="Q24" s="24">
        <f t="shared" si="3"/>
        <v>13328.697807033037</v>
      </c>
      <c r="R24" s="24">
        <f t="shared" si="4"/>
        <v>-3454.9150281252637</v>
      </c>
      <c r="S24" s="24">
        <f t="shared" si="5"/>
        <v>-10244.717418524233</v>
      </c>
      <c r="T24">
        <v>20</v>
      </c>
      <c r="U24">
        <v>10</v>
      </c>
      <c r="W24" s="39">
        <f>W23+(Z23*bt)+(0.5*AC23)*bt^2</f>
        <v>-11593.405098906624</v>
      </c>
      <c r="X24" s="39">
        <f>X23+(AA23*bt)+(0.5*AD23)*bt^2</f>
        <v>-21700.09864682001</v>
      </c>
      <c r="Y24" s="39"/>
      <c r="Z24" s="39">
        <f>Z23+(AC23*bt)</f>
        <v>-977.82634278383398</v>
      </c>
      <c r="AA24" s="39">
        <f>AA23+(AD23*bt)</f>
        <v>2246.2318349845691</v>
      </c>
      <c r="AB24" s="39"/>
      <c r="AC24" s="39">
        <f t="shared" si="9"/>
        <v>1487.353052787591</v>
      </c>
      <c r="AD24" s="39">
        <f t="shared" si="10"/>
        <v>1685.4175391133945</v>
      </c>
      <c r="AE24" s="39"/>
      <c r="AF24" s="39"/>
      <c r="AG24" s="39">
        <f>Masse_1*(q_1x-W24)/($AV24^2+Aarseth_1^2)^(3/2)</f>
        <v>191.99044231157399</v>
      </c>
      <c r="AH24" s="39">
        <f>Masse_1*(q_1y-X24)/($AV24^2+Aarseth_1^2)^(3/2)</f>
        <v>177.44652205718029</v>
      </c>
      <c r="AI24" s="39"/>
      <c r="AJ24" s="39">
        <f>Masse_2*(q_2x-W24)/($AX24^2+Aarseth_2^2)^(3/2)</f>
        <v>-40.034536640023383</v>
      </c>
      <c r="AK24" s="39">
        <f>Masse_2*(q_2y-X24)/($AX24^2+Aarseth_2^2)^(3/2)</f>
        <v>150.96466235138917</v>
      </c>
      <c r="AL24" s="39"/>
      <c r="AM24" s="39">
        <f>Masse_3*(q_3x-W24)/($AZ24^2+Aarseth_3^2)^(3/2)</f>
        <v>1335.3971471160403</v>
      </c>
      <c r="AN24" s="39">
        <f>Masse_3*(q_3y-X24)/($AZ24^2+Aarseth_3^2)^(3/2)</f>
        <v>1357.0063547048251</v>
      </c>
      <c r="AO24" s="39"/>
      <c r="AP24" s="39"/>
      <c r="AQ24" s="39"/>
      <c r="AR24" s="39"/>
      <c r="AS24" s="39"/>
      <c r="AT24" s="39"/>
      <c r="AU24" s="39"/>
      <c r="AV24" s="39">
        <f>SQRT((q_1x-W24)^2+(q_1y-X24)^2)</f>
        <v>43020.797374382062</v>
      </c>
      <c r="AW24" s="39"/>
      <c r="AX24" s="39">
        <f>SQRT((q_2x-W24)^2+(q_2y-X24)^2)</f>
        <v>32795.839553961858</v>
      </c>
      <c r="AY24" s="39"/>
      <c r="AZ24" s="39">
        <f>SQRT((q_3x-W24)^2+(q_3y-X24)^2)</f>
        <v>9400.2293948290007</v>
      </c>
      <c r="BA24" s="39"/>
    </row>
    <row r="25" spans="2:53" ht="15.6" x14ac:dyDescent="0.35">
      <c r="B25" s="31" t="s">
        <v>9</v>
      </c>
      <c r="C25" s="31"/>
      <c r="D25" s="31"/>
      <c r="E25" s="31"/>
      <c r="F25" s="31"/>
      <c r="G25" s="3" t="s">
        <v>21</v>
      </c>
      <c r="H25" s="3">
        <v>-20000</v>
      </c>
      <c r="I25" s="3">
        <v>10000</v>
      </c>
      <c r="J25" s="7" t="s">
        <v>19</v>
      </c>
      <c r="L25" s="24">
        <v>21</v>
      </c>
      <c r="M25" s="24">
        <f t="shared" si="6"/>
        <v>1.3194689145077134</v>
      </c>
      <c r="N25" s="24">
        <f t="shared" si="0"/>
        <v>21243.449435824274</v>
      </c>
      <c r="O25" s="24">
        <f t="shared" si="1"/>
        <v>12342.915805643155</v>
      </c>
      <c r="P25" s="24">
        <f t="shared" si="2"/>
        <v>-19129.585394923008</v>
      </c>
      <c r="Q25" s="24">
        <f t="shared" si="3"/>
        <v>13390.04106395021</v>
      </c>
      <c r="R25" s="24">
        <f t="shared" si="4"/>
        <v>-3756.5505641757272</v>
      </c>
      <c r="S25" s="24">
        <f t="shared" si="5"/>
        <v>-10157.084194356845</v>
      </c>
      <c r="T25">
        <v>21</v>
      </c>
      <c r="U25">
        <v>10.5</v>
      </c>
      <c r="W25" s="39">
        <f>W24+(Z24*bt)+(0.5*AC24)*bt^2</f>
        <v>-11896.399138700093</v>
      </c>
      <c r="X25" s="39">
        <f>X24+(AA24*bt)+(0.5*AD24)*bt^2</f>
        <v>-20366.305536938551</v>
      </c>
      <c r="Y25" s="39"/>
      <c r="Z25" s="39">
        <f>Z24+(AC24*bt)</f>
        <v>-234.1498163900385</v>
      </c>
      <c r="AA25" s="39">
        <f>AA24+(AD24*bt)</f>
        <v>3088.9406045412661</v>
      </c>
      <c r="AB25" s="39"/>
      <c r="AC25" s="39">
        <f t="shared" si="9"/>
        <v>1700.8398880258603</v>
      </c>
      <c r="AD25" s="39">
        <f t="shared" si="10"/>
        <v>1540.118143149296</v>
      </c>
      <c r="AE25" s="39"/>
      <c r="AF25" s="39"/>
      <c r="AG25" s="39">
        <f>Masse_1*(q_1x-W25)/($AV25^2+Aarseth_1^2)^(3/2)</f>
        <v>202.62864471487001</v>
      </c>
      <c r="AH25" s="39">
        <f>Masse_1*(q_1y-X25)/($AV25^2+Aarseth_1^2)^(3/2)</f>
        <v>177.02661982648033</v>
      </c>
      <c r="AI25" s="39"/>
      <c r="AJ25" s="39">
        <f>Masse_2*(q_2x-W25)/($AX25^2+Aarseth_2^2)^(3/2)</f>
        <v>-43.595366025625069</v>
      </c>
      <c r="AK25" s="39">
        <f>Masse_2*(q_2y-X25)/($AX25^2+Aarseth_2^2)^(3/2)</f>
        <v>163.36320450467551</v>
      </c>
      <c r="AL25" s="39"/>
      <c r="AM25" s="39">
        <f>Masse_3*(q_3x-W25)/($AZ25^2+Aarseth_3^2)^(3/2)</f>
        <v>1541.8066093366153</v>
      </c>
      <c r="AN25" s="39">
        <f>Masse_3*(q_3y-X25)/($AZ25^2+Aarseth_3^2)^(3/2)</f>
        <v>1199.7283188181402</v>
      </c>
      <c r="AO25" s="39"/>
      <c r="AP25" s="39"/>
      <c r="AQ25" s="39"/>
      <c r="AR25" s="39"/>
      <c r="AS25" s="39"/>
      <c r="AT25" s="39"/>
      <c r="AU25" s="39"/>
      <c r="AV25" s="39">
        <f>SQRT((q_1x-W25)^2+(q_1y-X25)^2)</f>
        <v>42354.589624895198</v>
      </c>
      <c r="AW25" s="39"/>
      <c r="AX25" s="39">
        <f>SQRT((q_2x-W25)^2+(q_2y-X25)^2)</f>
        <v>31428.981193827545</v>
      </c>
      <c r="AY25" s="39"/>
      <c r="AZ25" s="39">
        <f>SQRT((q_3x-W25)^2+(q_3y-X25)^2)</f>
        <v>8738.2810778802923</v>
      </c>
      <c r="BA25" s="39"/>
    </row>
    <row r="26" spans="2:53" ht="15.6" x14ac:dyDescent="0.35">
      <c r="B26" s="31" t="s">
        <v>8</v>
      </c>
      <c r="C26" s="31"/>
      <c r="D26" s="31"/>
      <c r="E26" s="31"/>
      <c r="F26" s="31"/>
      <c r="G26" s="3" t="s">
        <v>20</v>
      </c>
      <c r="H26" s="25">
        <v>3500</v>
      </c>
      <c r="I26" s="25"/>
      <c r="J26" s="7" t="s">
        <v>19</v>
      </c>
      <c r="L26" s="24">
        <v>22</v>
      </c>
      <c r="M26" s="24">
        <f t="shared" si="6"/>
        <v>1.3823007675795094</v>
      </c>
      <c r="N26" s="24">
        <f t="shared" si="0"/>
        <v>20936.906572928623</v>
      </c>
      <c r="O26" s="24">
        <f t="shared" si="1"/>
        <v>12411.436253643444</v>
      </c>
      <c r="P26" s="24">
        <f t="shared" si="2"/>
        <v>-19344.165398949965</v>
      </c>
      <c r="Q26" s="24">
        <f t="shared" si="3"/>
        <v>13438.005377550411</v>
      </c>
      <c r="R26" s="24">
        <f t="shared" si="4"/>
        <v>-4063.0934270713788</v>
      </c>
      <c r="S26" s="24">
        <f t="shared" si="5"/>
        <v>-10088.563746356556</v>
      </c>
      <c r="T26">
        <v>22</v>
      </c>
      <c r="U26">
        <v>11</v>
      </c>
      <c r="W26" s="39">
        <f>W25+(Z25*bt)+(0.5*AC25)*bt^2</f>
        <v>-11800.869060891881</v>
      </c>
      <c r="X26" s="39">
        <f>X25+(AA25*bt)+(0.5*AD25)*bt^2</f>
        <v>-18629.320466774254</v>
      </c>
      <c r="Y26" s="39"/>
      <c r="Z26" s="39">
        <f>Z25+(AC25*bt)</f>
        <v>616.27012762289166</v>
      </c>
      <c r="AA26" s="39">
        <f>AA25+(AD25*bt)</f>
        <v>3858.9996761159141</v>
      </c>
      <c r="AB26" s="39"/>
      <c r="AC26" s="39">
        <f t="shared" si="9"/>
        <v>1936.7138635855035</v>
      </c>
      <c r="AD26" s="39">
        <f t="shared" si="10"/>
        <v>1303.6839737957985</v>
      </c>
      <c r="AE26" s="39"/>
      <c r="AF26" s="39"/>
      <c r="AG26" s="39">
        <f>Masse_1*(q_1x-W26)/($AV26^2+Aarseth_1^2)^(3/2)</f>
        <v>219.12434986171948</v>
      </c>
      <c r="AH26" s="39">
        <f>Masse_1*(q_1y-X26)/($AV26^2+Aarseth_1^2)^(3/2)</f>
        <v>180.0444619499921</v>
      </c>
      <c r="AI26" s="39"/>
      <c r="AJ26" s="39">
        <f>Masse_2*(q_2x-W26)/($AX26^2+Aarseth_2^2)^(3/2)</f>
        <v>-51.432973639756526</v>
      </c>
      <c r="AK26" s="39">
        <f>Masse_2*(q_2y-X26)/($AX26^2+Aarseth_2^2)^(3/2)</f>
        <v>179.59111713514309</v>
      </c>
      <c r="AL26" s="39"/>
      <c r="AM26" s="39">
        <f>Masse_3*(q_3x-W26)/($AZ26^2+Aarseth_3^2)^(3/2)</f>
        <v>1769.0224873635407</v>
      </c>
      <c r="AN26" s="39">
        <f>Masse_3*(q_3y-X26)/($AZ26^2+Aarseth_3^2)^(3/2)</f>
        <v>944.04839471066339</v>
      </c>
      <c r="AO26" s="39"/>
      <c r="AP26" s="39"/>
      <c r="AQ26" s="39"/>
      <c r="AR26" s="39"/>
      <c r="AS26" s="39"/>
      <c r="AT26" s="39"/>
      <c r="AU26" s="39"/>
      <c r="AV26" s="39">
        <f>SQRT((q_1x-W26)^2+(q_1y-X26)^2)</f>
        <v>41158.67661967982</v>
      </c>
      <c r="AW26" s="39"/>
      <c r="AX26" s="39">
        <f>SQRT((q_2x-W26)^2+(q_2y-X26)^2)</f>
        <v>29780.257529878734</v>
      </c>
      <c r="AY26" s="39"/>
      <c r="AZ26" s="39">
        <f>SQRT((q_3x-W26)^2+(q_3y-X26)^2)</f>
        <v>7708.6825744703547</v>
      </c>
      <c r="BA26" s="39"/>
    </row>
    <row r="27" spans="2:53" ht="16.8" x14ac:dyDescent="0.35">
      <c r="B27" s="31" t="s">
        <v>10</v>
      </c>
      <c r="C27" s="31"/>
      <c r="D27" s="31"/>
      <c r="E27" s="31"/>
      <c r="F27" s="31"/>
      <c r="G27" s="3" t="s">
        <v>22</v>
      </c>
      <c r="H27" s="25">
        <v>1</v>
      </c>
      <c r="I27" s="25"/>
      <c r="J27" s="7" t="s">
        <v>26</v>
      </c>
      <c r="L27" s="24">
        <v>23</v>
      </c>
      <c r="M27" s="24">
        <f t="shared" si="6"/>
        <v>1.4451326206513053</v>
      </c>
      <c r="N27" s="24">
        <f t="shared" si="0"/>
        <v>20626.666167821521</v>
      </c>
      <c r="O27" s="24">
        <f t="shared" si="1"/>
        <v>12460.573506572389</v>
      </c>
      <c r="P27" s="24">
        <f t="shared" si="2"/>
        <v>-19561.333682524935</v>
      </c>
      <c r="Q27" s="24">
        <f t="shared" si="3"/>
        <v>13472.401454600673</v>
      </c>
      <c r="R27" s="24">
        <f t="shared" si="4"/>
        <v>-4373.3338321784813</v>
      </c>
      <c r="S27" s="24">
        <f t="shared" si="5"/>
        <v>-10039.426493427611</v>
      </c>
      <c r="T27">
        <v>23</v>
      </c>
      <c r="U27">
        <v>11.5</v>
      </c>
      <c r="W27" s="39">
        <f>W26+(Z26*bt)+(0.5*AC26)*bt^2</f>
        <v>-11250.644764132247</v>
      </c>
      <c r="X27" s="39">
        <f>X26+(AA26*bt)+(0.5*AD26)*bt^2</f>
        <v>-16536.860131991823</v>
      </c>
      <c r="Y27" s="39"/>
      <c r="Z27" s="39">
        <f>Z26+(AC26*bt)</f>
        <v>1584.6270594156435</v>
      </c>
      <c r="AA27" s="39">
        <f>AA26+(AD26*bt)</f>
        <v>4510.8416630138136</v>
      </c>
      <c r="AB27" s="39"/>
      <c r="AC27" s="39">
        <f t="shared" si="9"/>
        <v>2123.2328115318446</v>
      </c>
      <c r="AD27" s="39">
        <f t="shared" si="10"/>
        <v>864.85220399511627</v>
      </c>
      <c r="AE27" s="39"/>
      <c r="AF27" s="39"/>
      <c r="AG27" s="39">
        <f>Masse_1*(q_1x-W27)/($AV27^2+Aarseth_1^2)^(3/2)</f>
        <v>243.16847967313583</v>
      </c>
      <c r="AH27" s="39">
        <f>Masse_1*(q_1y-X27)/($AV27^2+Aarseth_1^2)^(3/2)</f>
        <v>187.03635648250165</v>
      </c>
      <c r="AI27" s="39"/>
      <c r="AJ27" s="39">
        <f>Masse_2*(q_2x-W27)/($AX27^2+Aarseth_2^2)^(3/2)</f>
        <v>-65.742022733859258</v>
      </c>
      <c r="AK27" s="39">
        <f>Masse_2*(q_2y-X27)/($AX27^2+Aarseth_2^2)^(3/2)</f>
        <v>199.39604862890488</v>
      </c>
      <c r="AL27" s="39"/>
      <c r="AM27" s="39">
        <f>Masse_3*(q_3x-W27)/($AZ27^2+Aarseth_3^2)^(3/2)</f>
        <v>1945.8063545925679</v>
      </c>
      <c r="AN27" s="39">
        <f>Masse_3*(q_3y-X27)/($AZ27^2+Aarseth_3^2)^(3/2)</f>
        <v>478.41979888370975</v>
      </c>
      <c r="AO27" s="39"/>
      <c r="AP27" s="39"/>
      <c r="AQ27" s="39"/>
      <c r="AR27" s="39"/>
      <c r="AS27" s="39"/>
      <c r="AT27" s="39"/>
      <c r="AU27" s="39"/>
      <c r="AV27" s="39">
        <f>SQRT((q_1x-W27)^2+(q_1y-X27)^2)</f>
        <v>39425.543029601053</v>
      </c>
      <c r="AW27" s="39"/>
      <c r="AX27" s="39">
        <f>SQRT((q_2x-W27)^2+(q_2y-X27)^2)</f>
        <v>27942.014292250005</v>
      </c>
      <c r="AY27" s="39"/>
      <c r="AZ27" s="39">
        <f>SQRT((q_3x-W27)^2+(q_3y-X27)^2)</f>
        <v>6436.8081401172585</v>
      </c>
      <c r="BA27" s="39"/>
    </row>
    <row r="28" spans="2:53" ht="16.8" x14ac:dyDescent="0.35">
      <c r="B28" s="31" t="s">
        <v>11</v>
      </c>
      <c r="C28" s="31"/>
      <c r="D28" s="31"/>
      <c r="E28" s="31"/>
      <c r="F28" s="31"/>
      <c r="G28" s="3" t="s">
        <v>23</v>
      </c>
      <c r="H28" s="25">
        <f>4/3*PI()*(H26)^3</f>
        <v>179594380030.21649</v>
      </c>
      <c r="I28" s="25"/>
      <c r="J28" s="7" t="s">
        <v>27</v>
      </c>
      <c r="L28" s="24">
        <v>24</v>
      </c>
      <c r="M28" s="24">
        <f t="shared" si="6"/>
        <v>1.5079644737231013</v>
      </c>
      <c r="N28" s="24">
        <f t="shared" si="0"/>
        <v>20313.952597646563</v>
      </c>
      <c r="O28" s="24">
        <f t="shared" si="1"/>
        <v>12490.133642141358</v>
      </c>
      <c r="P28" s="24">
        <f t="shared" si="2"/>
        <v>-19780.233181647403</v>
      </c>
      <c r="Q28" s="24">
        <f t="shared" si="3"/>
        <v>13493.09354949895</v>
      </c>
      <c r="R28" s="24">
        <f t="shared" si="4"/>
        <v>-4686.0474023534352</v>
      </c>
      <c r="S28" s="24">
        <f t="shared" si="5"/>
        <v>-10009.866357858642</v>
      </c>
      <c r="T28">
        <v>24</v>
      </c>
      <c r="U28">
        <v>12</v>
      </c>
      <c r="W28" s="39">
        <f>W27+(Z27*bt)+(0.5*AC27)*bt^2</f>
        <v>-10192.927132982944</v>
      </c>
      <c r="X28" s="39">
        <f>X27+(AA27*bt)+(0.5*AD27)*bt^2</f>
        <v>-14173.332774985527</v>
      </c>
      <c r="Y28" s="39"/>
      <c r="Z28" s="39">
        <f>Z27+(AC27*bt)</f>
        <v>2646.2434651815656</v>
      </c>
      <c r="AA28" s="39">
        <f>AA27+(AD27*bt)</f>
        <v>4943.2677650113719</v>
      </c>
      <c r="AB28" s="39"/>
      <c r="AC28" s="39">
        <f t="shared" si="9"/>
        <v>2073.1936642192368</v>
      </c>
      <c r="AD28" s="39">
        <f t="shared" si="10"/>
        <v>119.24291736553374</v>
      </c>
      <c r="AE28" s="39"/>
      <c r="AF28" s="39"/>
      <c r="AG28" s="39">
        <f>Masse_1*(q_1x-W28)/($AV28^2+Aarseth_1^2)^(3/2)</f>
        <v>277.28028291677634</v>
      </c>
      <c r="AH28" s="39">
        <f>Masse_1*(q_1y-X28)/($AV28^2+Aarseth_1^2)^(3/2)</f>
        <v>199.03959020364465</v>
      </c>
      <c r="AI28" s="39"/>
      <c r="AJ28" s="39">
        <f>Masse_2*(q_2x-W28)/($AX28^2+Aarseth_2^2)^(3/2)</f>
        <v>-89.385809070763131</v>
      </c>
      <c r="AK28" s="39">
        <f>Masse_2*(q_2y-X28)/($AX28^2+Aarseth_2^2)^(3/2)</f>
        <v>220.32597670359687</v>
      </c>
      <c r="AL28" s="39"/>
      <c r="AM28" s="39">
        <f>Masse_3*(q_3x-W28)/($AZ28^2+Aarseth_3^2)^(3/2)</f>
        <v>1885.2991903732236</v>
      </c>
      <c r="AN28" s="39">
        <f>Masse_3*(q_3y-X28)/($AZ28^2+Aarseth_3^2)^(3/2)</f>
        <v>-300.12264954170774</v>
      </c>
      <c r="AO28" s="39"/>
      <c r="AP28" s="39"/>
      <c r="AQ28" s="39"/>
      <c r="AR28" s="39"/>
      <c r="AS28" s="39"/>
      <c r="AT28" s="39"/>
      <c r="AU28" s="39"/>
      <c r="AV28" s="39">
        <f>SQRT((q_1x-W28)^2+(q_1y-X28)^2)</f>
        <v>37166.466100947495</v>
      </c>
      <c r="AW28" s="39"/>
      <c r="AX28" s="39">
        <f>SQRT((q_2x-W28)^2+(q_2y-X28)^2)</f>
        <v>26086.944927859444</v>
      </c>
      <c r="AY28" s="39"/>
      <c r="AZ28" s="39">
        <f>SQRT((q_3x-W28)^2+(q_3y-X28)^2)</f>
        <v>5258.314455163707</v>
      </c>
      <c r="BA28" s="39"/>
    </row>
    <row r="29" spans="2:53" ht="15.6" x14ac:dyDescent="0.35">
      <c r="B29" s="31" t="s">
        <v>12</v>
      </c>
      <c r="C29" s="31"/>
      <c r="D29" s="31"/>
      <c r="E29" s="31"/>
      <c r="F29" s="31"/>
      <c r="G29" s="3" t="s">
        <v>24</v>
      </c>
      <c r="H29" s="25">
        <f>H27*H28</f>
        <v>179594380030.21649</v>
      </c>
      <c r="I29" s="25"/>
      <c r="J29" s="7" t="s">
        <v>28</v>
      </c>
      <c r="L29" s="24">
        <v>25</v>
      </c>
      <c r="M29" s="24">
        <f t="shared" si="6"/>
        <v>1.5707963267948972</v>
      </c>
      <c r="N29" s="24">
        <f t="shared" si="0"/>
        <v>19999.999999999996</v>
      </c>
      <c r="O29" s="24">
        <f t="shared" si="1"/>
        <v>12500</v>
      </c>
      <c r="P29" s="24">
        <f t="shared" si="2"/>
        <v>-20000.000000000004</v>
      </c>
      <c r="Q29" s="24">
        <f t="shared" si="3"/>
        <v>13500</v>
      </c>
      <c r="R29" s="24">
        <f t="shared" si="4"/>
        <v>-5000.0000000000027</v>
      </c>
      <c r="S29" s="24">
        <f t="shared" si="5"/>
        <v>-10000</v>
      </c>
      <c r="T29">
        <v>25</v>
      </c>
      <c r="U29">
        <v>12.5</v>
      </c>
      <c r="W29" s="39">
        <f>W28+(Z28*bt)+(0.5*AC28)*bt^2</f>
        <v>-8610.6561923647569</v>
      </c>
      <c r="X29" s="39">
        <f>X28+(AA28*bt)+(0.5*AD28)*bt^2</f>
        <v>-11686.793527809148</v>
      </c>
      <c r="Y29" s="39"/>
      <c r="Z29" s="39">
        <f>Z28+(AC28*bt)</f>
        <v>3682.840297291184</v>
      </c>
      <c r="AA29" s="39">
        <f>AA28+(AD28*bt)</f>
        <v>5002.8892236941392</v>
      </c>
      <c r="AB29" s="39"/>
      <c r="AC29" s="39">
        <f t="shared" si="9"/>
        <v>1569.7837907732332</v>
      </c>
      <c r="AD29" s="39">
        <f t="shared" si="10"/>
        <v>-802.93150514278454</v>
      </c>
      <c r="AE29" s="39"/>
      <c r="AF29" s="39"/>
      <c r="AG29" s="39">
        <f>Masse_1*(q_1x-W29)/($AV29^2+Aarseth_1^2)^(3/2)</f>
        <v>324.57056064158644</v>
      </c>
      <c r="AH29" s="39">
        <f>Masse_1*(q_1y-X29)/($AV29^2+Aarseth_1^2)^(3/2)</f>
        <v>217.6625481906033</v>
      </c>
      <c r="AI29" s="39"/>
      <c r="AJ29" s="39">
        <f>Masse_2*(q_2x-W29)/($AX29^2+Aarseth_2^2)^(3/2)</f>
        <v>-123.70581268623702</v>
      </c>
      <c r="AK29" s="39">
        <f>Masse_2*(q_2y-X29)/($AX29^2+Aarseth_2^2)^(3/2)</f>
        <v>235.55197412846198</v>
      </c>
      <c r="AL29" s="39"/>
      <c r="AM29" s="39">
        <f>Masse_3*(q_3x-W29)/($AZ29^2+Aarseth_3^2)^(3/2)</f>
        <v>1368.9190428178838</v>
      </c>
      <c r="AN29" s="39">
        <f>Masse_3*(q_3y-X29)/($AZ29^2+Aarseth_3^2)^(3/2)</f>
        <v>-1256.1460274618498</v>
      </c>
      <c r="AO29" s="39"/>
      <c r="AP29" s="39"/>
      <c r="AQ29" s="39"/>
      <c r="AR29" s="39"/>
      <c r="AS29" s="39"/>
      <c r="AT29" s="39"/>
      <c r="AU29" s="39"/>
      <c r="AV29" s="39">
        <f>SQRT((q_1x-W29)^2+(q_1y-X29)^2)</f>
        <v>34448.55140113266</v>
      </c>
      <c r="AW29" s="39"/>
      <c r="AX29" s="39">
        <f>SQRT((q_2x-W29)^2+(q_2y-X29)^2)</f>
        <v>24495.594826138513</v>
      </c>
      <c r="AY29" s="39"/>
      <c r="AZ29" s="39">
        <f>SQRT((q_3x-W29)^2+(q_3y-X29)^2)</f>
        <v>4900.4260291151531</v>
      </c>
      <c r="BA29" s="39"/>
    </row>
    <row r="30" spans="2:53" ht="15.6" x14ac:dyDescent="0.35">
      <c r="B30" s="31" t="s">
        <v>13</v>
      </c>
      <c r="C30" s="31"/>
      <c r="D30" s="31"/>
      <c r="E30" s="31"/>
      <c r="F30" s="31"/>
      <c r="G30" s="3" t="s">
        <v>25</v>
      </c>
      <c r="H30" s="25">
        <f>H26*H5</f>
        <v>7000</v>
      </c>
      <c r="I30" s="25"/>
      <c r="J30" s="7" t="s">
        <v>19</v>
      </c>
      <c r="L30" s="24">
        <v>26</v>
      </c>
      <c r="M30" s="24">
        <f t="shared" si="6"/>
        <v>1.6336281798666932</v>
      </c>
      <c r="N30" s="24">
        <f t="shared" si="0"/>
        <v>19686.04740235343</v>
      </c>
      <c r="O30" s="24">
        <f t="shared" si="1"/>
        <v>12490.133642141358</v>
      </c>
      <c r="P30" s="24">
        <f t="shared" si="2"/>
        <v>-20219.7668183526</v>
      </c>
      <c r="Q30" s="24">
        <f t="shared" si="3"/>
        <v>13493.09354949895</v>
      </c>
      <c r="R30" s="24">
        <f t="shared" si="4"/>
        <v>-5313.9525976465702</v>
      </c>
      <c r="S30" s="24">
        <f t="shared" si="5"/>
        <v>-10009.866357858642</v>
      </c>
      <c r="T30">
        <v>26</v>
      </c>
      <c r="U30">
        <v>13</v>
      </c>
      <c r="W30" s="39">
        <f>W29+(Z29*bt)+(0.5*AC29)*bt^2</f>
        <v>-6573.0130698725106</v>
      </c>
      <c r="X30" s="39">
        <f>X29+(AA29*bt)+(0.5*AD29)*bt^2</f>
        <v>-9285.7153541049265</v>
      </c>
      <c r="Y30" s="39"/>
      <c r="Z30" s="39">
        <f>Z29+(AC29*bt)</f>
        <v>4467.7321926778004</v>
      </c>
      <c r="AA30" s="39">
        <f>AA29+(AD29*bt)</f>
        <v>4601.4234711227473</v>
      </c>
      <c r="AB30" s="39"/>
      <c r="AC30" s="39">
        <f t="shared" si="9"/>
        <v>748.52943409549277</v>
      </c>
      <c r="AD30" s="39">
        <f t="shared" si="10"/>
        <v>-1424.8896959374397</v>
      </c>
      <c r="AE30" s="39"/>
      <c r="AF30" s="39"/>
      <c r="AG30" s="39">
        <f>Masse_1*(q_1x-W30)/($AV30^2+Aarseth_1^2)^(3/2)</f>
        <v>387.76158564583562</v>
      </c>
      <c r="AH30" s="39">
        <f>Masse_1*(q_1y-X30)/($AV30^2+Aarseth_1^2)^(3/2)</f>
        <v>244.94232493668068</v>
      </c>
      <c r="AI30" s="39"/>
      <c r="AJ30" s="39">
        <f>Masse_2*(q_2x-W30)/($AX30^2+Aarseth_2^2)^(3/2)</f>
        <v>-163.57546044041359</v>
      </c>
      <c r="AK30" s="39">
        <f>Masse_2*(q_2y-X30)/($AX30^2+Aarseth_2^2)^(3/2)</f>
        <v>234.94993965414656</v>
      </c>
      <c r="AL30" s="39"/>
      <c r="AM30" s="39">
        <f>Masse_3*(q_3x-W30)/($AZ30^2+Aarseth_3^2)^(3/2)</f>
        <v>524.34330889007072</v>
      </c>
      <c r="AN30" s="39">
        <f>Masse_3*(q_3y-X30)/($AZ30^2+Aarseth_3^2)^(3/2)</f>
        <v>-1904.7819605282671</v>
      </c>
      <c r="AO30" s="39"/>
      <c r="AP30" s="39"/>
      <c r="AQ30" s="39"/>
      <c r="AR30" s="39"/>
      <c r="AS30" s="39"/>
      <c r="AT30" s="39"/>
      <c r="AU30" s="39"/>
      <c r="AV30" s="39">
        <f>SQRT((q_1x-W30)^2+(q_1y-X30)^2)</f>
        <v>31430.642111809444</v>
      </c>
      <c r="AW30" s="39"/>
      <c r="AX30" s="39">
        <f>SQRT((q_2x-W30)^2+(q_2y-X30)^2)</f>
        <v>23499.421157581157</v>
      </c>
      <c r="AY30" s="39"/>
      <c r="AZ30" s="39">
        <f>SQRT((q_3x-W30)^2+(q_3y-X30)^2)</f>
        <v>5926.8388819253323</v>
      </c>
      <c r="BA30" s="39"/>
    </row>
    <row r="31" spans="2:53" ht="15" thickBot="1" x14ac:dyDescent="0.35">
      <c r="G31" s="9"/>
      <c r="H31" s="10"/>
      <c r="I31" s="10"/>
      <c r="J31" s="20"/>
      <c r="L31" s="24">
        <v>27</v>
      </c>
      <c r="M31" s="24">
        <f t="shared" si="6"/>
        <v>1.6964600329384891</v>
      </c>
      <c r="N31" s="24">
        <f t="shared" si="0"/>
        <v>19373.333832178476</v>
      </c>
      <c r="O31" s="24">
        <f t="shared" si="1"/>
        <v>12460.573506572389</v>
      </c>
      <c r="P31" s="24">
        <f t="shared" si="2"/>
        <v>-20438.666317475068</v>
      </c>
      <c r="Q31" s="24">
        <f t="shared" si="3"/>
        <v>13472.401454600673</v>
      </c>
      <c r="R31" s="24">
        <f t="shared" si="4"/>
        <v>-5626.6661678215251</v>
      </c>
      <c r="S31" s="24">
        <f t="shared" si="5"/>
        <v>-10039.426493427611</v>
      </c>
      <c r="T31">
        <v>27</v>
      </c>
      <c r="U31">
        <v>13.5</v>
      </c>
      <c r="W31" s="39">
        <f>W30+(Z30*bt)+(0.5*AC30)*bt^2</f>
        <v>-4245.5807942716738</v>
      </c>
      <c r="X31" s="39">
        <f>X30+(AA30*bt)+(0.5*AD30)*bt^2</f>
        <v>-7163.1148305357328</v>
      </c>
      <c r="Y31" s="39"/>
      <c r="Z31" s="39">
        <f>Z30+(AC30*bt)</f>
        <v>4841.9969097255471</v>
      </c>
      <c r="AA31" s="39">
        <f>AA30+(AD30*bt)</f>
        <v>3888.9786231540274</v>
      </c>
      <c r="AB31" s="39"/>
      <c r="AC31" s="39">
        <f t="shared" si="9"/>
        <v>79.810464152282407</v>
      </c>
      <c r="AD31" s="39">
        <f t="shared" si="10"/>
        <v>-1493.2089989348358</v>
      </c>
      <c r="AE31" s="39"/>
      <c r="AF31" s="39"/>
      <c r="AG31" s="39">
        <f>Masse_1*(q_1x-W31)/($AV31^2+Aarseth_1^2)^(3/2)</f>
        <v>467.95502276291393</v>
      </c>
      <c r="AH31" s="39">
        <f>Masse_1*(q_1y-X31)/($AV31^2+Aarseth_1^2)^(3/2)</f>
        <v>283.00737740709138</v>
      </c>
      <c r="AI31" s="39"/>
      <c r="AJ31" s="39">
        <f>Masse_2*(q_2x-W31)/($AX31^2+Aarseth_2^2)^(3/2)</f>
        <v>-196.54457476120621</v>
      </c>
      <c r="AK31" s="39">
        <f>Masse_2*(q_2y-X31)/($AX31^2+Aarseth_2^2)^(3/2)</f>
        <v>214.11878545918441</v>
      </c>
      <c r="AL31" s="39"/>
      <c r="AM31" s="39">
        <f>Masse_3*(q_3x-W31)/($AZ31^2+Aarseth_3^2)^(3/2)</f>
        <v>-191.59998384942531</v>
      </c>
      <c r="AN31" s="39">
        <f>Masse_3*(q_3y-X31)/($AZ31^2+Aarseth_3^2)^(3/2)</f>
        <v>-1990.3351618011116</v>
      </c>
      <c r="AO31" s="39"/>
      <c r="AP31" s="39"/>
      <c r="AQ31" s="39"/>
      <c r="AR31" s="39"/>
      <c r="AS31" s="39"/>
      <c r="AT31" s="39"/>
      <c r="AU31" s="39"/>
      <c r="AV31" s="39">
        <f>SQRT((q_1x-W31)^2+(q_1y-X31)^2)</f>
        <v>28334.698244114625</v>
      </c>
      <c r="AW31" s="39"/>
      <c r="AX31" s="39">
        <f>SQRT((q_2x-W31)^2+(q_2y-X31)^2)</f>
        <v>23297.515644290856</v>
      </c>
      <c r="AY31" s="39"/>
      <c r="AZ31" s="39">
        <f>SQRT((q_3x-W31)^2+(q_3y-X31)^2)</f>
        <v>7873.1135834141714</v>
      </c>
      <c r="BA31" s="39"/>
    </row>
    <row r="32" spans="2:53" ht="15" thickTop="1" x14ac:dyDescent="0.3">
      <c r="B32" s="37" t="s">
        <v>49</v>
      </c>
      <c r="C32" s="37"/>
      <c r="D32" s="37"/>
      <c r="E32" s="37"/>
      <c r="F32" s="37"/>
      <c r="G32" s="14"/>
      <c r="H32" s="15"/>
      <c r="I32" s="14"/>
      <c r="J32" s="13"/>
      <c r="L32" s="24">
        <v>28</v>
      </c>
      <c r="M32" s="24">
        <f t="shared" si="6"/>
        <v>1.7592918860102851</v>
      </c>
      <c r="N32" s="24">
        <f t="shared" si="0"/>
        <v>19063.093427071373</v>
      </c>
      <c r="O32" s="24">
        <f t="shared" si="1"/>
        <v>12411.436253643442</v>
      </c>
      <c r="P32" s="24">
        <f t="shared" si="2"/>
        <v>-20655.834601050039</v>
      </c>
      <c r="Q32" s="24">
        <f t="shared" si="3"/>
        <v>13438.005377550409</v>
      </c>
      <c r="R32" s="24">
        <f t="shared" si="4"/>
        <v>-5936.9065729286276</v>
      </c>
      <c r="S32" s="24">
        <f t="shared" si="5"/>
        <v>-10088.563746356558</v>
      </c>
      <c r="T32">
        <v>28</v>
      </c>
      <c r="U32">
        <v>14</v>
      </c>
      <c r="W32" s="39">
        <f>W31+(Z31*bt)+(0.5*AC31)*bt^2</f>
        <v>-1814.6060313898649</v>
      </c>
      <c r="X32" s="39">
        <f>X31+(AA31*bt)+(0.5*AD31)*bt^2</f>
        <v>-5405.276643825574</v>
      </c>
      <c r="Y32" s="39"/>
      <c r="Z32" s="39">
        <f>Z31+(AC31*bt)</f>
        <v>4881.9021418016882</v>
      </c>
      <c r="AA32" s="39">
        <f>AA31+(AD31*bt)</f>
        <v>3142.3741236866094</v>
      </c>
      <c r="AB32" s="39"/>
      <c r="AC32" s="39">
        <f t="shared" si="9"/>
        <v>-228.50923531087881</v>
      </c>
      <c r="AD32" s="39">
        <f t="shared" si="10"/>
        <v>-1232.6540634206776</v>
      </c>
      <c r="AE32" s="39"/>
      <c r="AF32" s="39"/>
      <c r="AG32" s="39">
        <f>Masse_1*(q_1x-W32)/($AV32^2+Aarseth_1^2)^(3/2)</f>
        <v>564.63616719073752</v>
      </c>
      <c r="AH32" s="39">
        <f>Masse_1*(q_1y-X32)/($AV32^2+Aarseth_1^2)^(3/2)</f>
        <v>334.03243360070695</v>
      </c>
      <c r="AI32" s="39"/>
      <c r="AJ32" s="39">
        <f>Masse_2*(q_2x-W32)/($AX32^2+Aarseth_2^2)^(3/2)</f>
        <v>-213.08597829159862</v>
      </c>
      <c r="AK32" s="39">
        <f>Masse_2*(q_2y-X32)/($AX32^2+Aarseth_2^2)^(3/2)</f>
        <v>180.51016382534672</v>
      </c>
      <c r="AL32" s="39"/>
      <c r="AM32" s="39">
        <f>Masse_3*(q_3x-W32)/($AZ32^2+Aarseth_3^2)^(3/2)</f>
        <v>-580.05942421001771</v>
      </c>
      <c r="AN32" s="39">
        <f>Masse_3*(q_3y-X32)/($AZ32^2+Aarseth_3^2)^(3/2)</f>
        <v>-1747.1966608467312</v>
      </c>
      <c r="AO32" s="39"/>
      <c r="AP32" s="39"/>
      <c r="AQ32" s="39"/>
      <c r="AR32" s="39"/>
      <c r="AS32" s="39"/>
      <c r="AT32" s="39"/>
      <c r="AU32" s="39"/>
      <c r="AV32" s="39">
        <f>SQRT((q_1x-W32)^2+(q_1y-X32)^2)</f>
        <v>25346.068759443166</v>
      </c>
      <c r="AW32" s="39"/>
      <c r="AX32" s="39">
        <f>SQRT((q_2x-W32)^2+(q_2y-X32)^2)</f>
        <v>23833.403077746989</v>
      </c>
      <c r="AY32" s="39"/>
      <c r="AZ32" s="39">
        <f>SQRT((q_3x-W32)^2+(q_3y-X32)^2)</f>
        <v>10109.671162643068</v>
      </c>
      <c r="BA32" s="39"/>
    </row>
    <row r="33" spans="2:53" ht="15.6" x14ac:dyDescent="0.35">
      <c r="B33" s="31" t="s">
        <v>9</v>
      </c>
      <c r="C33" s="31"/>
      <c r="D33" s="31"/>
      <c r="E33" s="31"/>
      <c r="F33" s="31"/>
      <c r="G33" s="3" t="s">
        <v>40</v>
      </c>
      <c r="H33" s="3">
        <v>-5000</v>
      </c>
      <c r="I33" s="3">
        <v>-15000</v>
      </c>
      <c r="J33" s="7" t="s">
        <v>19</v>
      </c>
      <c r="L33" s="24">
        <v>29</v>
      </c>
      <c r="M33" s="24">
        <f t="shared" si="6"/>
        <v>1.822123739082081</v>
      </c>
      <c r="N33" s="24">
        <f t="shared" si="0"/>
        <v>18756.550564175723</v>
      </c>
      <c r="O33" s="24">
        <f t="shared" si="1"/>
        <v>12342.915805643155</v>
      </c>
      <c r="P33" s="24">
        <f t="shared" si="2"/>
        <v>-20870.414605076996</v>
      </c>
      <c r="Q33" s="24">
        <f t="shared" si="3"/>
        <v>13390.041063950208</v>
      </c>
      <c r="R33" s="24">
        <f t="shared" si="4"/>
        <v>-6243.4494358242782</v>
      </c>
      <c r="S33" s="24">
        <f t="shared" si="5"/>
        <v>-10157.084194356845</v>
      </c>
      <c r="T33">
        <v>29</v>
      </c>
      <c r="U33">
        <v>14.5</v>
      </c>
      <c r="W33" s="39">
        <f>W32+(Z32*bt)+(0.5*AC32)*bt^2</f>
        <v>597.78138509711937</v>
      </c>
      <c r="X33" s="39">
        <f>X32+(AA32*bt)+(0.5*AD32)*bt^2</f>
        <v>-3988.1713399098535</v>
      </c>
      <c r="Y33" s="39"/>
      <c r="Z33" s="39">
        <f>Z32+(AC32*bt)</f>
        <v>4767.6475241462485</v>
      </c>
      <c r="AA33" s="39">
        <f>AA32+(AD32*bt)</f>
        <v>2526.0470919762706</v>
      </c>
      <c r="AB33" s="39"/>
      <c r="AC33" s="39">
        <f t="shared" si="9"/>
        <v>-266.97815697482838</v>
      </c>
      <c r="AD33" s="39">
        <f t="shared" si="10"/>
        <v>-890.20130821415648</v>
      </c>
      <c r="AE33" s="39"/>
      <c r="AF33" s="39"/>
      <c r="AG33" s="39">
        <f>Masse_1*(q_1x-W33)/($AV33^2+Aarseth_1^2)^(3/2)</f>
        <v>676.92465261180155</v>
      </c>
      <c r="AH33" s="39">
        <f>Masse_1*(q_1y-X33)/($AV33^2+Aarseth_1^2)^(3/2)</f>
        <v>400.81119318179884</v>
      </c>
      <c r="AI33" s="39"/>
      <c r="AJ33" s="39">
        <f>Masse_2*(q_2x-W33)/($AX33^2+Aarseth_2^2)^(3/2)</f>
        <v>-213.81335989715151</v>
      </c>
      <c r="AK33" s="39">
        <f>Masse_2*(q_2y-X33)/($AX33^2+Aarseth_2^2)^(3/2)</f>
        <v>145.20291564833809</v>
      </c>
      <c r="AL33" s="39"/>
      <c r="AM33" s="39">
        <f>Masse_3*(q_3x-W33)/($AZ33^2+Aarseth_3^2)^(3/2)</f>
        <v>-730.08944968947844</v>
      </c>
      <c r="AN33" s="39">
        <f>Masse_3*(q_3y-X33)/($AZ33^2+Aarseth_3^2)^(3/2)</f>
        <v>-1436.2154170442934</v>
      </c>
      <c r="AO33" s="39"/>
      <c r="AP33" s="39"/>
      <c r="AQ33" s="39"/>
      <c r="AR33" s="39"/>
      <c r="AS33" s="39"/>
      <c r="AT33" s="39"/>
      <c r="AU33" s="39"/>
      <c r="AV33" s="39">
        <f>SQRT((q_1x-W33)^2+(q_1y-X33)^2)</f>
        <v>22548.263079794197</v>
      </c>
      <c r="AW33" s="39"/>
      <c r="AX33" s="39">
        <f>SQRT((q_2x-W33)^2+(q_2y-X33)^2)</f>
        <v>24898.544845491047</v>
      </c>
      <c r="AY33" s="39"/>
      <c r="AZ33" s="39">
        <f>SQRT((q_3x-W33)^2+(q_3y-X33)^2)</f>
        <v>12352.956199813978</v>
      </c>
      <c r="BA33" s="39"/>
    </row>
    <row r="34" spans="2:53" ht="15.6" x14ac:dyDescent="0.35">
      <c r="B34" s="31" t="s">
        <v>8</v>
      </c>
      <c r="C34" s="31"/>
      <c r="D34" s="31"/>
      <c r="E34" s="31"/>
      <c r="F34" s="31"/>
      <c r="G34" s="3" t="s">
        <v>43</v>
      </c>
      <c r="H34" s="25">
        <v>5000</v>
      </c>
      <c r="I34" s="25"/>
      <c r="J34" s="7" t="s">
        <v>19</v>
      </c>
      <c r="L34" s="24">
        <v>30</v>
      </c>
      <c r="M34" s="24">
        <f t="shared" si="6"/>
        <v>1.884955592153877</v>
      </c>
      <c r="N34" s="24">
        <f t="shared" si="0"/>
        <v>18454.915028125259</v>
      </c>
      <c r="O34" s="24">
        <f t="shared" si="1"/>
        <v>12255.282581475767</v>
      </c>
      <c r="P34" s="24">
        <f t="shared" si="2"/>
        <v>-21081.55948031232</v>
      </c>
      <c r="Q34" s="24">
        <f t="shared" si="3"/>
        <v>13328.697807033037</v>
      </c>
      <c r="R34" s="24">
        <f t="shared" si="4"/>
        <v>-6545.0849718747422</v>
      </c>
      <c r="S34" s="24">
        <f t="shared" si="5"/>
        <v>-10244.717418524233</v>
      </c>
      <c r="T34">
        <v>30</v>
      </c>
      <c r="U34">
        <v>15</v>
      </c>
      <c r="W34" s="39">
        <f>W33+(Z33*bt)+(0.5*AC33)*bt^2</f>
        <v>2948.2328775483902</v>
      </c>
      <c r="X34" s="39">
        <f>X33+(AA33*bt)+(0.5*AD33)*bt^2</f>
        <v>-2836.422957448488</v>
      </c>
      <c r="Y34" s="39"/>
      <c r="Z34" s="39">
        <f>Z33+(AC33*bt)</f>
        <v>4634.1584456588344</v>
      </c>
      <c r="AA34" s="39">
        <f>AA33+(AD33*bt)</f>
        <v>2080.9464378691923</v>
      </c>
      <c r="AB34" s="39"/>
      <c r="AC34" s="39">
        <f t="shared" si="9"/>
        <v>-158.56612339967489</v>
      </c>
      <c r="AD34" s="39">
        <f t="shared" si="10"/>
        <v>-558.51525269642536</v>
      </c>
      <c r="AE34" s="39"/>
      <c r="AF34" s="39"/>
      <c r="AG34" s="39">
        <f>Masse_1*(q_1x-W34)/($AV34^2+Aarseth_1^2)^(3/2)</f>
        <v>804.34375684142651</v>
      </c>
      <c r="AH34" s="39">
        <f>Masse_1*(q_1y-X34)/($AV34^2+Aarseth_1^2)^(3/2)</f>
        <v>487.57628544839872</v>
      </c>
      <c r="AI34" s="39"/>
      <c r="AJ34" s="39">
        <f>Masse_2*(q_2x-W34)/($AX34^2+Aarseth_2^2)^(3/2)</f>
        <v>-204.57221429083279</v>
      </c>
      <c r="AK34" s="39">
        <f>Masse_2*(q_2y-X34)/($AX34^2+Aarseth_2^2)^(3/2)</f>
        <v>114.43040002213262</v>
      </c>
      <c r="AL34" s="39"/>
      <c r="AM34" s="39">
        <f>Masse_3*(q_3x-W34)/($AZ34^2+Aarseth_3^2)^(3/2)</f>
        <v>-758.33766595026862</v>
      </c>
      <c r="AN34" s="39">
        <f>Masse_3*(q_3y-X34)/($AZ34^2+Aarseth_3^2)^(3/2)</f>
        <v>-1160.5219381669567</v>
      </c>
      <c r="AO34" s="39"/>
      <c r="AP34" s="39"/>
      <c r="AQ34" s="39"/>
      <c r="AR34" s="39"/>
      <c r="AS34" s="39"/>
      <c r="AT34" s="39"/>
      <c r="AU34" s="39"/>
      <c r="AV34" s="39">
        <f>SQRT((q_1x-W34)^2+(q_1y-X34)^2)</f>
        <v>19940.020099127025</v>
      </c>
      <c r="AW34" s="39"/>
      <c r="AX34" s="39">
        <f>SQRT((q_2x-W34)^2+(q_2y-X34)^2)</f>
        <v>26294.393823488372</v>
      </c>
      <c r="AY34" s="39"/>
      <c r="AZ34" s="39">
        <f>SQRT((q_3x-W34)^2+(q_3y-X34)^2)</f>
        <v>14530.210333846764</v>
      </c>
      <c r="BA34" s="39"/>
    </row>
    <row r="35" spans="2:53" ht="16.8" x14ac:dyDescent="0.35">
      <c r="B35" s="31" t="s">
        <v>10</v>
      </c>
      <c r="C35" s="31"/>
      <c r="D35" s="31"/>
      <c r="E35" s="31"/>
      <c r="F35" s="31"/>
      <c r="G35" s="3" t="s">
        <v>41</v>
      </c>
      <c r="H35" s="25">
        <v>1</v>
      </c>
      <c r="I35" s="25"/>
      <c r="J35" s="7" t="s">
        <v>26</v>
      </c>
      <c r="L35" s="24">
        <v>31</v>
      </c>
      <c r="M35" s="24">
        <f t="shared" si="6"/>
        <v>1.9477874452256729</v>
      </c>
      <c r="N35" s="24">
        <f t="shared" si="0"/>
        <v>18159.377236576605</v>
      </c>
      <c r="O35" s="24">
        <f t="shared" si="1"/>
        <v>12148.882429441255</v>
      </c>
      <c r="P35" s="24">
        <f t="shared" si="2"/>
        <v>-21288.435934396377</v>
      </c>
      <c r="Q35" s="24">
        <f t="shared" si="3"/>
        <v>13254.217700608879</v>
      </c>
      <c r="R35" s="24">
        <f t="shared" si="4"/>
        <v>-6840.6227634233946</v>
      </c>
      <c r="S35" s="24">
        <f t="shared" si="5"/>
        <v>-10351.117570558745</v>
      </c>
      <c r="T35">
        <v>31</v>
      </c>
      <c r="U35">
        <v>15.5</v>
      </c>
      <c r="W35" s="39">
        <f>W34+(Z34*bt)+(0.5*AC34)*bt^2</f>
        <v>5245.4913349528479</v>
      </c>
      <c r="X35" s="39">
        <f>X34+(AA34*bt)+(0.5*AD34)*bt^2</f>
        <v>-1865.7641451009449</v>
      </c>
      <c r="Y35" s="39"/>
      <c r="Z35" s="39">
        <f>Z34+(AC34*bt)</f>
        <v>4554.8753839589972</v>
      </c>
      <c r="AA35" s="39">
        <f>AA34+(AD34*bt)</f>
        <v>1801.6888115209797</v>
      </c>
      <c r="AB35" s="39"/>
      <c r="AC35" s="39">
        <f t="shared" si="9"/>
        <v>24.342955029085147</v>
      </c>
      <c r="AD35" s="39">
        <f t="shared" si="10"/>
        <v>-247.36824862864501</v>
      </c>
      <c r="AE35" s="39"/>
      <c r="AF35" s="39"/>
      <c r="AG35" s="39">
        <f>Masse_1*(q_1x-W35)/($AV35^2+Aarseth_1^2)^(3/2)</f>
        <v>946.40443165068643</v>
      </c>
      <c r="AH35" s="39">
        <f>Masse_1*(q_1y-X35)/($AV35^2+Aarseth_1^2)^(3/2)</f>
        <v>600.75200699272546</v>
      </c>
      <c r="AI35" s="39"/>
      <c r="AJ35" s="39">
        <f>Masse_2*(q_2x-W35)/($AX35^2+Aarseth_2^2)^(3/2)</f>
        <v>-190.59652225736752</v>
      </c>
      <c r="AK35" s="39">
        <f>Masse_2*(q_2y-X35)/($AX35^2+Aarseth_2^2)^(3/2)</f>
        <v>89.583258649088577</v>
      </c>
      <c r="AL35" s="39"/>
      <c r="AM35" s="39">
        <f>Masse_3*(q_3x-W35)/($AZ35^2+Aarseth_3^2)^(3/2)</f>
        <v>-731.46495436423379</v>
      </c>
      <c r="AN35" s="39">
        <f>Masse_3*(q_3y-X35)/($AZ35^2+Aarseth_3^2)^(3/2)</f>
        <v>-937.70351427045898</v>
      </c>
      <c r="AO35" s="39"/>
      <c r="AP35" s="39"/>
      <c r="AQ35" s="39"/>
      <c r="AR35" s="39"/>
      <c r="AS35" s="39"/>
      <c r="AT35" s="39"/>
      <c r="AU35" s="39"/>
      <c r="AV35" s="39">
        <f>SQRT((q_1x-W35)^2+(q_1y-X35)^2)</f>
        <v>17476.07118229409</v>
      </c>
      <c r="AW35" s="39"/>
      <c r="AX35" s="39">
        <f>SQRT((q_2x-W35)^2+(q_2y-X35)^2)</f>
        <v>27895.002984232542</v>
      </c>
      <c r="AY35" s="39"/>
      <c r="AZ35" s="39">
        <f>SQRT((q_3x-W35)^2+(q_3y-X35)^2)</f>
        <v>16657.678235177609</v>
      </c>
      <c r="BA35" s="39"/>
    </row>
    <row r="36" spans="2:53" ht="16.8" x14ac:dyDescent="0.35">
      <c r="B36" s="31" t="s">
        <v>11</v>
      </c>
      <c r="C36" s="31"/>
      <c r="D36" s="31"/>
      <c r="E36" s="31"/>
      <c r="F36" s="31"/>
      <c r="G36" s="3" t="s">
        <v>42</v>
      </c>
      <c r="H36" s="25">
        <f>4/3*PI()*(H34)^3</f>
        <v>523598775598.29883</v>
      </c>
      <c r="I36" s="25"/>
      <c r="J36" s="7" t="s">
        <v>27</v>
      </c>
      <c r="L36" s="24">
        <v>32</v>
      </c>
      <c r="M36" s="24">
        <f t="shared" si="6"/>
        <v>2.0106192982974687</v>
      </c>
      <c r="N36" s="24">
        <f t="shared" ref="N36:N67" si="11">COS(M36)*r_1+q_1x</f>
        <v>17871.103542174631</v>
      </c>
      <c r="O36" s="24">
        <f t="shared" ref="O36:O67" si="12">SIN(M36)*r_1+q_1y</f>
        <v>12024.135262330095</v>
      </c>
      <c r="P36" s="24">
        <f t="shared" ref="P36:P67" si="13">COS(M36)*r_2+q_2x</f>
        <v>-21490.227520477758</v>
      </c>
      <c r="Q36" s="24">
        <f t="shared" ref="Q36:Q67" si="14">SIN(M36)*r_2+q_2y</f>
        <v>13166.894683631068</v>
      </c>
      <c r="R36" s="24">
        <f t="shared" ref="R36:R67" si="15">COS(M36)*r_3+q_3x</f>
        <v>-7128.8964578253672</v>
      </c>
      <c r="S36" s="24">
        <f t="shared" ref="S36:S67" si="16">SIN(M36)*r_3+q_3y</f>
        <v>-10475.864737669905</v>
      </c>
      <c r="T36">
        <v>32</v>
      </c>
      <c r="U36">
        <v>16</v>
      </c>
      <c r="W36" s="39">
        <f>W35+(Z35*bt)+(0.5*AC35)*bt^2</f>
        <v>7525.9718963109817</v>
      </c>
      <c r="X36" s="39">
        <f>X35+(AA35*bt)+(0.5*AD35)*bt^2</f>
        <v>-995.84077041903572</v>
      </c>
      <c r="Y36" s="39"/>
      <c r="Z36" s="39">
        <f>Z35+(AC35*bt)</f>
        <v>4567.04686147354</v>
      </c>
      <c r="AA36" s="39">
        <f>AA35+(AD35*bt)</f>
        <v>1678.0046872066573</v>
      </c>
      <c r="AB36" s="39"/>
      <c r="AC36" s="39">
        <f t="shared" si="9"/>
        <v>245.41226128463825</v>
      </c>
      <c r="AD36" s="39">
        <f t="shared" si="10"/>
        <v>59.027905486397231</v>
      </c>
      <c r="AE36" s="39"/>
      <c r="AF36" s="39"/>
      <c r="AG36" s="39">
        <f>Masse_1*(q_1x-W36)/($AV36^2+Aarseth_1^2)^(3/2)</f>
        <v>1100.6020001216418</v>
      </c>
      <c r="AH36" s="39">
        <f>Masse_1*(q_1y-X36)/($AV36^2+Aarseth_1^2)^(3/2)</f>
        <v>749.60063156125875</v>
      </c>
      <c r="AI36" s="39"/>
      <c r="AJ36" s="39">
        <f>Masse_2*(q_2x-W36)/($AX36^2+Aarseth_2^2)^(3/2)</f>
        <v>-174.98586661727859</v>
      </c>
      <c r="AK36" s="39">
        <f>Masse_2*(q_2y-X36)/($AX36^2+Aarseth_2^2)^(3/2)</f>
        <v>69.901863361825505</v>
      </c>
      <c r="AL36" s="39"/>
      <c r="AM36" s="39">
        <f>Masse_3*(q_3x-W36)/($AZ36^2+Aarseth_3^2)^(3/2)</f>
        <v>-680.20387221972499</v>
      </c>
      <c r="AN36" s="39">
        <f>Masse_3*(q_3y-X36)/($AZ36^2+Aarseth_3^2)^(3/2)</f>
        <v>-760.47458943668698</v>
      </c>
      <c r="AO36" s="39"/>
      <c r="AP36" s="39"/>
      <c r="AQ36" s="39"/>
      <c r="AR36" s="39"/>
      <c r="AS36" s="39"/>
      <c r="AT36" s="39"/>
      <c r="AU36" s="39"/>
      <c r="AV36" s="39">
        <f>SQRT((q_1x-W36)^2+(q_1y-X36)^2)</f>
        <v>15092.404961699702</v>
      </c>
      <c r="AW36" s="39"/>
      <c r="AX36" s="39">
        <f>SQRT((q_2x-W36)^2+(q_2y-X36)^2)</f>
        <v>29640.979118188916</v>
      </c>
      <c r="AY36" s="39"/>
      <c r="AZ36" s="39">
        <f>SQRT((q_3x-W36)^2+(q_3y-X36)^2)</f>
        <v>18788.731933651889</v>
      </c>
      <c r="BA36" s="39"/>
    </row>
    <row r="37" spans="2:53" ht="15.6" x14ac:dyDescent="0.35">
      <c r="B37" s="31" t="s">
        <v>12</v>
      </c>
      <c r="C37" s="31"/>
      <c r="D37" s="31"/>
      <c r="E37" s="31"/>
      <c r="F37" s="31"/>
      <c r="G37" s="3" t="s">
        <v>44</v>
      </c>
      <c r="H37" s="25">
        <f>H35*H36</f>
        <v>523598775598.29883</v>
      </c>
      <c r="I37" s="25"/>
      <c r="J37" s="7" t="s">
        <v>28</v>
      </c>
      <c r="L37" s="24">
        <v>33</v>
      </c>
      <c r="M37" s="24">
        <f t="shared" ref="M37:M68" si="17">M36+$K$1</f>
        <v>2.0734511513692646</v>
      </c>
      <c r="N37" s="24">
        <f t="shared" si="11"/>
        <v>17591.23162949142</v>
      </c>
      <c r="O37" s="24">
        <f t="shared" si="12"/>
        <v>11881.533400219316</v>
      </c>
      <c r="P37" s="24">
        <f t="shared" si="13"/>
        <v>-21686.137859356008</v>
      </c>
      <c r="Q37" s="24">
        <f t="shared" si="14"/>
        <v>13067.073380153521</v>
      </c>
      <c r="R37" s="24">
        <f t="shared" si="15"/>
        <v>-7408.768370508581</v>
      </c>
      <c r="S37" s="24">
        <f t="shared" si="16"/>
        <v>-10618.466599780684</v>
      </c>
      <c r="T37">
        <v>33</v>
      </c>
      <c r="U37">
        <v>16.5</v>
      </c>
      <c r="W37" s="39">
        <f>W36+(Z36*bt)+(0.5*AC36)*bt^2</f>
        <v>9840.1718597083327</v>
      </c>
      <c r="X37" s="39">
        <f>X36+(AA36*bt)+(0.5*AD36)*bt^2</f>
        <v>-149.45993862990741</v>
      </c>
      <c r="Y37" s="39"/>
      <c r="Z37" s="39">
        <f>Z36+(AC36*bt)</f>
        <v>4689.7529921158593</v>
      </c>
      <c r="AA37" s="39">
        <f>AA36+(AD36*bt)</f>
        <v>1707.5186399498559</v>
      </c>
      <c r="AB37" s="39"/>
      <c r="AC37" s="39">
        <f t="shared" si="9"/>
        <v>479.15964287297891</v>
      </c>
      <c r="AD37" s="39">
        <f t="shared" si="10"/>
        <v>381.69743479746739</v>
      </c>
      <c r="AE37" s="39"/>
      <c r="AF37" s="39"/>
      <c r="AG37" s="39">
        <f>Masse_1*(q_1x-W37)/($AV37^2+Aarseth_1^2)^(3/2)</f>
        <v>1256.2871954979166</v>
      </c>
      <c r="AH37" s="39">
        <f>Masse_1*(q_1y-X37)/($AV37^2+Aarseth_1^2)^(3/2)</f>
        <v>945.87412706955024</v>
      </c>
      <c r="AI37" s="39"/>
      <c r="AJ37" s="39">
        <f>Masse_2*(q_2x-W37)/($AX37^2+Aarseth_2^2)^(3/2)</f>
        <v>-159.22558040428984</v>
      </c>
      <c r="AK37" s="39">
        <f>Masse_2*(q_2y-X37)/($AX37^2+Aarseth_2^2)^(3/2)</f>
        <v>54.156981974373615</v>
      </c>
      <c r="AL37" s="39"/>
      <c r="AM37" s="39">
        <f>Masse_3*(q_3x-W37)/($AZ37^2+Aarseth_3^2)^(3/2)</f>
        <v>-617.90197222064796</v>
      </c>
      <c r="AN37" s="39">
        <f>Masse_3*(q_3y-X37)/($AZ37^2+Aarseth_3^2)^(3/2)</f>
        <v>-618.33367424645644</v>
      </c>
      <c r="AO37" s="39"/>
      <c r="AP37" s="39"/>
      <c r="AQ37" s="39"/>
      <c r="AR37" s="39"/>
      <c r="AS37" s="39"/>
      <c r="AT37" s="39"/>
      <c r="AU37" s="39"/>
      <c r="AV37" s="39">
        <f>SQRT((q_1x-W37)^2+(q_1y-X37)^2)</f>
        <v>12717.560504788893</v>
      </c>
      <c r="AW37" s="39"/>
      <c r="AX37" s="39">
        <f>SQRT((q_2x-W37)^2+(q_2y-X37)^2)</f>
        <v>31519.000518144327</v>
      </c>
      <c r="AY37" s="39"/>
      <c r="AZ37" s="39">
        <f>SQRT((q_3x-W37)^2+(q_3y-X37)^2)</f>
        <v>20994.505017743028</v>
      </c>
      <c r="BA37" s="39"/>
    </row>
    <row r="38" spans="2:53" ht="15.6" x14ac:dyDescent="0.35">
      <c r="B38" s="31" t="s">
        <v>13</v>
      </c>
      <c r="C38" s="31"/>
      <c r="D38" s="31"/>
      <c r="E38" s="31"/>
      <c r="F38" s="31"/>
      <c r="G38" s="3" t="s">
        <v>45</v>
      </c>
      <c r="H38" s="25">
        <f>H34*H5</f>
        <v>10000</v>
      </c>
      <c r="I38" s="25"/>
      <c r="J38" s="7" t="s">
        <v>19</v>
      </c>
      <c r="L38" s="24">
        <v>34</v>
      </c>
      <c r="M38" s="24">
        <f t="shared" si="17"/>
        <v>2.1362830044410606</v>
      </c>
      <c r="N38" s="24">
        <f t="shared" si="11"/>
        <v>17320.866025105013</v>
      </c>
      <c r="O38" s="24">
        <f t="shared" si="12"/>
        <v>11721.639627510072</v>
      </c>
      <c r="P38" s="24">
        <f t="shared" si="13"/>
        <v>-21875.39378242649</v>
      </c>
      <c r="Q38" s="24">
        <f t="shared" si="14"/>
        <v>12955.14773925705</v>
      </c>
      <c r="R38" s="24">
        <f t="shared" si="15"/>
        <v>-7679.1339748949877</v>
      </c>
      <c r="S38" s="24">
        <f t="shared" si="16"/>
        <v>-10778.360372489928</v>
      </c>
      <c r="T38">
        <v>34</v>
      </c>
      <c r="U38">
        <v>17</v>
      </c>
      <c r="W38" s="39">
        <f>W37+(Z37*bt)+(0.5*AC37)*bt^2</f>
        <v>12244.943311125386</v>
      </c>
      <c r="X38" s="39">
        <f>X37+(AA37*bt)+(0.5*AD37)*bt^2</f>
        <v>752.01156069470392</v>
      </c>
      <c r="Y38" s="39"/>
      <c r="Z38" s="39">
        <f>Z37+(AC37*bt)</f>
        <v>4929.3328135523489</v>
      </c>
      <c r="AA38" s="39">
        <f>AA37+(AD37*bt)</f>
        <v>1898.3673573485896</v>
      </c>
      <c r="AB38" s="39"/>
      <c r="AC38" s="39">
        <f t="shared" si="9"/>
        <v>682.12685643872692</v>
      </c>
      <c r="AD38" s="39">
        <f t="shared" si="10"/>
        <v>736.21606923396212</v>
      </c>
      <c r="AE38" s="39"/>
      <c r="AF38" s="39"/>
      <c r="AG38" s="39">
        <f>Masse_1*(q_1x-W38)/($AV38^2+Aarseth_1^2)^(3/2)</f>
        <v>1376.5987598174665</v>
      </c>
      <c r="AH38" s="39">
        <f>Masse_1*(q_1y-X38)/($AV38^2+Aarseth_1^2)^(3/2)</f>
        <v>1197.8342505396049</v>
      </c>
      <c r="AI38" s="39"/>
      <c r="AJ38" s="39">
        <f>Masse_2*(q_2x-W38)/($AX38^2+Aarseth_2^2)^(3/2)</f>
        <v>-143.91532361151002</v>
      </c>
      <c r="AK38" s="39">
        <f>Masse_2*(q_2y-X38)/($AX38^2+Aarseth_2^2)^(3/2)</f>
        <v>41.275533845919924</v>
      </c>
      <c r="AL38" s="39"/>
      <c r="AM38" s="39">
        <f>Masse_3*(q_3x-W38)/($AZ38^2+Aarseth_3^2)^(3/2)</f>
        <v>-550.55657976722955</v>
      </c>
      <c r="AN38" s="39">
        <f>Masse_3*(q_3y-X38)/($AZ38^2+Aarseth_3^2)^(3/2)</f>
        <v>-502.89371515156262</v>
      </c>
      <c r="AO38" s="39"/>
      <c r="AP38" s="39"/>
      <c r="AQ38" s="39"/>
      <c r="AR38" s="39"/>
      <c r="AS38" s="39"/>
      <c r="AT38" s="39"/>
      <c r="AU38" s="39"/>
      <c r="AV38" s="39">
        <f>SQRT((q_1x-W38)^2+(q_1y-X38)^2)</f>
        <v>10279.89553568794</v>
      </c>
      <c r="AW38" s="39"/>
      <c r="AX38" s="39">
        <f>SQRT((q_2x-W38)^2+(q_2y-X38)^2)</f>
        <v>33544.92002242984</v>
      </c>
      <c r="AY38" s="39"/>
      <c r="AZ38" s="39">
        <f>SQRT((q_3x-W38)^2+(q_3y-X38)^2)</f>
        <v>23356.239808928745</v>
      </c>
      <c r="BA38" s="39"/>
    </row>
    <row r="39" spans="2:53" x14ac:dyDescent="0.3">
      <c r="L39" s="24">
        <v>35</v>
      </c>
      <c r="M39" s="24">
        <f t="shared" si="17"/>
        <v>2.1991148575128565</v>
      </c>
      <c r="N39" s="24">
        <f t="shared" si="11"/>
        <v>17061.073738537631</v>
      </c>
      <c r="O39" s="24">
        <f t="shared" si="12"/>
        <v>11545.084971874734</v>
      </c>
      <c r="P39" s="24">
        <f t="shared" si="13"/>
        <v>-22057.24838302366</v>
      </c>
      <c r="Q39" s="24">
        <f t="shared" si="14"/>
        <v>12831.559480312313</v>
      </c>
      <c r="R39" s="24">
        <f t="shared" si="15"/>
        <v>-7938.9262614623713</v>
      </c>
      <c r="S39" s="24">
        <f t="shared" si="16"/>
        <v>-10954.915028125266</v>
      </c>
      <c r="T39">
        <v>35</v>
      </c>
      <c r="U39">
        <v>17.5</v>
      </c>
      <c r="W39" s="39">
        <f>W38+(Z38*bt)+(0.5*AC38)*bt^2</f>
        <v>14794.875574956401</v>
      </c>
      <c r="X39" s="39">
        <f>X38+(AA38*bt)+(0.5*AD38)*bt^2</f>
        <v>1793.222248023244</v>
      </c>
      <c r="Y39" s="39"/>
      <c r="Z39" s="39">
        <f>Z38+(AC38*bt)</f>
        <v>5270.3962417717121</v>
      </c>
      <c r="AA39" s="39">
        <f>AA38+(AD38*bt)</f>
        <v>2266.4753919655705</v>
      </c>
      <c r="AB39" s="39"/>
      <c r="AC39" s="39">
        <f t="shared" si="9"/>
        <v>740.19706682645642</v>
      </c>
      <c r="AD39" s="39">
        <f t="shared" si="10"/>
        <v>1103.1591436843355</v>
      </c>
      <c r="AE39" s="39"/>
      <c r="AF39" s="39"/>
      <c r="AG39" s="39">
        <f>Masse_1*(q_1x-W39)/($AV39^2+Aarseth_1^2)^(3/2)</f>
        <v>1350.930383187035</v>
      </c>
      <c r="AH39" s="39">
        <f>Masse_1*(q_1y-X39)/($AV39^2+Aarseth_1^2)^(3/2)</f>
        <v>1481.1287542231285</v>
      </c>
      <c r="AI39" s="39"/>
      <c r="AJ39" s="39">
        <f>Masse_2*(q_2x-W39)/($AX39^2+Aarseth_2^2)^(3/2)</f>
        <v>-129.26610902667738</v>
      </c>
      <c r="AK39" s="39">
        <f>Masse_2*(q_2y-X39)/($AX39^2+Aarseth_2^2)^(3/2)</f>
        <v>30.488921432105652</v>
      </c>
      <c r="AL39" s="39"/>
      <c r="AM39" s="39">
        <f>Masse_3*(q_3x-W39)/($AZ39^2+Aarseth_3^2)^(3/2)</f>
        <v>-481.46720733390106</v>
      </c>
      <c r="AN39" s="39">
        <f>Masse_3*(q_3y-X39)/($AZ39^2+Aarseth_3^2)^(3/2)</f>
        <v>-408.45853197089855</v>
      </c>
      <c r="AO39" s="39"/>
      <c r="AP39" s="39"/>
      <c r="AQ39" s="39"/>
      <c r="AR39" s="39"/>
      <c r="AS39" s="39"/>
      <c r="AT39" s="39"/>
      <c r="AU39" s="39"/>
      <c r="AV39" s="39">
        <f>SQRT((q_1x-W39)^2+(q_1y-X39)^2)</f>
        <v>7724.0295565619335</v>
      </c>
      <c r="AW39" s="39"/>
      <c r="AX39" s="39">
        <f>SQRT((q_2x-W39)^2+(q_2y-X39)^2)</f>
        <v>35749.609331390435</v>
      </c>
      <c r="AY39" s="39"/>
      <c r="AZ39" s="39">
        <f>SQRT((q_3x-W39)^2+(q_3y-X39)^2)</f>
        <v>25958.609602586737</v>
      </c>
      <c r="BA39" s="39"/>
    </row>
    <row r="40" spans="2:53" x14ac:dyDescent="0.3">
      <c r="L40" s="24">
        <v>36</v>
      </c>
      <c r="M40" s="24">
        <f t="shared" si="17"/>
        <v>2.2619467105846525</v>
      </c>
      <c r="N40" s="24">
        <f t="shared" si="11"/>
        <v>16812.880051256547</v>
      </c>
      <c r="O40" s="24">
        <f t="shared" si="12"/>
        <v>11352.566213878941</v>
      </c>
      <c r="P40" s="24">
        <f t="shared" si="13"/>
        <v>-22230.983964120416</v>
      </c>
      <c r="Q40" s="24">
        <f t="shared" si="14"/>
        <v>12696.79634971526</v>
      </c>
      <c r="R40" s="24">
        <f t="shared" si="15"/>
        <v>-8187.1199487434533</v>
      </c>
      <c r="S40" s="24">
        <f t="shared" si="16"/>
        <v>-11147.433786121059</v>
      </c>
      <c r="T40">
        <v>36</v>
      </c>
      <c r="U40">
        <v>18</v>
      </c>
      <c r="W40" s="39">
        <f>W39+(Z39*bt)+(0.5*AC39)*bt^2</f>
        <v>17522.598329195564</v>
      </c>
      <c r="X40" s="39">
        <f>X39+(AA39*bt)+(0.5*AD39)*bt^2</f>
        <v>3064.3548369665714</v>
      </c>
      <c r="Y40" s="39"/>
      <c r="Z40" s="39">
        <f>Z39+(AC39*bt)</f>
        <v>5640.4947751849404</v>
      </c>
      <c r="AA40" s="39">
        <f>AA39+(AD39*bt)</f>
        <v>2818.0549638077382</v>
      </c>
      <c r="AB40" s="39"/>
      <c r="AC40" s="39">
        <f t="shared" si="9"/>
        <v>390.37174960738781</v>
      </c>
      <c r="AD40" s="39">
        <f t="shared" si="10"/>
        <v>1335.5262674229382</v>
      </c>
      <c r="AE40" s="39"/>
      <c r="AF40" s="39"/>
      <c r="AG40" s="39">
        <f>Masse_1*(q_1x-W40)/($AV40^2+Aarseth_1^2)^(3/2)</f>
        <v>919.19897357016714</v>
      </c>
      <c r="AH40" s="39">
        <f>Masse_1*(q_1y-X40)/($AV40^2+Aarseth_1^2)^(3/2)</f>
        <v>1645.772879315886</v>
      </c>
      <c r="AI40" s="39"/>
      <c r="AJ40" s="39">
        <f>Masse_2*(q_2x-W40)/($AX40^2+Aarseth_2^2)^(3/2)</f>
        <v>-115.41436812639621</v>
      </c>
      <c r="AK40" s="39">
        <f>Masse_2*(q_2y-X40)/($AX40^2+Aarseth_2^2)^(3/2)</f>
        <v>21.333093647130717</v>
      </c>
      <c r="AL40" s="39"/>
      <c r="AM40" s="39">
        <f>Masse_3*(q_3x-W40)/($AZ40^2+Aarseth_3^2)^(3/2)</f>
        <v>-413.41285583638313</v>
      </c>
      <c r="AN40" s="39">
        <f>Masse_3*(q_3y-X40)/($AZ40^2+Aarseth_3^2)^(3/2)</f>
        <v>-331.57970554007858</v>
      </c>
      <c r="AO40" s="39"/>
      <c r="AP40" s="39"/>
      <c r="AQ40" s="39"/>
      <c r="AR40" s="39"/>
      <c r="AS40" s="39"/>
      <c r="AT40" s="39"/>
      <c r="AU40" s="39"/>
      <c r="AV40" s="39">
        <f>SQRT((q_1x-W40)^2+(q_1y-X40)^2)</f>
        <v>5080.5971155806546</v>
      </c>
      <c r="AW40" s="39"/>
      <c r="AX40" s="39">
        <f>SQRT((q_2x-W40)^2+(q_2y-X40)^2)</f>
        <v>38158.204349807376</v>
      </c>
      <c r="AY40" s="39"/>
      <c r="AZ40" s="39">
        <f>SQRT((q_3x-W40)^2+(q_3y-X40)^2)</f>
        <v>28871.930160176689</v>
      </c>
      <c r="BA40" s="39"/>
    </row>
    <row r="41" spans="2:53" x14ac:dyDescent="0.3">
      <c r="L41" s="24">
        <v>37</v>
      </c>
      <c r="M41" s="24">
        <f t="shared" si="17"/>
        <v>2.3247785636564484</v>
      </c>
      <c r="N41" s="24">
        <f t="shared" si="11"/>
        <v>16577.264470356553</v>
      </c>
      <c r="O41" s="24">
        <f t="shared" si="12"/>
        <v>11144.843137107053</v>
      </c>
      <c r="P41" s="24">
        <f t="shared" si="13"/>
        <v>-22395.914870750414</v>
      </c>
      <c r="Q41" s="24">
        <f t="shared" si="14"/>
        <v>12551.390195974936</v>
      </c>
      <c r="R41" s="24">
        <f t="shared" si="15"/>
        <v>-8422.7355296434489</v>
      </c>
      <c r="S41" s="24">
        <f t="shared" si="16"/>
        <v>-11355.156862892947</v>
      </c>
      <c r="T41">
        <v>37</v>
      </c>
      <c r="U41">
        <v>18.5</v>
      </c>
      <c r="W41" s="39">
        <f>W40+(Z40*bt)+(0.5*AC40)*bt^2</f>
        <v>20391.642185488956</v>
      </c>
      <c r="X41" s="39">
        <f>X40+(AA40*bt)+(0.5*AD40)*bt^2</f>
        <v>4640.3231022983082</v>
      </c>
      <c r="Y41" s="39"/>
      <c r="Z41" s="39">
        <f>Z40+(AC40*bt)</f>
        <v>5835.6806499886343</v>
      </c>
      <c r="AA41" s="39">
        <f>AA40+(AD40*bt)</f>
        <v>3485.8180975192072</v>
      </c>
      <c r="AB41" s="39"/>
      <c r="AC41" s="39">
        <f t="shared" si="9"/>
        <v>-634.30741702950922</v>
      </c>
      <c r="AD41" s="39">
        <f t="shared" si="10"/>
        <v>1071.0297485877834</v>
      </c>
      <c r="AE41" s="39"/>
      <c r="AF41" s="39"/>
      <c r="AG41" s="39">
        <f>Masse_1*(q_1x-W41)/($AV41^2+Aarseth_1^2)^(3/2)</f>
        <v>-181.86877616465694</v>
      </c>
      <c r="AH41" s="39">
        <f>Masse_1*(q_1y-X41)/($AV41^2+Aarseth_1^2)^(3/2)</f>
        <v>1327.9619940891575</v>
      </c>
      <c r="AI41" s="39"/>
      <c r="AJ41" s="39">
        <f>Masse_2*(q_2x-W41)/($AX41^2+Aarseth_2^2)^(3/2)</f>
        <v>-102.65752136464454</v>
      </c>
      <c r="AK41" s="39">
        <f>Masse_2*(q_2y-X41)/($AX41^2+Aarseth_2^2)^(3/2)</f>
        <v>13.621905816720451</v>
      </c>
      <c r="AL41" s="39"/>
      <c r="AM41" s="39">
        <f>Masse_3*(q_3x-W41)/($AZ41^2+Aarseth_3^2)^(3/2)</f>
        <v>-349.78111950020781</v>
      </c>
      <c r="AN41" s="39">
        <f>Masse_3*(q_3y-X41)/($AZ41^2+Aarseth_3^2)^(3/2)</f>
        <v>-270.55415131809474</v>
      </c>
      <c r="AO41" s="39"/>
      <c r="AP41" s="39"/>
      <c r="AQ41" s="39"/>
      <c r="AR41" s="39"/>
      <c r="AS41" s="39"/>
      <c r="AT41" s="39"/>
      <c r="AU41" s="39"/>
      <c r="AV41" s="39">
        <f>SQRT((q_1x-W41)^2+(q_1y-X41)^2)</f>
        <v>2886.370655460476</v>
      </c>
      <c r="AW41" s="39"/>
      <c r="AX41" s="39">
        <f>SQRT((q_2x-W41)^2+(q_2y-X41)^2)</f>
        <v>40745.685598457268</v>
      </c>
      <c r="AY41" s="39"/>
      <c r="AZ41" s="39">
        <f>SQRT((q_3x-W41)^2+(q_3y-X41)^2)</f>
        <v>32101.055815012922</v>
      </c>
      <c r="BA41" s="39"/>
    </row>
    <row r="42" spans="2:53" x14ac:dyDescent="0.3">
      <c r="L42" s="24">
        <v>38</v>
      </c>
      <c r="M42" s="24">
        <f t="shared" si="17"/>
        <v>2.3876104167282444</v>
      </c>
      <c r="N42" s="24">
        <f t="shared" si="11"/>
        <v>16355.156862892938</v>
      </c>
      <c r="O42" s="24">
        <f t="shared" si="12"/>
        <v>10922.735529643438</v>
      </c>
      <c r="P42" s="24">
        <f t="shared" si="13"/>
        <v>-22551.390195974942</v>
      </c>
      <c r="Q42" s="24">
        <f t="shared" si="14"/>
        <v>12395.914870750406</v>
      </c>
      <c r="R42" s="24">
        <f t="shared" si="15"/>
        <v>-8644.8431371070619</v>
      </c>
      <c r="S42" s="24">
        <f t="shared" si="16"/>
        <v>-11577.264470356562</v>
      </c>
      <c r="T42">
        <v>38</v>
      </c>
      <c r="U42">
        <v>19</v>
      </c>
      <c r="W42" s="39">
        <f>W41+(Z41*bt)+(0.5*AC41)*bt^2</f>
        <v>23230.194083354585</v>
      </c>
      <c r="X42" s="39">
        <f>X41+(AA41*bt)+(0.5*AD41)*bt^2</f>
        <v>6517.110869631384</v>
      </c>
      <c r="Y42" s="39"/>
      <c r="Z42" s="39">
        <f>Z41+(AC41*bt)</f>
        <v>5518.5269414738796</v>
      </c>
      <c r="AA42" s="39">
        <f>AA41+(AD41*bt)</f>
        <v>4021.332971813099</v>
      </c>
      <c r="AB42" s="39"/>
      <c r="AC42" s="39">
        <f t="shared" si="9"/>
        <v>-1824.769673795543</v>
      </c>
      <c r="AD42" s="39">
        <f t="shared" si="10"/>
        <v>220.4241776798219</v>
      </c>
      <c r="AE42" s="39"/>
      <c r="AF42" s="39"/>
      <c r="AG42" s="39">
        <f>Masse_1*(q_1x-W42)/($AV42^2+Aarseth_1^2)^(3/2)</f>
        <v>-1438.4611549708354</v>
      </c>
      <c r="AH42" s="39">
        <f>Masse_1*(q_1y-X42)/($AV42^2+Aarseth_1^2)^(3/2)</f>
        <v>437.69748726987507</v>
      </c>
      <c r="AI42" s="39"/>
      <c r="AJ42" s="39">
        <f>Masse_2*(q_2x-W42)/($AX42^2+Aarseth_2^2)^(3/2)</f>
        <v>-91.569458996502973</v>
      </c>
      <c r="AK42" s="39">
        <f>Masse_2*(q_2y-X42)/($AX42^2+Aarseth_2^2)^(3/2)</f>
        <v>7.377396289216632</v>
      </c>
      <c r="AL42" s="39"/>
      <c r="AM42" s="39">
        <f>Masse_3*(q_3x-W42)/($AZ42^2+Aarseth_3^2)^(3/2)</f>
        <v>-294.73905982820452</v>
      </c>
      <c r="AN42" s="39">
        <f>Masse_3*(q_3y-X42)/($AZ42^2+Aarseth_3^2)^(3/2)</f>
        <v>-224.65070587926979</v>
      </c>
      <c r="AO42" s="39"/>
      <c r="AP42" s="39"/>
      <c r="AQ42" s="39"/>
      <c r="AR42" s="39"/>
      <c r="AS42" s="39"/>
      <c r="AT42" s="39"/>
      <c r="AU42" s="39"/>
      <c r="AV42" s="39">
        <f>SQRT((q_1x-W42)^2+(q_1y-X42)^2)</f>
        <v>3376.4219017675714</v>
      </c>
      <c r="AW42" s="39"/>
      <c r="AX42" s="39">
        <f>SQRT((q_2x-W42)^2+(q_2y-X42)^2)</f>
        <v>43370.268585506194</v>
      </c>
      <c r="AY42" s="39"/>
      <c r="AZ42" s="39">
        <f>SQRT((q_3x-W42)^2+(q_3y-X42)^2)</f>
        <v>35495.491518781331</v>
      </c>
      <c r="BA42" s="39"/>
    </row>
    <row r="43" spans="2:53" x14ac:dyDescent="0.3">
      <c r="L43" s="24">
        <v>39</v>
      </c>
      <c r="M43" s="24">
        <f t="shared" si="17"/>
        <v>2.4504422698000403</v>
      </c>
      <c r="N43" s="24">
        <f t="shared" si="11"/>
        <v>16147.433786121048</v>
      </c>
      <c r="O43" s="24">
        <f t="shared" si="12"/>
        <v>10687.119948743442</v>
      </c>
      <c r="P43" s="24">
        <f t="shared" si="13"/>
        <v>-22696.796349715267</v>
      </c>
      <c r="Q43" s="24">
        <f t="shared" si="14"/>
        <v>12230.983964120409</v>
      </c>
      <c r="R43" s="24">
        <f t="shared" si="15"/>
        <v>-8852.5662138789521</v>
      </c>
      <c r="S43" s="24">
        <f t="shared" si="16"/>
        <v>-11812.880051256558</v>
      </c>
      <c r="T43">
        <v>39</v>
      </c>
      <c r="U43">
        <v>19.5</v>
      </c>
      <c r="W43" s="39">
        <f>W42+(Z42*bt)+(0.5*AC42)*bt^2</f>
        <v>25761.36134486708</v>
      </c>
      <c r="X43" s="39">
        <f>X42+(AA42*bt)+(0.5*AD42)*bt^2</f>
        <v>8555.3303777479105</v>
      </c>
      <c r="Y43" s="39"/>
      <c r="Z43" s="39">
        <f>Z42+(AC42*bt)</f>
        <v>4606.1421045761081</v>
      </c>
      <c r="AA43" s="39">
        <f>AA42+(AD42*bt)</f>
        <v>4131.5450606530103</v>
      </c>
      <c r="AB43" s="39"/>
      <c r="AC43" s="39">
        <f t="shared" si="9"/>
        <v>-2272.2176742244569</v>
      </c>
      <c r="AD43" s="39">
        <f t="shared" si="10"/>
        <v>-544.90775074931901</v>
      </c>
      <c r="AE43" s="39"/>
      <c r="AF43" s="39"/>
      <c r="AG43" s="39">
        <f>Masse_1*(q_1x-W43)/($AV43^2+Aarseth_1^2)^(3/2)</f>
        <v>-1938.0979909964697</v>
      </c>
      <c r="AH43" s="39">
        <f>Masse_1*(q_1y-X43)/($AV43^2+Aarseth_1^2)^(3/2)</f>
        <v>-355.0087492382338</v>
      </c>
      <c r="AI43" s="39"/>
      <c r="AJ43" s="39">
        <f>Masse_2*(q_2x-W43)/($AX43^2+Aarseth_2^2)^(3/2)</f>
        <v>-82.716710765593078</v>
      </c>
      <c r="AK43" s="39">
        <f>Masse_2*(q_2y-X43)/($AX43^2+Aarseth_2^2)^(3/2)</f>
        <v>2.611336633871109</v>
      </c>
      <c r="AL43" s="39"/>
      <c r="AM43" s="39">
        <f>Masse_3*(q_3x-W43)/($AZ43^2+Aarseth_3^2)^(3/2)</f>
        <v>-251.40297246239408</v>
      </c>
      <c r="AN43" s="39">
        <f>Masse_3*(q_3y-X43)/($AZ43^2+Aarseth_3^2)^(3/2)</f>
        <v>-192.51033814495636</v>
      </c>
      <c r="AO43" s="39"/>
      <c r="AP43" s="39"/>
      <c r="AQ43" s="39"/>
      <c r="AR43" s="39"/>
      <c r="AS43" s="39"/>
      <c r="AT43" s="39"/>
      <c r="AU43" s="39"/>
      <c r="AV43" s="39">
        <f>SQRT((q_1x-W43)^2+(q_1y-X43)^2)</f>
        <v>5857.2183459664675</v>
      </c>
      <c r="AW43" s="39"/>
      <c r="AX43" s="39">
        <f>SQRT((q_2x-W43)^2+(q_2y-X43)^2)</f>
        <v>45784.159514541192</v>
      </c>
      <c r="AY43" s="39"/>
      <c r="AZ43" s="39">
        <f>SQRT((q_3x-W43)^2+(q_3y-X43)^2)</f>
        <v>38744.224614700142</v>
      </c>
      <c r="BA43" s="39"/>
    </row>
    <row r="44" spans="2:53" x14ac:dyDescent="0.3">
      <c r="L44" s="24">
        <v>40</v>
      </c>
      <c r="M44" s="24">
        <f t="shared" si="17"/>
        <v>2.5132741228718363</v>
      </c>
      <c r="N44" s="24">
        <f t="shared" si="11"/>
        <v>15954.915028125259</v>
      </c>
      <c r="O44" s="24">
        <f t="shared" si="12"/>
        <v>10438.926261462359</v>
      </c>
      <c r="P44" s="24">
        <f t="shared" si="13"/>
        <v>-22831.55948031232</v>
      </c>
      <c r="Q44" s="24">
        <f t="shared" si="14"/>
        <v>12057.248383023652</v>
      </c>
      <c r="R44" s="24">
        <f t="shared" si="15"/>
        <v>-9045.0849718747413</v>
      </c>
      <c r="S44" s="24">
        <f t="shared" si="16"/>
        <v>-12061.073738537641</v>
      </c>
      <c r="T44">
        <v>40</v>
      </c>
      <c r="U44">
        <v>20</v>
      </c>
      <c r="W44" s="39">
        <f>W43+(Z43*bt)+(0.5*AC43)*bt^2</f>
        <v>27780.405187877077</v>
      </c>
      <c r="X44" s="39">
        <f>X43+(AA43*bt)+(0.5*AD43)*bt^2</f>
        <v>10552.989439230751</v>
      </c>
      <c r="Y44" s="39"/>
      <c r="Z44" s="39">
        <f>Z43+(AC43*bt)</f>
        <v>3470.0332674638794</v>
      </c>
      <c r="AA44" s="39">
        <f>AA43+(AD43*bt)</f>
        <v>3859.0911852783506</v>
      </c>
      <c r="AB44" s="39"/>
      <c r="AC44" s="39">
        <f t="shared" si="9"/>
        <v>-2136.152517375268</v>
      </c>
      <c r="AD44" s="39">
        <f t="shared" si="10"/>
        <v>-894.25186347611248</v>
      </c>
      <c r="AE44" s="39"/>
      <c r="AF44" s="39"/>
      <c r="AG44" s="39">
        <f>Masse_1*(q_1x-W44)/($AV44^2+Aarseth_1^2)^(3/2)</f>
        <v>-1840.2702697486072</v>
      </c>
      <c r="AH44" s="39">
        <f>Masse_1*(q_1y-X44)/($AV44^2+Aarseth_1^2)^(3/2)</f>
        <v>-722.11222464698028</v>
      </c>
      <c r="AI44" s="39"/>
      <c r="AJ44" s="39">
        <f>Masse_2*(q_2x-W44)/($AX44^2+Aarseth_2^2)^(3/2)</f>
        <v>-76.185709586549123</v>
      </c>
      <c r="AK44" s="39">
        <f>Masse_2*(q_2y-X44)/($AX44^2+Aarseth_2^2)^(3/2)</f>
        <v>-0.88173996549430456</v>
      </c>
      <c r="AL44" s="39"/>
      <c r="AM44" s="39">
        <f>Masse_3*(q_3x-W44)/($AZ44^2+Aarseth_3^2)^(3/2)</f>
        <v>-219.69653804011145</v>
      </c>
      <c r="AN44" s="39">
        <f>Masse_3*(q_3y-X44)/($AZ44^2+Aarseth_3^2)^(3/2)</f>
        <v>-171.25789886363796</v>
      </c>
      <c r="AO44" s="39"/>
      <c r="AP44" s="39"/>
      <c r="AQ44" s="39"/>
      <c r="AR44" s="39"/>
      <c r="AS44" s="39"/>
      <c r="AT44" s="39"/>
      <c r="AU44" s="39"/>
      <c r="AV44" s="39">
        <f>SQRT((q_1x-W44)^2+(q_1y-X44)^2)</f>
        <v>8357.9572506443837</v>
      </c>
      <c r="AW44" s="39"/>
      <c r="AX44" s="39">
        <f>SQRT((q_2x-W44)^2+(q_2y-X44)^2)</f>
        <v>47783.605109259086</v>
      </c>
      <c r="AY44" s="39"/>
      <c r="AZ44" s="39">
        <f>SQRT((q_3x-W44)^2+(q_3y-X44)^2)</f>
        <v>41563.327989500991</v>
      </c>
      <c r="BA44" s="39"/>
    </row>
    <row r="45" spans="2:53" x14ac:dyDescent="0.3">
      <c r="L45" s="24">
        <v>41</v>
      </c>
      <c r="M45" s="24">
        <f t="shared" si="17"/>
        <v>2.5761059759436322</v>
      </c>
      <c r="N45" s="24">
        <f t="shared" si="11"/>
        <v>15778.360372489919</v>
      </c>
      <c r="O45" s="24">
        <f t="shared" si="12"/>
        <v>10179.133974894976</v>
      </c>
      <c r="P45" s="24">
        <f t="shared" si="13"/>
        <v>-22955.147739257056</v>
      </c>
      <c r="Q45" s="24">
        <f t="shared" si="14"/>
        <v>11875.393782426483</v>
      </c>
      <c r="R45" s="24">
        <f t="shared" si="15"/>
        <v>-9221.6396275100815</v>
      </c>
      <c r="S45" s="24">
        <f t="shared" si="16"/>
        <v>-12320.866025105024</v>
      </c>
      <c r="T45">
        <v>41</v>
      </c>
      <c r="U45">
        <v>20.5</v>
      </c>
      <c r="W45" s="39">
        <f>W44+(Z44*bt)+(0.5*AC44)*bt^2</f>
        <v>29248.402756937106</v>
      </c>
      <c r="X45" s="39">
        <f>X44+(AA44*bt)+(0.5*AD44)*bt^2</f>
        <v>12370.753548935412</v>
      </c>
      <c r="Y45" s="39"/>
      <c r="Z45" s="39">
        <f>Z44+(AC44*bt)</f>
        <v>2401.9570087762454</v>
      </c>
      <c r="AA45" s="39">
        <f>AA44+(AD44*bt)</f>
        <v>3411.9652535402943</v>
      </c>
      <c r="AB45" s="39"/>
      <c r="AC45" s="39">
        <f t="shared" si="9"/>
        <v>-1868.5484558918351</v>
      </c>
      <c r="AD45" s="39">
        <f t="shared" si="10"/>
        <v>-1003.5635532241394</v>
      </c>
      <c r="AE45" s="39"/>
      <c r="AF45" s="39"/>
      <c r="AG45" s="39">
        <f>Masse_1*(q_1x-W45)/($AV45^2+Aarseth_1^2)^(3/2)</f>
        <v>-1599.7228995425221</v>
      </c>
      <c r="AH45" s="39">
        <f>Masse_1*(q_1y-X45)/($AV45^2+Aarseth_1^2)^(3/2)</f>
        <v>-842.50828981419716</v>
      </c>
      <c r="AI45" s="39"/>
      <c r="AJ45" s="39">
        <f>Masse_2*(q_2x-W45)/($AX45^2+Aarseth_2^2)^(3/2)</f>
        <v>-71.614445604985363</v>
      </c>
      <c r="AK45" s="39">
        <f>Masse_2*(q_2y-X45)/($AX45^2+Aarseth_2^2)^(3/2)</f>
        <v>-3.4474255319711036</v>
      </c>
      <c r="AL45" s="39"/>
      <c r="AM45" s="39">
        <f>Masse_3*(q_3x-W45)/($AZ45^2+Aarseth_3^2)^(3/2)</f>
        <v>-197.21111074432764</v>
      </c>
      <c r="AN45" s="39">
        <f>Masse_3*(q_3y-X45)/($AZ45^2+Aarseth_3^2)^(3/2)</f>
        <v>-157.60783787797104</v>
      </c>
      <c r="AO45" s="39"/>
      <c r="AP45" s="39"/>
      <c r="AQ45" s="39"/>
      <c r="AR45" s="39"/>
      <c r="AS45" s="39"/>
      <c r="AT45" s="39"/>
      <c r="AU45" s="39"/>
      <c r="AV45" s="39">
        <f>SQRT((q_1x-W45)^2+(q_1y-X45)^2)</f>
        <v>10452.616595330988</v>
      </c>
      <c r="AW45" s="39"/>
      <c r="AX45" s="39">
        <f>SQRT((q_2x-W45)^2+(q_2y-X45)^2)</f>
        <v>49305.43222099651</v>
      </c>
      <c r="AY45" s="39"/>
      <c r="AZ45" s="39">
        <f>SQRT((q_3x-W45)^2+(q_3y-X45)^2)</f>
        <v>43841.889115752507</v>
      </c>
      <c r="BA45" s="39"/>
    </row>
    <row r="46" spans="2:53" x14ac:dyDescent="0.3">
      <c r="L46" s="24">
        <v>42</v>
      </c>
      <c r="M46" s="24">
        <f t="shared" si="17"/>
        <v>2.6389378290154282</v>
      </c>
      <c r="N46" s="24">
        <f t="shared" si="11"/>
        <v>15618.466599780677</v>
      </c>
      <c r="O46" s="24">
        <f t="shared" si="12"/>
        <v>9908.7683705085692</v>
      </c>
      <c r="P46" s="24">
        <f t="shared" si="13"/>
        <v>-23067.073380153524</v>
      </c>
      <c r="Q46" s="24">
        <f t="shared" si="14"/>
        <v>11686.137859355998</v>
      </c>
      <c r="R46" s="24">
        <f t="shared" si="15"/>
        <v>-9381.5334002193231</v>
      </c>
      <c r="S46" s="24">
        <f t="shared" si="16"/>
        <v>-12591.231629491431</v>
      </c>
      <c r="T46">
        <v>42</v>
      </c>
      <c r="U46">
        <v>21</v>
      </c>
      <c r="W46" s="39">
        <f>W45+(Z45*bt)+(0.5*AC45)*bt^2</f>
        <v>30215.81270433875</v>
      </c>
      <c r="X46" s="39">
        <f>X45+(AA45*bt)+(0.5*AD45)*bt^2</f>
        <v>13951.290731552541</v>
      </c>
      <c r="Y46" s="39"/>
      <c r="Z46" s="39">
        <f>Z45+(AC45*bt)</f>
        <v>1467.6827808303278</v>
      </c>
      <c r="AA46" s="39">
        <f>AA45+(AD45*bt)</f>
        <v>2910.1834769282245</v>
      </c>
      <c r="AB46" s="39"/>
      <c r="AC46" s="39">
        <f t="shared" si="9"/>
        <v>-1636.42268118637</v>
      </c>
      <c r="AD46" s="39">
        <f t="shared" si="10"/>
        <v>-1030.0653862048114</v>
      </c>
      <c r="AE46" s="39"/>
      <c r="AF46" s="39"/>
      <c r="AG46" s="39">
        <f>Masse_1*(q_1x-W46)/($AV46^2+Aarseth_1^2)^(3/2)</f>
        <v>-1386.4895523431758</v>
      </c>
      <c r="AH46" s="39">
        <f>Masse_1*(q_1y-X46)/($AV46^2+Aarseth_1^2)^(3/2)</f>
        <v>-875.5688320937096</v>
      </c>
      <c r="AI46" s="39"/>
      <c r="AJ46" s="39">
        <f>Masse_2*(q_2x-W46)/($AX46^2+Aarseth_2^2)^(3/2)</f>
        <v>-68.569323456643275</v>
      </c>
      <c r="AK46" s="39">
        <f>Masse_2*(q_2y-X46)/($AX46^2+Aarseth_2^2)^(3/2)</f>
        <v>-5.3954584751677892</v>
      </c>
      <c r="AL46" s="39"/>
      <c r="AM46" s="39">
        <f>Masse_3*(q_3x-W46)/($AZ46^2+Aarseth_3^2)^(3/2)</f>
        <v>-181.36380538655101</v>
      </c>
      <c r="AN46" s="39">
        <f>Masse_3*(q_3y-X46)/($AZ46^2+Aarseth_3^2)^(3/2)</f>
        <v>-149.10109563593403</v>
      </c>
      <c r="AO46" s="39"/>
      <c r="AP46" s="39"/>
      <c r="AQ46" s="39"/>
      <c r="AR46" s="39"/>
      <c r="AS46" s="39"/>
      <c r="AT46" s="39"/>
      <c r="AU46" s="39"/>
      <c r="AV46" s="39">
        <f>SQRT((q_1x-W46)^2+(q_1y-X46)^2)</f>
        <v>12082.300332020584</v>
      </c>
      <c r="AW46" s="39"/>
      <c r="AX46" s="39">
        <f>SQRT((q_2x-W46)^2+(q_2y-X46)^2)</f>
        <v>50371.028816200313</v>
      </c>
      <c r="AY46" s="39"/>
      <c r="AZ46" s="39">
        <f>SQRT((q_3x-W46)^2+(q_3y-X46)^2)</f>
        <v>45588.712412722809</v>
      </c>
      <c r="BA46" s="39"/>
    </row>
    <row r="47" spans="2:53" x14ac:dyDescent="0.3">
      <c r="L47" s="24">
        <v>43</v>
      </c>
      <c r="M47" s="24">
        <f t="shared" si="17"/>
        <v>2.7017696820872241</v>
      </c>
      <c r="N47" s="24">
        <f t="shared" si="11"/>
        <v>15475.864737669897</v>
      </c>
      <c r="O47" s="24">
        <f t="shared" si="12"/>
        <v>9628.8964578253544</v>
      </c>
      <c r="P47" s="24">
        <f t="shared" si="13"/>
        <v>-23166.894683631072</v>
      </c>
      <c r="Q47" s="24">
        <f t="shared" si="14"/>
        <v>11490.227520477749</v>
      </c>
      <c r="R47" s="24">
        <f t="shared" si="15"/>
        <v>-9524.1352623301027</v>
      </c>
      <c r="S47" s="24">
        <f t="shared" si="16"/>
        <v>-12871.103542174646</v>
      </c>
      <c r="T47">
        <v>43</v>
      </c>
      <c r="U47">
        <v>21.5</v>
      </c>
      <c r="W47" s="39">
        <f>W46+(Z46*bt)+(0.5*AC46)*bt^2</f>
        <v>30745.101259605617</v>
      </c>
      <c r="X47" s="39">
        <f>X46+(AA46*bt)+(0.5*AD46)*bt^2</f>
        <v>15277.624296741053</v>
      </c>
      <c r="Y47" s="39"/>
      <c r="Z47" s="39">
        <f>Z46+(AC46*bt)</f>
        <v>649.47144023714282</v>
      </c>
      <c r="AA47" s="39">
        <f>AA46+(AD46*bt)</f>
        <v>2395.150783825819</v>
      </c>
      <c r="AB47" s="39"/>
      <c r="AC47" s="39">
        <f t="shared" si="9"/>
        <v>-1464.372697520776</v>
      </c>
      <c r="AD47" s="39">
        <f t="shared" si="10"/>
        <v>-1039.5754306294641</v>
      </c>
      <c r="AE47" s="39"/>
      <c r="AF47" s="39"/>
      <c r="AG47" s="39">
        <f>Masse_1*(q_1x-W47)/($AV47^2+Aarseth_1^2)^(3/2)</f>
        <v>-1227.3452495501792</v>
      </c>
      <c r="AH47" s="39">
        <f>Masse_1*(q_1y-X47)/($AV47^2+Aarseth_1^2)^(3/2)</f>
        <v>-888.38904378473467</v>
      </c>
      <c r="AI47" s="39"/>
      <c r="AJ47" s="39">
        <f>Masse_2*(q_2x-W47)/($AX47^2+Aarseth_2^2)^(3/2)</f>
        <v>-66.733910848600345</v>
      </c>
      <c r="AK47" s="39">
        <f>Masse_2*(q_2y-X47)/($AX47^2+Aarseth_2^2)^(3/2)</f>
        <v>-6.9405026410200872</v>
      </c>
      <c r="AL47" s="39"/>
      <c r="AM47" s="39">
        <f>Masse_3*(q_3x-W47)/($AZ47^2+Aarseth_3^2)^(3/2)</f>
        <v>-170.29353712199654</v>
      </c>
      <c r="AN47" s="39">
        <f>Masse_3*(q_3y-X47)/($AZ47^2+Aarseth_3^2)^(3/2)</f>
        <v>-144.24588420370932</v>
      </c>
      <c r="AO47" s="39"/>
      <c r="AP47" s="39"/>
      <c r="AQ47" s="39"/>
      <c r="AR47" s="39"/>
      <c r="AS47" s="39"/>
      <c r="AT47" s="39"/>
      <c r="AU47" s="39"/>
      <c r="AV47" s="39">
        <f>SQRT((q_1x-W47)^2+(q_1y-X47)^2)</f>
        <v>13264.563346768524</v>
      </c>
      <c r="AW47" s="39"/>
      <c r="AX47" s="39">
        <f>SQRT((q_2x-W47)^2+(q_2y-X47)^2)</f>
        <v>51018.806533132265</v>
      </c>
      <c r="AY47" s="39"/>
      <c r="AZ47" s="39">
        <f>SQRT((q_3x-W47)^2+(q_3y-X47)^2)</f>
        <v>46844.922853112519</v>
      </c>
      <c r="BA47" s="39"/>
    </row>
    <row r="48" spans="2:53" x14ac:dyDescent="0.3">
      <c r="L48" s="24">
        <v>44</v>
      </c>
      <c r="M48" s="24">
        <f t="shared" si="17"/>
        <v>2.7646015351590201</v>
      </c>
      <c r="N48" s="24">
        <f t="shared" si="11"/>
        <v>15351.117570558739</v>
      </c>
      <c r="O48" s="24">
        <f t="shared" si="12"/>
        <v>9340.6227634233801</v>
      </c>
      <c r="P48" s="24">
        <f t="shared" si="13"/>
        <v>-23254.217700608882</v>
      </c>
      <c r="Q48" s="24">
        <f t="shared" si="14"/>
        <v>11288.435934396366</v>
      </c>
      <c r="R48" s="24">
        <f t="shared" si="15"/>
        <v>-9648.8824294412607</v>
      </c>
      <c r="S48" s="24">
        <f t="shared" si="16"/>
        <v>-13159.37723657662</v>
      </c>
      <c r="T48">
        <v>44</v>
      </c>
      <c r="U48">
        <v>22</v>
      </c>
      <c r="W48" s="39">
        <f>W47+(Z47*bt)+(0.5*AC47)*bt^2</f>
        <v>30886.790392534094</v>
      </c>
      <c r="X48" s="39">
        <f>X47+(AA47*bt)+(0.5*AD47)*bt^2</f>
        <v>16345.25275982528</v>
      </c>
      <c r="Y48" s="39"/>
      <c r="Z48" s="39">
        <f>Z47+(AC47*bt)</f>
        <v>-82.714908523245185</v>
      </c>
      <c r="AA48" s="39">
        <f>AA47+(AD47*bt)</f>
        <v>1875.363068511087</v>
      </c>
      <c r="AB48" s="39"/>
      <c r="AC48" s="39">
        <f t="shared" si="9"/>
        <v>-1343.772939080673</v>
      </c>
      <c r="AD48" s="39">
        <f t="shared" si="10"/>
        <v>-1056.3730161911585</v>
      </c>
      <c r="AE48" s="39"/>
      <c r="AF48" s="39"/>
      <c r="AG48" s="39">
        <f>Masse_1*(q_1x-W48)/($AV48^2+Aarseth_1^2)^(3/2)</f>
        <v>-1115.0360284066739</v>
      </c>
      <c r="AH48" s="39">
        <f>Masse_1*(q_1y-X48)/($AV48^2+Aarseth_1^2)^(3/2)</f>
        <v>-905.93968947288738</v>
      </c>
      <c r="AI48" s="39"/>
      <c r="AJ48" s="39">
        <f>Masse_2*(q_2x-W48)/($AX48^2+Aarseth_2^2)^(3/2)</f>
        <v>-65.918141783745909</v>
      </c>
      <c r="AK48" s="39">
        <f>Masse_2*(q_2y-X48)/($AX48^2+Aarseth_2^2)^(3/2)</f>
        <v>-8.2195647996151529</v>
      </c>
      <c r="AL48" s="39"/>
      <c r="AM48" s="39">
        <f>Masse_3*(q_3x-W48)/($AZ48^2+Aarseth_3^2)^(3/2)</f>
        <v>-162.81876889025307</v>
      </c>
      <c r="AN48" s="39">
        <f>Masse_3*(q_3y-X48)/($AZ48^2+Aarseth_3^2)^(3/2)</f>
        <v>-142.2137619186561</v>
      </c>
      <c r="AO48" s="39"/>
      <c r="AP48" s="39"/>
      <c r="AQ48" s="39"/>
      <c r="AR48" s="39"/>
      <c r="AS48" s="39"/>
      <c r="AT48" s="39"/>
      <c r="AU48" s="39"/>
      <c r="AV48" s="39">
        <f>SQRT((q_1x-W48)^2+(q_1y-X48)^2)</f>
        <v>14027.141598920622</v>
      </c>
      <c r="AW48" s="39"/>
      <c r="AX48" s="39">
        <f>SQRT((q_2x-W48)^2+(q_2y-X48)^2)</f>
        <v>51280.870400567212</v>
      </c>
      <c r="AY48" s="39"/>
      <c r="AZ48" s="39">
        <f>SQRT((q_3x-W48)^2+(q_3y-X48)^2)</f>
        <v>47648.573905784542</v>
      </c>
      <c r="BA48" s="39"/>
    </row>
    <row r="49" spans="2:53" x14ac:dyDescent="0.3">
      <c r="B49" s="23"/>
      <c r="D49" s="23"/>
      <c r="E49" s="23"/>
      <c r="J49" s="19"/>
      <c r="L49" s="24">
        <v>45</v>
      </c>
      <c r="M49" s="24">
        <f t="shared" si="17"/>
        <v>2.827433388230816</v>
      </c>
      <c r="N49" s="24">
        <f t="shared" si="11"/>
        <v>15244.717418524229</v>
      </c>
      <c r="O49" s="24">
        <f t="shared" si="12"/>
        <v>9045.0849718747268</v>
      </c>
      <c r="P49" s="24">
        <f t="shared" si="13"/>
        <v>-23328.697807033041</v>
      </c>
      <c r="Q49" s="24">
        <f t="shared" si="14"/>
        <v>11081.559480312309</v>
      </c>
      <c r="R49" s="24">
        <f t="shared" si="15"/>
        <v>-9755.2825814757707</v>
      </c>
      <c r="S49" s="24">
        <f t="shared" si="16"/>
        <v>-13454.915028125273</v>
      </c>
      <c r="T49">
        <v>45</v>
      </c>
      <c r="U49">
        <v>22.5</v>
      </c>
      <c r="W49" s="39">
        <f>W48+(Z48*bt)+(0.5*AC48)*bt^2</f>
        <v>30677.461320887389</v>
      </c>
      <c r="X49" s="39">
        <f>X48+(AA48*bt)+(0.5*AD48)*bt^2</f>
        <v>17150.88766705693</v>
      </c>
      <c r="Y49" s="39"/>
      <c r="Z49" s="39">
        <f>Z48+(AC48*bt)</f>
        <v>-754.60137806358171</v>
      </c>
      <c r="AA49" s="39">
        <f>AA48+(AD48*bt)</f>
        <v>1347.1765604155078</v>
      </c>
      <c r="AB49" s="39"/>
      <c r="AC49" s="39">
        <f t="shared" si="9"/>
        <v>-1262.8570001649875</v>
      </c>
      <c r="AD49" s="39">
        <f t="shared" si="10"/>
        <v>-1090.6484423916361</v>
      </c>
      <c r="AE49" s="39"/>
      <c r="AF49" s="39"/>
      <c r="AG49" s="39">
        <f>Masse_1*(q_1x-W49)/($AV49^2+Aarseth_1^2)^(3/2)</f>
        <v>-1038.5932318641521</v>
      </c>
      <c r="AH49" s="39">
        <f>Masse_1*(q_1y-X49)/($AV49^2+Aarseth_1^2)^(3/2)</f>
        <v>-938.73874240862324</v>
      </c>
      <c r="AI49" s="39"/>
      <c r="AJ49" s="39">
        <f>Masse_2*(q_2x-W49)/($AX49^2+Aarseth_2^2)^(3/2)</f>
        <v>-66.030680775163987</v>
      </c>
      <c r="AK49" s="39">
        <f>Masse_2*(q_2y-X49)/($AX49^2+Aarseth_2^2)^(3/2)</f>
        <v>-9.3173171760259201</v>
      </c>
      <c r="AL49" s="39"/>
      <c r="AM49" s="39">
        <f>Masse_3*(q_3x-W49)/($AZ49^2+Aarseth_3^2)^(3/2)</f>
        <v>-158.23308752567141</v>
      </c>
      <c r="AN49" s="39">
        <f>Masse_3*(q_3y-X49)/($AZ49^2+Aarseth_3^2)^(3/2)</f>
        <v>-142.59238280698705</v>
      </c>
      <c r="AO49" s="39"/>
      <c r="AP49" s="39"/>
      <c r="AQ49" s="39"/>
      <c r="AR49" s="39"/>
      <c r="AS49" s="39"/>
      <c r="AT49" s="39"/>
      <c r="AU49" s="39"/>
      <c r="AV49" s="39">
        <f>SQRT((q_1x-W49)^2+(q_1y-X49)^2)</f>
        <v>14392.63051082733</v>
      </c>
      <c r="AW49" s="39"/>
      <c r="AX49" s="39">
        <f>SQRT((q_2x-W49)^2+(q_2y-X49)^2)</f>
        <v>51179.490817679158</v>
      </c>
      <c r="AY49" s="39"/>
      <c r="AZ49" s="39">
        <f>SQRT((q_3x-W49)^2+(q_3y-X49)^2)</f>
        <v>48026.667842805102</v>
      </c>
      <c r="BA49" s="39"/>
    </row>
    <row r="50" spans="2:53" x14ac:dyDescent="0.3">
      <c r="B50" s="23"/>
      <c r="C50" s="23"/>
      <c r="E50" s="23"/>
      <c r="F50" s="23"/>
      <c r="H50" s="19"/>
      <c r="L50" s="24">
        <v>46</v>
      </c>
      <c r="M50" s="24">
        <f t="shared" si="17"/>
        <v>2.890265241302612</v>
      </c>
      <c r="N50" s="24">
        <f t="shared" si="11"/>
        <v>15157.084194356841</v>
      </c>
      <c r="O50" s="24">
        <f t="shared" si="12"/>
        <v>8743.4494358242628</v>
      </c>
      <c r="P50" s="24">
        <f t="shared" si="13"/>
        <v>-23390.041063950212</v>
      </c>
      <c r="Q50" s="24">
        <f t="shared" si="14"/>
        <v>10870.414605076985</v>
      </c>
      <c r="R50" s="24">
        <f t="shared" si="15"/>
        <v>-9842.9158056431588</v>
      </c>
      <c r="S50" s="24">
        <f t="shared" si="16"/>
        <v>-13756.550564175737</v>
      </c>
      <c r="T50">
        <v>46</v>
      </c>
      <c r="U50">
        <v>23</v>
      </c>
      <c r="W50" s="39">
        <f>W49+(Z49*bt)+(0.5*AC49)*bt^2</f>
        <v>30142.303506834975</v>
      </c>
      <c r="X50" s="39">
        <f>X49+(AA49*bt)+(0.5*AD49)*bt^2</f>
        <v>17688.14489196573</v>
      </c>
      <c r="Y50" s="39"/>
      <c r="Z50" s="39">
        <f>Z49+(AC49*bt)</f>
        <v>-1386.0298781460756</v>
      </c>
      <c r="AA50" s="39">
        <f>AA49+(AD49*bt)</f>
        <v>801.85233921968972</v>
      </c>
      <c r="AB50" s="39"/>
      <c r="AC50" s="39">
        <f t="shared" si="9"/>
        <v>-1212.0882718131168</v>
      </c>
      <c r="AD50" s="39">
        <f t="shared" si="10"/>
        <v>-1148.8752004014277</v>
      </c>
      <c r="AE50" s="39"/>
      <c r="AF50" s="39"/>
      <c r="AG50" s="39">
        <f>Masse_1*(q_1x-W50)/($AV50^2+Aarseth_1^2)^(3/2)</f>
        <v>-988.87118153957829</v>
      </c>
      <c r="AH50" s="39">
        <f>Masse_1*(q_1y-X50)/($AV50^2+Aarseth_1^2)^(3/2)</f>
        <v>-993.3407011755379</v>
      </c>
      <c r="AI50" s="39"/>
      <c r="AJ50" s="39">
        <f>Masse_2*(q_2x-W50)/($AX50^2+Aarseth_2^2)^(3/2)</f>
        <v>-67.059299095090751</v>
      </c>
      <c r="AK50" s="39">
        <f>Masse_2*(q_2y-X50)/($AX50^2+Aarseth_2^2)^(3/2)</f>
        <v>-10.281968951156124</v>
      </c>
      <c r="AL50" s="39"/>
      <c r="AM50" s="39">
        <f>Masse_3*(q_3x-W50)/($AZ50^2+Aarseth_3^2)^(3/2)</f>
        <v>-156.1577911784477</v>
      </c>
      <c r="AN50" s="39">
        <f>Masse_3*(q_3y-X50)/($AZ50^2+Aarseth_3^2)^(3/2)</f>
        <v>-145.25253027473369</v>
      </c>
      <c r="AO50" s="39"/>
      <c r="AP50" s="39"/>
      <c r="AQ50" s="39"/>
      <c r="AR50" s="39"/>
      <c r="AS50" s="39"/>
      <c r="AT50" s="39"/>
      <c r="AU50" s="39"/>
      <c r="AV50" s="39">
        <f>SQRT((q_1x-W50)^2+(q_1y-X50)^2)</f>
        <v>14375.834471933947</v>
      </c>
      <c r="AW50" s="39"/>
      <c r="AX50" s="39">
        <f>SQRT((q_2x-W50)^2+(q_2y-X50)^2)</f>
        <v>50728.277842357449</v>
      </c>
      <c r="AY50" s="39"/>
      <c r="AZ50" s="39">
        <f>SQRT((q_3x-W50)^2+(q_3y-X50)^2)</f>
        <v>47994.752965763357</v>
      </c>
      <c r="BA50" s="39"/>
    </row>
    <row r="51" spans="2:53" x14ac:dyDescent="0.3">
      <c r="B51" s="23"/>
      <c r="D51" s="23"/>
      <c r="E51" s="23"/>
      <c r="H51" s="19"/>
      <c r="L51" s="24">
        <v>47</v>
      </c>
      <c r="M51" s="24">
        <f t="shared" si="17"/>
        <v>2.9530970943744079</v>
      </c>
      <c r="N51" s="24">
        <f t="shared" si="11"/>
        <v>15088.563746356554</v>
      </c>
      <c r="O51" s="24">
        <f t="shared" si="12"/>
        <v>8436.9065729286121</v>
      </c>
      <c r="P51" s="24">
        <f t="shared" si="13"/>
        <v>-23438.005377550413</v>
      </c>
      <c r="Q51" s="24">
        <f t="shared" si="14"/>
        <v>10655.834601050028</v>
      </c>
      <c r="R51" s="24">
        <f t="shared" si="15"/>
        <v>-9911.4362536434455</v>
      </c>
      <c r="S51" s="24">
        <f t="shared" si="16"/>
        <v>-14063.093427071388</v>
      </c>
      <c r="T51">
        <v>47</v>
      </c>
      <c r="U51">
        <v>23.5</v>
      </c>
      <c r="W51" s="39">
        <f>W50+(Z50*bt)+(0.5*AC50)*bt^2</f>
        <v>29297.777533785298</v>
      </c>
      <c r="X51" s="39">
        <f>X50+(AA50*bt)+(0.5*AD50)*bt^2</f>
        <v>17945.461661525394</v>
      </c>
      <c r="Y51" s="39"/>
      <c r="Z51" s="39">
        <f>Z50+(AC50*bt)</f>
        <v>-1992.0740140526341</v>
      </c>
      <c r="AA51" s="39">
        <f>AA50+(AD50*bt)</f>
        <v>227.41473901897587</v>
      </c>
      <c r="AB51" s="39"/>
      <c r="AC51" s="39">
        <f t="shared" si="9"/>
        <v>-1183.643377664933</v>
      </c>
      <c r="AD51" s="39">
        <f t="shared" si="10"/>
        <v>-1237.8073123258591</v>
      </c>
      <c r="AE51" s="39"/>
      <c r="AF51" s="39"/>
      <c r="AG51" s="39">
        <f>Masse_1*(q_1x-W51)/($AV51^2+Aarseth_1^2)^(3/2)</f>
        <v>-958.11438610475068</v>
      </c>
      <c r="AH51" s="39">
        <f>Masse_1*(q_1y-X51)/($AV51^2+Aarseth_1^2)^(3/2)</f>
        <v>-1076.3805706306991</v>
      </c>
      <c r="AI51" s="39"/>
      <c r="AJ51" s="39">
        <f>Masse_2*(q_2x-W51)/($AX51^2+Aarseth_2^2)^(3/2)</f>
        <v>-69.064353027683154</v>
      </c>
      <c r="AK51" s="39">
        <f>Masse_2*(q_2y-X51)/($AX51^2+Aarseth_2^2)^(3/2)</f>
        <v>-11.13129631013158</v>
      </c>
      <c r="AL51" s="39"/>
      <c r="AM51" s="39">
        <f>Masse_3*(q_3x-W51)/($AZ51^2+Aarseth_3^2)^(3/2)</f>
        <v>-156.46463853249938</v>
      </c>
      <c r="AN51" s="39">
        <f>Masse_3*(q_3y-X51)/($AZ51^2+Aarseth_3^2)^(3/2)</f>
        <v>-150.29544538502853</v>
      </c>
      <c r="AO51" s="39"/>
      <c r="AP51" s="39"/>
      <c r="AQ51" s="39"/>
      <c r="AR51" s="39"/>
      <c r="AS51" s="39"/>
      <c r="AT51" s="39"/>
      <c r="AU51" s="39"/>
      <c r="AV51" s="39">
        <f>SQRT((q_1x-W51)^2+(q_1y-X51)^2)</f>
        <v>13984.145894196023</v>
      </c>
      <c r="AW51" s="39"/>
      <c r="AX51" s="39">
        <f>SQRT((q_2x-W51)^2+(q_2y-X51)^2)</f>
        <v>49933.968706536398</v>
      </c>
      <c r="AY51" s="39"/>
      <c r="AZ51" s="39">
        <f>SQRT((q_3x-W51)^2+(q_3y-X51)^2)</f>
        <v>47557.764748230831</v>
      </c>
      <c r="BA51" s="39"/>
    </row>
    <row r="52" spans="2:53" x14ac:dyDescent="0.3">
      <c r="B52" s="23"/>
      <c r="E52" s="23"/>
      <c r="J52" s="19"/>
      <c r="L52" s="24">
        <v>48</v>
      </c>
      <c r="M52" s="24">
        <f t="shared" si="17"/>
        <v>3.0159289474462039</v>
      </c>
      <c r="N52" s="24">
        <f t="shared" si="11"/>
        <v>15039.426493427611</v>
      </c>
      <c r="O52" s="24">
        <f t="shared" si="12"/>
        <v>8126.6661678215096</v>
      </c>
      <c r="P52" s="24">
        <f t="shared" si="13"/>
        <v>-23472.401454600673</v>
      </c>
      <c r="Q52" s="24">
        <f t="shared" si="14"/>
        <v>10438.666317475057</v>
      </c>
      <c r="R52" s="24">
        <f t="shared" si="15"/>
        <v>-9960.5735065723893</v>
      </c>
      <c r="S52" s="24">
        <f t="shared" si="16"/>
        <v>-14373.33383217849</v>
      </c>
      <c r="T52">
        <v>48</v>
      </c>
      <c r="U52">
        <v>24</v>
      </c>
      <c r="W52" s="39">
        <f>W51+(Z51*bt)+(0.5*AC51)*bt^2</f>
        <v>28153.785104550865</v>
      </c>
      <c r="X52" s="39">
        <f>X51+(AA51*bt)+(0.5*AD51)*bt^2</f>
        <v>17904.443116994149</v>
      </c>
      <c r="Y52" s="39"/>
      <c r="Z52" s="39">
        <f>Z51+(AC51*bt)</f>
        <v>-2583.8957028851005</v>
      </c>
      <c r="AA52" s="39">
        <f>AA51+(AD51*bt)</f>
        <v>-391.4889171439537</v>
      </c>
      <c r="AB52" s="39"/>
      <c r="AC52" s="39">
        <f t="shared" si="9"/>
        <v>-1168.9647208663869</v>
      </c>
      <c r="AD52" s="39">
        <f t="shared" si="10"/>
        <v>-1366.213344943176</v>
      </c>
      <c r="AE52" s="39"/>
      <c r="AF52" s="39"/>
      <c r="AG52" s="39">
        <f>Masse_1*(q_1x-W52)/($AV52^2+Aarseth_1^2)^(3/2)</f>
        <v>-937.52528735268402</v>
      </c>
      <c r="AH52" s="39">
        <f>Masse_1*(q_1y-X52)/($AV52^2+Aarseth_1^2)^(3/2)</f>
        <v>-1196.3067946885628</v>
      </c>
      <c r="AI52" s="39"/>
      <c r="AJ52" s="39">
        <f>Masse_2*(q_2x-W52)/($AX52^2+Aarseth_2^2)^(3/2)</f>
        <v>-72.184195978183666</v>
      </c>
      <c r="AK52" s="39">
        <f>Masse_2*(q_2y-X52)/($AX52^2+Aarseth_2^2)^(3/2)</f>
        <v>-11.849034708625371</v>
      </c>
      <c r="AL52" s="39"/>
      <c r="AM52" s="39">
        <f>Masse_3*(q_3x-W52)/($AZ52^2+Aarseth_3^2)^(3/2)</f>
        <v>-159.25523753551923</v>
      </c>
      <c r="AN52" s="39">
        <f>Masse_3*(q_3y-X52)/($AZ52^2+Aarseth_3^2)^(3/2)</f>
        <v>-158.05751554598774</v>
      </c>
      <c r="AO52" s="39"/>
      <c r="AP52" s="39"/>
      <c r="AQ52" s="39"/>
      <c r="AR52" s="39"/>
      <c r="AS52" s="39"/>
      <c r="AT52" s="39"/>
      <c r="AU52" s="39"/>
      <c r="AV52" s="39">
        <f>SQRT((q_1x-W52)^2+(q_1y-X52)^2)</f>
        <v>13218.799041742124</v>
      </c>
      <c r="AW52" s="39"/>
      <c r="AX52" s="39">
        <f>SQRT((q_2x-W52)^2+(q_2y-X52)^2)</f>
        <v>48798.229894997836</v>
      </c>
      <c r="AY52" s="39"/>
      <c r="AZ52" s="39">
        <f>SQRT((q_3x-W52)^2+(q_3y-X52)^2)</f>
        <v>46710.553878093146</v>
      </c>
      <c r="BA52" s="39"/>
    </row>
    <row r="53" spans="2:53" x14ac:dyDescent="0.3">
      <c r="B53" s="23"/>
      <c r="D53" s="23"/>
      <c r="E53" s="23"/>
      <c r="J53" s="19"/>
      <c r="L53" s="24">
        <v>49</v>
      </c>
      <c r="M53" s="24">
        <f t="shared" si="17"/>
        <v>3.0787608005179998</v>
      </c>
      <c r="N53" s="24">
        <f t="shared" si="11"/>
        <v>15009.866357858642</v>
      </c>
      <c r="O53" s="24">
        <f t="shared" si="12"/>
        <v>7813.9525976465548</v>
      </c>
      <c r="P53" s="24">
        <f t="shared" si="13"/>
        <v>-23493.09354949895</v>
      </c>
      <c r="Q53" s="24">
        <f t="shared" si="14"/>
        <v>10219.766818352588</v>
      </c>
      <c r="R53" s="24">
        <f t="shared" si="15"/>
        <v>-9990.133642141358</v>
      </c>
      <c r="S53" s="24">
        <f t="shared" si="16"/>
        <v>-14686.047402353446</v>
      </c>
      <c r="T53">
        <v>49</v>
      </c>
      <c r="U53">
        <v>24.5</v>
      </c>
      <c r="W53" s="39">
        <f>W52+(Z52*bt)+(0.5*AC52)*bt^2</f>
        <v>26715.716663000017</v>
      </c>
      <c r="X53" s="39">
        <f>X52+(AA52*bt)+(0.5*AD52)*bt^2</f>
        <v>17537.921990304272</v>
      </c>
      <c r="Y53" s="39"/>
      <c r="Z53" s="39">
        <f>Z52+(AC52*bt)</f>
        <v>-3168.3780633182942</v>
      </c>
      <c r="AA53" s="39">
        <f>AA52+(AD52*bt)</f>
        <v>-1074.5955896155417</v>
      </c>
      <c r="AB53" s="39"/>
      <c r="AC53" s="39">
        <f t="shared" si="9"/>
        <v>-1153.676942001041</v>
      </c>
      <c r="AD53" s="39">
        <f t="shared" si="10"/>
        <v>-1544.8915632891044</v>
      </c>
      <c r="AE53" s="39"/>
      <c r="AF53" s="39"/>
      <c r="AG53" s="39">
        <f>Masse_1*(q_1x-W53)/($AV53^2+Aarseth_1^2)^(3/2)</f>
        <v>-912.13105421294404</v>
      </c>
      <c r="AH53" s="39">
        <f>Masse_1*(q_1y-X53)/($AV53^2+Aarseth_1^2)^(3/2)</f>
        <v>-1363.3541774577254</v>
      </c>
      <c r="AI53" s="39"/>
      <c r="AJ53" s="39">
        <f>Masse_2*(q_2x-W53)/($AX53^2+Aarseth_2^2)^(3/2)</f>
        <v>-76.651546422650924</v>
      </c>
      <c r="AK53" s="39">
        <f>Masse_2*(q_2y-X53)/($AX53^2+Aarseth_2^2)^(3/2)</f>
        <v>-12.368286706125941</v>
      </c>
      <c r="AL53" s="39"/>
      <c r="AM53" s="39">
        <f>Masse_3*(q_3x-W53)/($AZ53^2+Aarseth_3^2)^(3/2)</f>
        <v>-164.89434136544617</v>
      </c>
      <c r="AN53" s="39">
        <f>Masse_3*(q_3y-X53)/($AZ53^2+Aarseth_3^2)^(3/2)</f>
        <v>-169.16909912525307</v>
      </c>
      <c r="AO53" s="39"/>
      <c r="AP53" s="39"/>
      <c r="AQ53" s="39"/>
      <c r="AR53" s="39"/>
      <c r="AS53" s="39"/>
      <c r="AT53" s="39"/>
      <c r="AU53" s="39"/>
      <c r="AV53" s="39">
        <f>SQRT((q_1x-W53)^2+(q_1y-X53)^2)</f>
        <v>12077.281489686749</v>
      </c>
      <c r="AW53" s="39"/>
      <c r="AX53" s="39">
        <f>SQRT((q_2x-W53)^2+(q_2y-X53)^2)</f>
        <v>47319.958276287711</v>
      </c>
      <c r="AY53" s="39"/>
      <c r="AZ53" s="39">
        <f>SQRT((q_3x-W53)^2+(q_3y-X53)^2)</f>
        <v>45437.903240519619</v>
      </c>
      <c r="BA53" s="39"/>
    </row>
    <row r="54" spans="2:53" x14ac:dyDescent="0.3">
      <c r="B54" s="23"/>
      <c r="E54" s="23"/>
      <c r="J54" s="19"/>
      <c r="L54" s="24">
        <v>50</v>
      </c>
      <c r="M54" s="24">
        <f t="shared" si="17"/>
        <v>3.1415926535897958</v>
      </c>
      <c r="N54" s="24">
        <f t="shared" si="11"/>
        <v>15000</v>
      </c>
      <c r="O54" s="24">
        <f t="shared" si="12"/>
        <v>7499.9999999999873</v>
      </c>
      <c r="P54" s="24">
        <f t="shared" si="13"/>
        <v>-23500</v>
      </c>
      <c r="Q54" s="24">
        <f t="shared" si="14"/>
        <v>9999.9999999999909</v>
      </c>
      <c r="R54" s="24">
        <f t="shared" si="15"/>
        <v>-10000</v>
      </c>
      <c r="S54" s="24">
        <f t="shared" si="16"/>
        <v>-15000.000000000013</v>
      </c>
      <c r="T54">
        <v>50</v>
      </c>
      <c r="U54">
        <v>25</v>
      </c>
      <c r="W54" s="39">
        <f>W53+(Z53*bt)+(0.5*AC53)*bt^2</f>
        <v>24987.318013590739</v>
      </c>
      <c r="X54" s="39">
        <f>X53+(AA53*bt)+(0.5*AD53)*bt^2</f>
        <v>16807.512750085363</v>
      </c>
      <c r="Y54" s="39"/>
      <c r="Z54" s="39">
        <f>Z53+(AC53*bt)</f>
        <v>-3745.2165343188144</v>
      </c>
      <c r="AA54" s="39">
        <f>AA53+(AD53*bt)</f>
        <v>-1847.0413712600939</v>
      </c>
      <c r="AB54" s="39"/>
      <c r="AC54" s="39">
        <f t="shared" si="9"/>
        <v>-1105.8976526476977</v>
      </c>
      <c r="AD54" s="39">
        <f t="shared" si="10"/>
        <v>-1781.58548705165</v>
      </c>
      <c r="AE54" s="39"/>
      <c r="AF54" s="39"/>
      <c r="AG54" s="39">
        <f>Masse_1*(q_1x-W54)/($AV54^2+Aarseth_1^2)^(3/2)</f>
        <v>-848.96634021373586</v>
      </c>
      <c r="AH54" s="39">
        <f>Masse_1*(q_1y-X54)/($AV54^2+Aarseth_1^2)^(3/2)</f>
        <v>-1584.3716030138592</v>
      </c>
      <c r="AI54" s="39"/>
      <c r="AJ54" s="39">
        <f>Masse_2*(q_2x-W54)/($AX54^2+Aarseth_2^2)^(3/2)</f>
        <v>-82.817976699817308</v>
      </c>
      <c r="AK54" s="39">
        <f>Masse_2*(q_2y-X54)/($AX54^2+Aarseth_2^2)^(3/2)</f>
        <v>-12.532074753821927</v>
      </c>
      <c r="AL54" s="39"/>
      <c r="AM54" s="39">
        <f>Masse_3*(q_3x-W54)/($AZ54^2+Aarseth_3^2)^(3/2)</f>
        <v>-174.11333573414441</v>
      </c>
      <c r="AN54" s="39">
        <f>Masse_3*(q_3y-X54)/($AZ54^2+Aarseth_3^2)^(3/2)</f>
        <v>-184.68180928396893</v>
      </c>
      <c r="AO54" s="39"/>
      <c r="AP54" s="39"/>
      <c r="AQ54" s="39"/>
      <c r="AR54" s="39"/>
      <c r="AS54" s="39"/>
      <c r="AT54" s="39"/>
      <c r="AU54" s="39"/>
      <c r="AV54" s="39">
        <f>SQRT((q_1x-W54)^2+(q_1y-X54)^2)</f>
        <v>10559.504465726044</v>
      </c>
      <c r="AW54" s="39"/>
      <c r="AX54" s="39">
        <f>SQRT((q_2x-W54)^2+(q_2y-X54)^2)</f>
        <v>45499.461666029863</v>
      </c>
      <c r="AY54" s="39"/>
      <c r="AZ54" s="39">
        <f>SQRT((q_3x-W54)^2+(q_3y-X54)^2)</f>
        <v>43714.495410505042</v>
      </c>
      <c r="BA54" s="39"/>
    </row>
    <row r="55" spans="2:53" x14ac:dyDescent="0.3">
      <c r="B55" s="23"/>
      <c r="D55" s="23"/>
      <c r="E55" s="23"/>
      <c r="J55" s="19"/>
      <c r="L55" s="24">
        <v>51</v>
      </c>
      <c r="M55" s="24">
        <f t="shared" si="17"/>
        <v>3.2044245066615917</v>
      </c>
      <c r="N55" s="24">
        <f t="shared" si="11"/>
        <v>15009.866357858642</v>
      </c>
      <c r="O55" s="24">
        <f t="shared" si="12"/>
        <v>7186.0474023534198</v>
      </c>
      <c r="P55" s="24">
        <f t="shared" si="13"/>
        <v>-23493.09354949895</v>
      </c>
      <c r="Q55" s="24">
        <f t="shared" si="14"/>
        <v>9780.2331816473943</v>
      </c>
      <c r="R55" s="24">
        <f t="shared" si="15"/>
        <v>-9990.133642141358</v>
      </c>
      <c r="S55" s="24">
        <f t="shared" si="16"/>
        <v>-15313.952597646579</v>
      </c>
      <c r="T55">
        <v>51</v>
      </c>
      <c r="U55">
        <v>25.5</v>
      </c>
      <c r="W55" s="39">
        <f>W54+(Z54*bt)+(0.5*AC54)*bt^2</f>
        <v>22976.472539850369</v>
      </c>
      <c r="X55" s="39">
        <f>X54+(AA54*bt)+(0.5*AD54)*bt^2</f>
        <v>15661.293878573861</v>
      </c>
      <c r="Y55" s="39"/>
      <c r="Z55" s="39">
        <f>Z54+(AC54*bt)</f>
        <v>-4298.1653606426635</v>
      </c>
      <c r="AA55" s="39">
        <f>AA54+(AD54*bt)</f>
        <v>-2737.8341147859192</v>
      </c>
      <c r="AB55" s="39"/>
      <c r="AC55" s="39">
        <f t="shared" si="9"/>
        <v>-949.91648176384263</v>
      </c>
      <c r="AD55" s="39">
        <f t="shared" si="10"/>
        <v>-2056.8189113471567</v>
      </c>
      <c r="AE55" s="39"/>
      <c r="AF55" s="39"/>
      <c r="AG55" s="39">
        <f>Masse_1*(q_1x-W55)/($AV55^2+Aarseth_1^2)^(3/2)</f>
        <v>-670.51831226302647</v>
      </c>
      <c r="AH55" s="39">
        <f>Masse_1*(q_1y-X55)/($AV55^2+Aarseth_1^2)^(3/2)</f>
        <v>-1838.5175485674106</v>
      </c>
      <c r="AI55" s="39"/>
      <c r="AJ55" s="39">
        <f>Masse_2*(q_2x-W55)/($AX55^2+Aarseth_2^2)^(3/2)</f>
        <v>-91.170364814428453</v>
      </c>
      <c r="AK55" s="39">
        <f>Masse_2*(q_2y-X55)/($AX55^2+Aarseth_2^2)^(3/2)</f>
        <v>-12.009878841328158</v>
      </c>
      <c r="AL55" s="39"/>
      <c r="AM55" s="39">
        <f>Masse_3*(q_3x-W55)/($AZ55^2+Aarseth_3^2)^(3/2)</f>
        <v>-188.22780468638766</v>
      </c>
      <c r="AN55" s="39">
        <f>Masse_3*(q_3y-X55)/($AZ55^2+Aarseth_3^2)^(3/2)</f>
        <v>-206.291483938418</v>
      </c>
      <c r="AO55" s="39"/>
      <c r="AP55" s="39"/>
      <c r="AQ55" s="39"/>
      <c r="AR55" s="39"/>
      <c r="AS55" s="39"/>
      <c r="AT55" s="39"/>
      <c r="AU55" s="39"/>
      <c r="AV55" s="39">
        <f>SQRT((q_1x-W55)^2+(q_1y-X55)^2)</f>
        <v>8687.1230308388331</v>
      </c>
      <c r="AW55" s="39"/>
      <c r="AX55" s="39">
        <f>SQRT((q_2x-W55)^2+(q_2y-X55)^2)</f>
        <v>43347.750118640419</v>
      </c>
      <c r="AY55" s="39"/>
      <c r="AZ55" s="39">
        <f>SQRT((q_3x-W55)^2+(q_3y-X55)^2)</f>
        <v>41506.601379554944</v>
      </c>
      <c r="BA55" s="39"/>
    </row>
    <row r="56" spans="2:53" x14ac:dyDescent="0.3">
      <c r="B56" s="23"/>
      <c r="E56" s="23"/>
      <c r="J56" s="19"/>
      <c r="L56" s="24">
        <v>52</v>
      </c>
      <c r="M56" s="24">
        <f t="shared" si="17"/>
        <v>3.2672563597333877</v>
      </c>
      <c r="N56" s="24">
        <f t="shared" si="11"/>
        <v>15039.426493427613</v>
      </c>
      <c r="O56" s="24">
        <f t="shared" si="12"/>
        <v>6873.3338321784649</v>
      </c>
      <c r="P56" s="24">
        <f t="shared" si="13"/>
        <v>-23472.401454600673</v>
      </c>
      <c r="Q56" s="24">
        <f t="shared" si="14"/>
        <v>9561.3336825249262</v>
      </c>
      <c r="R56" s="24">
        <f t="shared" si="15"/>
        <v>-9960.5735065723875</v>
      </c>
      <c r="S56" s="24">
        <f t="shared" si="16"/>
        <v>-15626.666167821535</v>
      </c>
      <c r="T56">
        <v>52</v>
      </c>
      <c r="U56">
        <v>26</v>
      </c>
      <c r="W56" s="39">
        <f>W55+(Z55*bt)+(0.5*AC55)*bt^2</f>
        <v>20708.650299308556</v>
      </c>
      <c r="X56" s="39">
        <f>X55+(AA55*bt)+(0.5*AD55)*bt^2</f>
        <v>14035.274457262505</v>
      </c>
      <c r="Y56" s="39"/>
      <c r="Z56" s="39">
        <f>Z55+(AC55*bt)</f>
        <v>-4773.123601524585</v>
      </c>
      <c r="AA56" s="39">
        <f>AA55+(AD55*bt)</f>
        <v>-3766.2435704594973</v>
      </c>
      <c r="AB56" s="39"/>
      <c r="AC56" s="39">
        <f t="shared" si="9"/>
        <v>-528.31766259611334</v>
      </c>
      <c r="AD56" s="39">
        <f t="shared" si="10"/>
        <v>-2243.4083858149479</v>
      </c>
      <c r="AE56" s="39"/>
      <c r="AF56" s="39"/>
      <c r="AG56" s="39">
        <f>Masse_1*(q_1x-W56)/($AV56^2+Aarseth_1^2)^(3/2)</f>
        <v>-216.50179126375133</v>
      </c>
      <c r="AH56" s="39">
        <f>Masse_1*(q_1y-X56)/($AV56^2+Aarseth_1^2)^(3/2)</f>
        <v>-1996.6104971353529</v>
      </c>
      <c r="AI56" s="39"/>
      <c r="AJ56" s="39">
        <f>Masse_2*(q_2x-W56)/($AX56^2+Aarseth_2^2)^(3/2)</f>
        <v>-102.27018770854065</v>
      </c>
      <c r="AK56" s="39">
        <f>Masse_2*(q_2y-X56)/($AX56^2+Aarseth_2^2)^(3/2)</f>
        <v>-10.137606458711932</v>
      </c>
      <c r="AL56" s="39"/>
      <c r="AM56" s="39">
        <f>Masse_3*(q_3x-W56)/($AZ56^2+Aarseth_3^2)^(3/2)</f>
        <v>-209.5456836238213</v>
      </c>
      <c r="AN56" s="39">
        <f>Masse_3*(q_3y-X56)/($AZ56^2+Aarseth_3^2)^(3/2)</f>
        <v>-236.66028222088289</v>
      </c>
      <c r="AO56" s="39"/>
      <c r="AP56" s="39"/>
      <c r="AQ56" s="39"/>
      <c r="AR56" s="39"/>
      <c r="AS56" s="39"/>
      <c r="AT56" s="39"/>
      <c r="AU56" s="39"/>
      <c r="AV56" s="39">
        <f>SQRT((q_1x-W56)^2+(q_1y-X56)^2)</f>
        <v>6573.5833058125791</v>
      </c>
      <c r="AW56" s="39"/>
      <c r="AX56" s="39">
        <f>SQRT((q_2x-W56)^2+(q_2y-X56)^2)</f>
        <v>40908.161155652429</v>
      </c>
      <c r="AY56" s="39"/>
      <c r="AZ56" s="39">
        <f>SQRT((q_3x-W56)^2+(q_3y-X56)^2)</f>
        <v>38781.205022803231</v>
      </c>
      <c r="BA56" s="39"/>
    </row>
    <row r="57" spans="2:53" x14ac:dyDescent="0.3">
      <c r="B57" s="23"/>
      <c r="D57" s="23"/>
      <c r="E57" s="23"/>
      <c r="J57" s="19"/>
      <c r="L57" s="24">
        <v>53</v>
      </c>
      <c r="M57" s="24">
        <f t="shared" si="17"/>
        <v>3.3300882128051836</v>
      </c>
      <c r="N57" s="24">
        <f t="shared" si="11"/>
        <v>15088.563746356558</v>
      </c>
      <c r="O57" s="24">
        <f t="shared" si="12"/>
        <v>6563.0934270713633</v>
      </c>
      <c r="P57" s="24">
        <f t="shared" si="13"/>
        <v>-23438.005377550409</v>
      </c>
      <c r="Q57" s="24">
        <f t="shared" si="14"/>
        <v>9344.1653989499537</v>
      </c>
      <c r="R57" s="24">
        <f t="shared" si="15"/>
        <v>-9911.4362536434419</v>
      </c>
      <c r="S57" s="24">
        <f t="shared" si="16"/>
        <v>-15936.906572928638</v>
      </c>
      <c r="T57">
        <v>53</v>
      </c>
      <c r="U57">
        <v>26.5</v>
      </c>
      <c r="W57" s="39">
        <f>W56+(Z56*bt)+(0.5*AC56)*bt^2</f>
        <v>18256.048790721747</v>
      </c>
      <c r="X57" s="39">
        <f>X56+(AA56*bt)+(0.5*AD56)*bt^2</f>
        <v>11871.726623805887</v>
      </c>
      <c r="Y57" s="39"/>
      <c r="Z57" s="39">
        <f>Z56+(AC56*bt)</f>
        <v>-5037.2824328226416</v>
      </c>
      <c r="AA57" s="39">
        <f>AA56+(AD56*bt)</f>
        <v>-4887.9477633669712</v>
      </c>
      <c r="AB57" s="39"/>
      <c r="AC57" s="39">
        <f t="shared" si="9"/>
        <v>317.95687831410532</v>
      </c>
      <c r="AD57" s="39">
        <f t="shared" si="10"/>
        <v>-1980.8069518318209</v>
      </c>
      <c r="AE57" s="39"/>
      <c r="AF57" s="39"/>
      <c r="AG57" s="39">
        <f>Masse_1*(q_1x-W57)/($AV57^2+Aarseth_1^2)^(3/2)</f>
        <v>676.35519391409957</v>
      </c>
      <c r="AH57" s="39">
        <f>Masse_1*(q_1y-X57)/($AV57^2+Aarseth_1^2)^(3/2)</f>
        <v>-1695.4832180238413</v>
      </c>
      <c r="AI57" s="39"/>
      <c r="AJ57" s="39">
        <f>Masse_2*(q_2x-W57)/($AX57^2+Aarseth_2^2)^(3/2)</f>
        <v>-116.39431016403509</v>
      </c>
      <c r="AK57" s="39">
        <f>Masse_2*(q_2y-X57)/($AX57^2+Aarseth_2^2)^(3/2)</f>
        <v>-5.69474203635954</v>
      </c>
      <c r="AL57" s="39"/>
      <c r="AM57" s="39">
        <f>Masse_3*(q_3x-W57)/($AZ57^2+Aarseth_3^2)^(3/2)</f>
        <v>-242.0040054359591</v>
      </c>
      <c r="AN57" s="39">
        <f>Masse_3*(q_3y-X57)/($AZ57^2+Aarseth_3^2)^(3/2)</f>
        <v>-279.62899177162012</v>
      </c>
      <c r="AO57" s="39"/>
      <c r="AP57" s="39"/>
      <c r="AQ57" s="39"/>
      <c r="AR57" s="39"/>
      <c r="AS57" s="39"/>
      <c r="AT57" s="39"/>
      <c r="AU57" s="39"/>
      <c r="AV57" s="39">
        <f>SQRT((q_1x-W57)^2+(q_1y-X57)^2)</f>
        <v>4706.7355453261134</v>
      </c>
      <c r="AW57" s="39"/>
      <c r="AX57" s="39">
        <f>SQRT((q_2x-W57)^2+(q_2y-X57)^2)</f>
        <v>38301.809743566249</v>
      </c>
      <c r="AY57" s="39"/>
      <c r="AZ57" s="39">
        <f>SQRT((q_3x-W57)^2+(q_3y-X57)^2)</f>
        <v>35537.775635244652</v>
      </c>
      <c r="BA57" s="39"/>
    </row>
    <row r="58" spans="2:53" x14ac:dyDescent="0.3">
      <c r="B58" s="23"/>
      <c r="E58" s="23"/>
      <c r="J58" s="19"/>
      <c r="L58" s="24">
        <v>54</v>
      </c>
      <c r="M58" s="24">
        <f t="shared" si="17"/>
        <v>3.3929200658769796</v>
      </c>
      <c r="N58" s="24">
        <f t="shared" si="11"/>
        <v>15157.084194356848</v>
      </c>
      <c r="O58" s="24">
        <f t="shared" si="12"/>
        <v>6256.5505641757118</v>
      </c>
      <c r="P58" s="24">
        <f t="shared" si="13"/>
        <v>-23390.041063950208</v>
      </c>
      <c r="Q58" s="24">
        <f t="shared" si="14"/>
        <v>9129.5853949229986</v>
      </c>
      <c r="R58" s="24">
        <f t="shared" si="15"/>
        <v>-9842.9158056431515</v>
      </c>
      <c r="S58" s="24">
        <f t="shared" si="16"/>
        <v>-16243.449435824288</v>
      </c>
      <c r="T58">
        <v>54</v>
      </c>
      <c r="U58">
        <v>27</v>
      </c>
      <c r="W58" s="39">
        <f>W57+(Z57*bt)+(0.5*AC57)*bt^2</f>
        <v>15777.152184099688</v>
      </c>
      <c r="X58" s="39">
        <f>X57+(AA57*bt)+(0.5*AD57)*bt^2</f>
        <v>9180.1518731434244</v>
      </c>
      <c r="Y58" s="39"/>
      <c r="Z58" s="39">
        <f>Z57+(AC57*bt)</f>
        <v>-4878.3039936655887</v>
      </c>
      <c r="AA58" s="39">
        <f>AA57+(AD57*bt)</f>
        <v>-5878.3512392828816</v>
      </c>
      <c r="AB58" s="39"/>
      <c r="AC58" s="39">
        <f t="shared" si="9"/>
        <v>1244.1619772246952</v>
      </c>
      <c r="AD58" s="39">
        <f t="shared" si="10"/>
        <v>-1000.1743367203645</v>
      </c>
      <c r="AE58" s="39"/>
      <c r="AF58" s="39"/>
      <c r="AG58" s="39">
        <f>Masse_1*(q_1x-W58)/($AV58^2+Aarseth_1^2)^(3/2)</f>
        <v>1668.338436533302</v>
      </c>
      <c r="AH58" s="39">
        <f>Masse_1*(q_1y-X58)/($AV58^2+Aarseth_1^2)^(3/2)</f>
        <v>-663.78474228320874</v>
      </c>
      <c r="AI58" s="39"/>
      <c r="AJ58" s="39">
        <f>Masse_2*(q_2x-W58)/($AX58^2+Aarseth_2^2)^(3/2)</f>
        <v>-132.5193779759918</v>
      </c>
      <c r="AK58" s="39">
        <f>Masse_2*(q_2y-X58)/($AX58^2+Aarseth_2^2)^(3/2)</f>
        <v>3.0367359382533659</v>
      </c>
      <c r="AL58" s="39"/>
      <c r="AM58" s="39">
        <f>Masse_3*(q_3x-W58)/($AZ58^2+Aarseth_3^2)^(3/2)</f>
        <v>-291.65708133261495</v>
      </c>
      <c r="AN58" s="39">
        <f>Masse_3*(q_3y-X58)/($AZ58^2+Aarseth_3^2)^(3/2)</f>
        <v>-339.42633037540918</v>
      </c>
      <c r="AO58" s="39"/>
      <c r="AP58" s="39"/>
      <c r="AQ58" s="39"/>
      <c r="AR58" s="39"/>
      <c r="AS58" s="39"/>
      <c r="AT58" s="39"/>
      <c r="AU58" s="39"/>
      <c r="AV58" s="39">
        <f>SQRT((q_1x-W58)^2+(q_1y-X58)^2)</f>
        <v>4544.8161671382695</v>
      </c>
      <c r="AW58" s="39"/>
      <c r="AX58" s="39">
        <f>SQRT((q_2x-W58)^2+(q_2y-X58)^2)</f>
        <v>35786.544529408522</v>
      </c>
      <c r="AY58" s="39"/>
      <c r="AZ58" s="39">
        <f>SQRT((q_3x-W58)^2+(q_3y-X58)^2)</f>
        <v>31880.555162818604</v>
      </c>
      <c r="BA58" s="39"/>
    </row>
    <row r="59" spans="2:53" x14ac:dyDescent="0.3">
      <c r="B59" s="23"/>
      <c r="D59" s="23"/>
      <c r="E59" s="23"/>
      <c r="J59" s="19"/>
      <c r="L59" s="24">
        <v>55</v>
      </c>
      <c r="M59" s="24">
        <f t="shared" si="17"/>
        <v>3.4557519189487755</v>
      </c>
      <c r="N59" s="24">
        <f t="shared" si="11"/>
        <v>15244.717418524237</v>
      </c>
      <c r="O59" s="24">
        <f t="shared" si="12"/>
        <v>5954.9150281252487</v>
      </c>
      <c r="P59" s="24">
        <f t="shared" si="13"/>
        <v>-23328.697807033033</v>
      </c>
      <c r="Q59" s="24">
        <f t="shared" si="14"/>
        <v>8918.4405196876742</v>
      </c>
      <c r="R59" s="24">
        <f t="shared" si="15"/>
        <v>-9755.2825814757634</v>
      </c>
      <c r="S59" s="24">
        <f t="shared" si="16"/>
        <v>-16545.084971874752</v>
      </c>
      <c r="T59">
        <v>55</v>
      </c>
      <c r="U59">
        <v>27.5</v>
      </c>
      <c r="W59" s="39">
        <f>W58+(Z58*bt)+(0.5*AC58)*bt^2</f>
        <v>13493.520434419981</v>
      </c>
      <c r="X59" s="39">
        <f>X58+(AA58*bt)+(0.5*AD58)*bt^2</f>
        <v>6115.9544614119377</v>
      </c>
      <c r="Y59" s="39"/>
      <c r="Z59" s="39">
        <f>Z58+(AC58*bt)</f>
        <v>-4256.2230050532407</v>
      </c>
      <c r="AA59" s="39">
        <f>AA58+(AD58*bt)</f>
        <v>-6378.4384076430642</v>
      </c>
      <c r="AB59" s="39"/>
      <c r="AC59" s="39">
        <f t="shared" si="9"/>
        <v>1453.1100753541868</v>
      </c>
      <c r="AD59" s="39">
        <f t="shared" si="10"/>
        <v>17.473536062919266</v>
      </c>
      <c r="AE59" s="39"/>
      <c r="AF59" s="39"/>
      <c r="AG59" s="39">
        <f>Masse_1*(q_1x-W59)/($AV59^2+Aarseth_1^2)^(3/2)</f>
        <v>1966.3987943048057</v>
      </c>
      <c r="AH59" s="39">
        <f>Masse_1*(q_1y-X59)/($AV59^2+Aarseth_1^2)^(3/2)</f>
        <v>418.28848471913955</v>
      </c>
      <c r="AI59" s="39"/>
      <c r="AJ59" s="39">
        <f>Masse_2*(q_2x-W59)/($AX59^2+Aarseth_2^2)^(3/2)</f>
        <v>-147.29245172831295</v>
      </c>
      <c r="AK59" s="39">
        <f>Masse_2*(q_2y-X59)/($AX59^2+Aarseth_2^2)^(3/2)</f>
        <v>17.080634778992547</v>
      </c>
      <c r="AL59" s="39"/>
      <c r="AM59" s="39">
        <f>Masse_3*(q_3x-W59)/($AZ59^2+Aarseth_3^2)^(3/2)</f>
        <v>-365.99626722230602</v>
      </c>
      <c r="AN59" s="39">
        <f>Masse_3*(q_3y-X59)/($AZ59^2+Aarseth_3^2)^(3/2)</f>
        <v>-417.89558343521281</v>
      </c>
      <c r="AO59" s="39"/>
      <c r="AP59" s="39"/>
      <c r="AQ59" s="39"/>
      <c r="AR59" s="39"/>
      <c r="AS59" s="39"/>
      <c r="AT59" s="39"/>
      <c r="AU59" s="39"/>
      <c r="AV59" s="39">
        <f>SQRT((q_1x-W59)^2+(q_1y-X59)^2)</f>
        <v>6652.0567037718392</v>
      </c>
      <c r="AW59" s="39"/>
      <c r="AX59" s="39">
        <f>SQRT((q_2x-W59)^2+(q_2y-X59)^2)</f>
        <v>33717.973261107116</v>
      </c>
      <c r="AY59" s="39"/>
      <c r="AZ59" s="39">
        <f>SQRT((q_3x-W59)^2+(q_3y-X59)^2)</f>
        <v>28069.446572291588</v>
      </c>
      <c r="BA59" s="39"/>
    </row>
    <row r="60" spans="2:53" x14ac:dyDescent="0.3">
      <c r="B60" s="23"/>
      <c r="E60" s="23"/>
      <c r="J60" s="19"/>
      <c r="L60" s="24">
        <v>56</v>
      </c>
      <c r="M60" s="24">
        <f t="shared" si="17"/>
        <v>3.5185837720205715</v>
      </c>
      <c r="N60" s="24">
        <f t="shared" si="11"/>
        <v>15351.117570558748</v>
      </c>
      <c r="O60" s="24">
        <f t="shared" si="12"/>
        <v>5659.3772365765963</v>
      </c>
      <c r="P60" s="24">
        <f t="shared" si="13"/>
        <v>-23254.217700608875</v>
      </c>
      <c r="Q60" s="24">
        <f t="shared" si="14"/>
        <v>8711.5640656036176</v>
      </c>
      <c r="R60" s="24">
        <f t="shared" si="15"/>
        <v>-9648.8824294412516</v>
      </c>
      <c r="S60" s="24">
        <f t="shared" si="16"/>
        <v>-16840.622763423406</v>
      </c>
      <c r="T60">
        <v>56</v>
      </c>
      <c r="U60">
        <v>28</v>
      </c>
      <c r="W60" s="39">
        <f>W59+(Z59*bt)+(0.5*AC59)*bt^2</f>
        <v>11547.047691312633</v>
      </c>
      <c r="X60" s="39">
        <f>X59+(AA59*bt)+(0.5*AD59)*bt^2</f>
        <v>2928.9194495982706</v>
      </c>
      <c r="Y60" s="39"/>
      <c r="Z60" s="39">
        <f>Z59+(AC59*bt)</f>
        <v>-3529.6679673761473</v>
      </c>
      <c r="AA60" s="39">
        <f>AA59+(AD59*bt)</f>
        <v>-6369.7016396116051</v>
      </c>
      <c r="AB60" s="39"/>
      <c r="AC60" s="39">
        <f t="shared" si="9"/>
        <v>1029.9780802799914</v>
      </c>
      <c r="AD60" s="39">
        <f t="shared" si="10"/>
        <v>420.20113474218999</v>
      </c>
      <c r="AE60" s="39"/>
      <c r="AF60" s="39"/>
      <c r="AG60" s="39">
        <f>Masse_1*(q_1x-W60)/($AV60^2+Aarseth_1^2)^(3/2)</f>
        <v>1659.1219358202375</v>
      </c>
      <c r="AH60" s="39">
        <f>Masse_1*(q_1y-X60)/($AV60^2+Aarseth_1^2)^(3/2)</f>
        <v>897.19895896945468</v>
      </c>
      <c r="AI60" s="39"/>
      <c r="AJ60" s="39">
        <f>Masse_2*(q_2x-W60)/($AX60^2+Aarseth_2^2)^(3/2)</f>
        <v>-156.52965797514756</v>
      </c>
      <c r="AK60" s="39">
        <f>Masse_2*(q_2y-X60)/($AX60^2+Aarseth_2^2)^(3/2)</f>
        <v>35.085179155255744</v>
      </c>
      <c r="AL60" s="39"/>
      <c r="AM60" s="39">
        <f>Masse_3*(q_3x-W60)/($AZ60^2+Aarseth_3^2)^(3/2)</f>
        <v>-472.61419756509855</v>
      </c>
      <c r="AN60" s="39">
        <f>Masse_3*(q_3y-X60)/($AZ60^2+Aarseth_3^2)^(3/2)</f>
        <v>-512.08300338252047</v>
      </c>
      <c r="AO60" s="39"/>
      <c r="AP60" s="39"/>
      <c r="AQ60" s="39"/>
      <c r="AR60" s="39"/>
      <c r="AS60" s="39"/>
      <c r="AT60" s="39"/>
      <c r="AU60" s="39"/>
      <c r="AV60" s="39">
        <f>SQRT((q_1x-W60)^2+(q_1y-X60)^2)</f>
        <v>9609.7440200665114</v>
      </c>
      <c r="AW60" s="39"/>
      <c r="AX60" s="39">
        <f>SQRT((q_2x-W60)^2+(q_2y-X60)^2)</f>
        <v>32329.806652502939</v>
      </c>
      <c r="AY60" s="39"/>
      <c r="AZ60" s="39">
        <f>SQRT((q_3x-W60)^2+(q_3y-X60)^2)</f>
        <v>24397.765060118887</v>
      </c>
      <c r="BA60" s="39"/>
    </row>
    <row r="61" spans="2:53" x14ac:dyDescent="0.3">
      <c r="B61" s="23"/>
      <c r="D61" s="23"/>
      <c r="E61" s="23"/>
      <c r="J61" s="19"/>
      <c r="L61" s="24">
        <v>57</v>
      </c>
      <c r="M61" s="24">
        <f t="shared" si="17"/>
        <v>3.5814156250923674</v>
      </c>
      <c r="N61" s="24">
        <f t="shared" si="11"/>
        <v>15475.864737669908</v>
      </c>
      <c r="O61" s="24">
        <f t="shared" si="12"/>
        <v>5371.1035421746219</v>
      </c>
      <c r="P61" s="24">
        <f t="shared" si="13"/>
        <v>-23166.894683631064</v>
      </c>
      <c r="Q61" s="24">
        <f t="shared" si="14"/>
        <v>8509.7724795222348</v>
      </c>
      <c r="R61" s="24">
        <f t="shared" si="15"/>
        <v>-9524.1352623300918</v>
      </c>
      <c r="S61" s="24">
        <f t="shared" si="16"/>
        <v>-17128.896457825376</v>
      </c>
      <c r="T61">
        <v>57</v>
      </c>
      <c r="U61">
        <v>28.5</v>
      </c>
      <c r="W61" s="39">
        <f>W60+(Z60*bt)+(0.5*AC60)*bt^2</f>
        <v>9910.9609676595592</v>
      </c>
      <c r="X61" s="39">
        <f>X60+(AA60*bt)+(0.5*AD60)*bt^2</f>
        <v>-203.40622836475819</v>
      </c>
      <c r="Y61" s="39"/>
      <c r="Z61" s="39">
        <f>Z60+(AC60*bt)</f>
        <v>-3014.6789272361516</v>
      </c>
      <c r="AA61" s="39">
        <f>AA60+(AD60*bt)</f>
        <v>-6159.6010722405099</v>
      </c>
      <c r="AB61" s="39"/>
      <c r="AC61" s="39">
        <f t="shared" si="9"/>
        <v>473.50780885046061</v>
      </c>
      <c r="AD61" s="39">
        <f t="shared" si="10"/>
        <v>394.6654055017849</v>
      </c>
      <c r="AE61" s="39"/>
      <c r="AF61" s="39"/>
      <c r="AG61" s="39">
        <f>Masse_1*(q_1x-W61)/($AV61^2+Aarseth_1^2)^(3/2)</f>
        <v>1251.8731861174419</v>
      </c>
      <c r="AH61" s="39">
        <f>Masse_1*(q_1y-X61)/($AV61^2+Aarseth_1^2)^(3/2)</f>
        <v>955.85790362660612</v>
      </c>
      <c r="AI61" s="39"/>
      <c r="AJ61" s="39">
        <f>Masse_2*(q_2x-W61)/($AX61^2+Aarseth_2^2)^(3/2)</f>
        <v>-158.38753792368931</v>
      </c>
      <c r="AK61" s="39">
        <f>Masse_2*(q_2y-X61)/($AX61^2+Aarseth_2^2)^(3/2)</f>
        <v>54.030105976644755</v>
      </c>
      <c r="AL61" s="39"/>
      <c r="AM61" s="39">
        <f>Masse_3*(q_3x-W61)/($AZ61^2+Aarseth_3^2)^(3/2)</f>
        <v>-619.97783934329209</v>
      </c>
      <c r="AN61" s="39">
        <f>Masse_3*(q_3y-X61)/($AZ61^2+Aarseth_3^2)^(3/2)</f>
        <v>-615.222604101466</v>
      </c>
      <c r="AO61" s="39"/>
      <c r="AP61" s="39"/>
      <c r="AQ61" s="39"/>
      <c r="AR61" s="39"/>
      <c r="AS61" s="39"/>
      <c r="AT61" s="39"/>
      <c r="AU61" s="39"/>
      <c r="AV61" s="39">
        <f>SQRT((q_1x-W61)^2+(q_1y-X61)^2)</f>
        <v>12693.745551069545</v>
      </c>
      <c r="AW61" s="39"/>
      <c r="AX61" s="39">
        <f>SQRT((q_2x-W61)^2+(q_2y-X61)^2)</f>
        <v>31603.403055207305</v>
      </c>
      <c r="AY61" s="39"/>
      <c r="AZ61" s="39">
        <f>SQRT((q_3x-W61)^2+(q_3y-X61)^2)</f>
        <v>21006.569073074777</v>
      </c>
      <c r="BA61" s="39"/>
    </row>
    <row r="62" spans="2:53" x14ac:dyDescent="0.3">
      <c r="B62" s="23"/>
      <c r="E62" s="23"/>
      <c r="J62" s="19"/>
      <c r="L62" s="24">
        <v>58</v>
      </c>
      <c r="M62" s="24">
        <f t="shared" si="17"/>
        <v>3.6442474781641634</v>
      </c>
      <c r="N62" s="24">
        <f t="shared" si="11"/>
        <v>15618.46659978069</v>
      </c>
      <c r="O62" s="24">
        <f t="shared" si="12"/>
        <v>5091.231629491409</v>
      </c>
      <c r="P62" s="24">
        <f t="shared" si="13"/>
        <v>-23067.073380153517</v>
      </c>
      <c r="Q62" s="24">
        <f t="shared" si="14"/>
        <v>8313.862140643987</v>
      </c>
      <c r="R62" s="24">
        <f t="shared" si="15"/>
        <v>-9381.5334002193104</v>
      </c>
      <c r="S62" s="24">
        <f t="shared" si="16"/>
        <v>-17408.768370508591</v>
      </c>
      <c r="T62">
        <v>58</v>
      </c>
      <c r="U62">
        <v>29</v>
      </c>
      <c r="W62" s="39">
        <f>W61+(Z61*bt)+(0.5*AC61)*bt^2</f>
        <v>8462.8099801477911</v>
      </c>
      <c r="X62" s="39">
        <f>X61+(AA61*bt)+(0.5*AD61)*bt^2</f>
        <v>-3233.8735887972898</v>
      </c>
      <c r="Y62" s="39"/>
      <c r="Z62" s="39">
        <f>Z61+(AC61*bt)</f>
        <v>-2777.9250228109213</v>
      </c>
      <c r="AA62" s="39">
        <f>AA61+(AD61*bt)</f>
        <v>-5962.2683694896177</v>
      </c>
      <c r="AB62" s="39"/>
      <c r="AC62" s="39">
        <f t="shared" si="9"/>
        <v>-44.312123668616778</v>
      </c>
      <c r="AD62" s="39">
        <f t="shared" si="10"/>
        <v>219.44847950684004</v>
      </c>
      <c r="AE62" s="39"/>
      <c r="AF62" s="39"/>
      <c r="AG62" s="39">
        <f>Masse_1*(q_1x-W62)/($AV62^2+Aarseth_1^2)^(3/2)</f>
        <v>929.23556126694939</v>
      </c>
      <c r="AH62" s="39">
        <f>Masse_1*(q_1y-X62)/($AV62^2+Aarseth_1^2)^(3/2)</f>
        <v>864.5343477650639</v>
      </c>
      <c r="AI62" s="39"/>
      <c r="AJ62" s="39">
        <f>Masse_2*(q_2x-W62)/($AX62^2+Aarseth_2^2)^(3/2)</f>
        <v>-153.68148117982525</v>
      </c>
      <c r="AK62" s="39">
        <f>Masse_2*(q_2y-X62)/($AX62^2+Aarseth_2^2)^(3/2)</f>
        <v>71.454691096608897</v>
      </c>
      <c r="AL62" s="39"/>
      <c r="AM62" s="39">
        <f>Masse_3*(q_3x-W62)/($AZ62^2+Aarseth_3^2)^(3/2)</f>
        <v>-819.86620375574091</v>
      </c>
      <c r="AN62" s="39">
        <f>Masse_3*(q_3y-X62)/($AZ62^2+Aarseth_3^2)^(3/2)</f>
        <v>-716.54055935483279</v>
      </c>
      <c r="AO62" s="39"/>
      <c r="AP62" s="39"/>
      <c r="AQ62" s="39"/>
      <c r="AR62" s="39"/>
      <c r="AS62" s="39"/>
      <c r="AT62" s="39"/>
      <c r="AU62" s="39"/>
      <c r="AV62" s="39">
        <f>SQRT((q_1x-W62)^2+(q_1y-X62)^2)</f>
        <v>15758.261191338892</v>
      </c>
      <c r="AW62" s="39"/>
      <c r="AX62" s="39">
        <f>SQRT((q_2x-W62)^2+(q_2y-X62)^2)</f>
        <v>31388.962425194419</v>
      </c>
      <c r="AY62" s="39"/>
      <c r="AZ62" s="39">
        <f>SQRT((q_3x-W62)^2+(q_3y-X62)^2)</f>
        <v>17879.848525252357</v>
      </c>
      <c r="BA62" s="39"/>
    </row>
    <row r="63" spans="2:53" x14ac:dyDescent="0.3">
      <c r="B63" s="23"/>
      <c r="D63" s="23"/>
      <c r="E63" s="23"/>
      <c r="J63" s="19"/>
      <c r="L63" s="24">
        <v>59</v>
      </c>
      <c r="M63" s="24">
        <f t="shared" si="17"/>
        <v>3.7070793312359593</v>
      </c>
      <c r="N63" s="24">
        <f t="shared" si="11"/>
        <v>15778.360372489933</v>
      </c>
      <c r="O63" s="24">
        <f t="shared" si="12"/>
        <v>4820.8660251050023</v>
      </c>
      <c r="P63" s="24">
        <f t="shared" si="13"/>
        <v>-22955.147739257045</v>
      </c>
      <c r="Q63" s="24">
        <f t="shared" si="14"/>
        <v>8124.6062175735024</v>
      </c>
      <c r="R63" s="24">
        <f t="shared" si="15"/>
        <v>-9221.6396275100669</v>
      </c>
      <c r="S63" s="24">
        <f t="shared" si="16"/>
        <v>-17679.133974894998</v>
      </c>
      <c r="T63">
        <v>59</v>
      </c>
      <c r="U63">
        <v>29.5</v>
      </c>
      <c r="W63" s="39">
        <f>W62+(Z62*bt)+(0.5*AC62)*bt^2</f>
        <v>7068.3084532837529</v>
      </c>
      <c r="X63" s="39">
        <f>X62+(AA62*bt)+(0.5*AD62)*bt^2</f>
        <v>-6187.576713603743</v>
      </c>
      <c r="Y63" s="39"/>
      <c r="Z63" s="39">
        <f>Z62+(AC62*bt)</f>
        <v>-2800.0810846452296</v>
      </c>
      <c r="AA63" s="39">
        <f>AA62+(AD62*bt)</f>
        <v>-5852.5441297361976</v>
      </c>
      <c r="AB63" s="39"/>
      <c r="AC63" s="39">
        <f t="shared" si="9"/>
        <v>-532.55195242444131</v>
      </c>
      <c r="AD63" s="39">
        <f t="shared" si="10"/>
        <v>31.929694395013485</v>
      </c>
      <c r="AE63" s="39"/>
      <c r="AF63" s="39"/>
      <c r="AG63" s="39">
        <f>Masse_1*(q_1x-W63)/($AV63^2+Aarseth_1^2)^(3/2)</f>
        <v>698.61959422329721</v>
      </c>
      <c r="AH63" s="39">
        <f>Masse_1*(q_1y-X63)/($AV63^2+Aarseth_1^2)^(3/2)</f>
        <v>739.45541115124172</v>
      </c>
      <c r="AI63" s="39"/>
      <c r="AJ63" s="39">
        <f>Masse_2*(q_2x-W63)/($AX63^2+Aarseth_2^2)^(3/2)</f>
        <v>-144.16870870408277</v>
      </c>
      <c r="AK63" s="39">
        <f>Masse_2*(q_2y-X63)/($AX63^2+Aarseth_2^2)^(3/2)</f>
        <v>86.216766587991827</v>
      </c>
      <c r="AL63" s="39"/>
      <c r="AM63" s="39">
        <f>Masse_3*(q_3x-W63)/($AZ63^2+Aarseth_3^2)^(3/2)</f>
        <v>-1087.0028379436558</v>
      </c>
      <c r="AN63" s="39">
        <f>Masse_3*(q_3y-X63)/($AZ63^2+Aarseth_3^2)^(3/2)</f>
        <v>-793.74248334422009</v>
      </c>
      <c r="AO63" s="39"/>
      <c r="AP63" s="39"/>
      <c r="AQ63" s="39"/>
      <c r="AR63" s="39"/>
      <c r="AS63" s="39"/>
      <c r="AT63" s="39"/>
      <c r="AU63" s="39"/>
      <c r="AV63" s="39">
        <f>SQRT((q_1x-W63)^2+(q_1y-X63)^2)</f>
        <v>18830.252323062479</v>
      </c>
      <c r="AW63" s="39"/>
      <c r="AX63" s="39">
        <f>SQRT((q_2x-W63)^2+(q_2y-X63)^2)</f>
        <v>31539.355769909424</v>
      </c>
      <c r="AY63" s="39"/>
      <c r="AZ63" s="39">
        <f>SQRT((q_3x-W63)^2+(q_3y-X63)^2)</f>
        <v>14943.322023640496</v>
      </c>
      <c r="BA63" s="39"/>
    </row>
    <row r="64" spans="2:53" x14ac:dyDescent="0.3">
      <c r="B64" s="23"/>
      <c r="E64" s="23"/>
      <c r="J64" s="19"/>
      <c r="L64" s="24">
        <v>60</v>
      </c>
      <c r="M64" s="24">
        <f t="shared" si="17"/>
        <v>3.7699111843077553</v>
      </c>
      <c r="N64" s="24">
        <f t="shared" si="11"/>
        <v>15954.915028125273</v>
      </c>
      <c r="O64" s="24">
        <f t="shared" si="12"/>
        <v>4561.0737385376206</v>
      </c>
      <c r="P64" s="24">
        <f t="shared" si="13"/>
        <v>-22831.559480312309</v>
      </c>
      <c r="Q64" s="24">
        <f t="shared" si="14"/>
        <v>7942.7516169763348</v>
      </c>
      <c r="R64" s="24">
        <f t="shared" si="15"/>
        <v>-9045.0849718747268</v>
      </c>
      <c r="S64" s="24">
        <f t="shared" si="16"/>
        <v>-17938.92626146238</v>
      </c>
      <c r="T64">
        <v>60</v>
      </c>
      <c r="U64">
        <v>30</v>
      </c>
      <c r="W64" s="39">
        <f>W63+(Z63*bt)+(0.5*AC63)*bt^2</f>
        <v>5601.6989169080825</v>
      </c>
      <c r="X64" s="39">
        <f>X63+(AA63*bt)+(0.5*AD63)*bt^2</f>
        <v>-9109.8575666724646</v>
      </c>
      <c r="Y64" s="39"/>
      <c r="Z64" s="39">
        <f>Z63+(AC63*bt)</f>
        <v>-3066.3570608574501</v>
      </c>
      <c r="AA64" s="39">
        <f>AA63+(AD63*bt)</f>
        <v>-5836.5792825386907</v>
      </c>
      <c r="AB64" s="39"/>
      <c r="AC64" s="39">
        <f t="shared" si="9"/>
        <v>-1025.3452898656583</v>
      </c>
      <c r="AD64" s="39">
        <f t="shared" si="10"/>
        <v>-78.428889021317218</v>
      </c>
      <c r="AE64" s="39"/>
      <c r="AF64" s="39"/>
      <c r="AG64" s="39">
        <f>Masse_1*(q_1x-W64)/($AV64^2+Aarseth_1^2)^(3/2)</f>
        <v>535.28532839769741</v>
      </c>
      <c r="AH64" s="39">
        <f>Masse_1*(q_1y-X64)/($AV64^2+Aarseth_1^2)^(3/2)</f>
        <v>617.5043160235108</v>
      </c>
      <c r="AI64" s="39"/>
      <c r="AJ64" s="39">
        <f>Masse_2*(q_2x-W64)/($AX64^2+Aarseth_2^2)^(3/2)</f>
        <v>-131.43436958483665</v>
      </c>
      <c r="AK64" s="39">
        <f>Masse_2*(q_2y-X64)/($AX64^2+Aarseth_2^2)^(3/2)</f>
        <v>98.106461226790842</v>
      </c>
      <c r="AL64" s="39"/>
      <c r="AM64" s="39">
        <f>Masse_3*(q_3x-W64)/($AZ64^2+Aarseth_3^2)^(3/2)</f>
        <v>-1429.1962486785192</v>
      </c>
      <c r="AN64" s="39">
        <f>Masse_3*(q_3y-X64)/($AZ64^2+Aarseth_3^2)^(3/2)</f>
        <v>-794.0396662716189</v>
      </c>
      <c r="AO64" s="39"/>
      <c r="AP64" s="39"/>
      <c r="AQ64" s="39"/>
      <c r="AR64" s="39"/>
      <c r="AS64" s="39"/>
      <c r="AT64" s="39"/>
      <c r="AU64" s="39"/>
      <c r="AV64" s="39">
        <f>SQRT((q_1x-W64)^2+(q_1y-X64)^2)</f>
        <v>21981.775234600875</v>
      </c>
      <c r="AW64" s="39"/>
      <c r="AX64" s="39">
        <f>SQRT((q_2x-W64)^2+(q_2y-X64)^2)</f>
        <v>31947.357381331582</v>
      </c>
      <c r="AY64" s="39"/>
      <c r="AZ64" s="39">
        <f>SQRT((q_3x-W64)^2+(q_3y-X64)^2)</f>
        <v>12128.058286867508</v>
      </c>
      <c r="BA64" s="39"/>
    </row>
    <row r="65" spans="2:53" x14ac:dyDescent="0.3">
      <c r="B65" s="23"/>
      <c r="D65" s="23"/>
      <c r="E65" s="23"/>
      <c r="J65" s="19"/>
      <c r="L65" s="24">
        <v>61</v>
      </c>
      <c r="M65" s="24">
        <f t="shared" si="17"/>
        <v>3.8327430373795512</v>
      </c>
      <c r="N65" s="24">
        <f t="shared" si="11"/>
        <v>16147.433786121064</v>
      </c>
      <c r="O65" s="24">
        <f t="shared" si="12"/>
        <v>4312.8800512565376</v>
      </c>
      <c r="P65" s="24">
        <f t="shared" si="13"/>
        <v>-22696.796349715256</v>
      </c>
      <c r="Q65" s="24">
        <f t="shared" si="14"/>
        <v>7769.0160358795765</v>
      </c>
      <c r="R65" s="24">
        <f t="shared" si="15"/>
        <v>-8852.5662138789357</v>
      </c>
      <c r="S65" s="24">
        <f t="shared" si="16"/>
        <v>-18187.119948743461</v>
      </c>
      <c r="T65">
        <v>61</v>
      </c>
      <c r="U65">
        <v>30.5</v>
      </c>
      <c r="W65" s="39">
        <f>W64+(Z64*bt)+(0.5*AC64)*bt^2</f>
        <v>3940.3522252461503</v>
      </c>
      <c r="X65" s="39">
        <f>X64+(AA64*bt)+(0.5*AD64)*bt^2</f>
        <v>-12037.950819069474</v>
      </c>
      <c r="Y65" s="39"/>
      <c r="Z65" s="39">
        <f>Z64+(AC64*bt)</f>
        <v>-3579.029705790279</v>
      </c>
      <c r="AA65" s="39">
        <f>AA64+(AD64*bt)</f>
        <v>-5875.7937270493494</v>
      </c>
      <c r="AB65" s="39"/>
      <c r="AC65" s="39">
        <f t="shared" si="9"/>
        <v>-1504.4383474840474</v>
      </c>
      <c r="AD65" s="39">
        <f t="shared" si="10"/>
        <v>17.600541706146146</v>
      </c>
      <c r="AE65" s="39"/>
      <c r="AF65" s="39"/>
      <c r="AG65" s="39">
        <f>Masse_1*(q_1x-W65)/($AV65^2+Aarseth_1^2)^(3/2)</f>
        <v>418.02350149936029</v>
      </c>
      <c r="AH65" s="39">
        <f>Masse_1*(q_1y-X65)/($AV65^2+Aarseth_1^2)^(3/2)</f>
        <v>508.56175229128894</v>
      </c>
      <c r="AI65" s="39"/>
      <c r="AJ65" s="39">
        <f>Masse_2*(q_2x-W65)/($AX65^2+Aarseth_2^2)^(3/2)</f>
        <v>-116.60692224682288</v>
      </c>
      <c r="AK65" s="39">
        <f>Masse_2*(q_2y-X65)/($AX65^2+Aarseth_2^2)^(3/2)</f>
        <v>107.34084417223393</v>
      </c>
      <c r="AL65" s="39"/>
      <c r="AM65" s="39">
        <f>Masse_3*(q_3x-W65)/($AZ65^2+Aarseth_3^2)^(3/2)</f>
        <v>-1805.8549267365847</v>
      </c>
      <c r="AN65" s="39">
        <f>Masse_3*(q_3y-X65)/($AZ65^2+Aarseth_3^2)^(3/2)</f>
        <v>-598.30205475737671</v>
      </c>
      <c r="AO65" s="39"/>
      <c r="AP65" s="39"/>
      <c r="AQ65" s="39"/>
      <c r="AR65" s="39"/>
      <c r="AS65" s="39"/>
      <c r="AT65" s="39"/>
      <c r="AU65" s="39"/>
      <c r="AV65" s="39">
        <f>SQRT((q_1x-W65)^2+(q_1y-X65)^2)</f>
        <v>25291.180455991649</v>
      </c>
      <c r="AW65" s="39"/>
      <c r="AX65" s="39">
        <f>SQRT((q_2x-W65)^2+(q_2y-X65)^2)</f>
        <v>32539.387532228899</v>
      </c>
      <c r="AY65" s="39"/>
      <c r="AZ65" s="39">
        <f>SQRT((q_3x-W65)^2+(q_3y-X65)^2)</f>
        <v>9418.2606282537636</v>
      </c>
      <c r="BA65" s="39"/>
    </row>
    <row r="66" spans="2:53" x14ac:dyDescent="0.3">
      <c r="B66" s="23"/>
      <c r="E66" s="23"/>
      <c r="J66" s="19"/>
      <c r="L66" s="24">
        <v>62</v>
      </c>
      <c r="M66" s="24">
        <f t="shared" si="17"/>
        <v>3.8955748904513472</v>
      </c>
      <c r="N66" s="24">
        <f t="shared" si="11"/>
        <v>16355.156862892954</v>
      </c>
      <c r="O66" s="24">
        <f t="shared" si="12"/>
        <v>4077.2644703565438</v>
      </c>
      <c r="P66" s="24">
        <f t="shared" si="13"/>
        <v>-22551.390195974931</v>
      </c>
      <c r="Q66" s="24">
        <f t="shared" si="14"/>
        <v>7604.0851292495809</v>
      </c>
      <c r="R66" s="24">
        <f t="shared" si="15"/>
        <v>-8644.8431371070455</v>
      </c>
      <c r="S66" s="24">
        <f t="shared" si="16"/>
        <v>-18422.735529643454</v>
      </c>
      <c r="T66">
        <v>62</v>
      </c>
      <c r="U66">
        <v>31</v>
      </c>
      <c r="W66" s="39">
        <f>W65+(Z65*bt)+(0.5*AC65)*bt^2</f>
        <v>1962.7825789155049</v>
      </c>
      <c r="X66" s="39">
        <f>X65+(AA65*bt)+(0.5*AD65)*bt^2</f>
        <v>-14973.64761488088</v>
      </c>
      <c r="Y66" s="39"/>
      <c r="Z66" s="39">
        <f>Z65+(AC65*bt)</f>
        <v>-4331.2488795323025</v>
      </c>
      <c r="AA66" s="39">
        <f>AA65+(AD65*bt)</f>
        <v>-5866.9934561962764</v>
      </c>
      <c r="AB66" s="39"/>
      <c r="AC66" s="39">
        <f t="shared" si="9"/>
        <v>-1782.6982363465954</v>
      </c>
      <c r="AD66" s="39">
        <f t="shared" si="10"/>
        <v>521.2613115361014</v>
      </c>
      <c r="AE66" s="39"/>
      <c r="AF66" s="39"/>
      <c r="AG66" s="39">
        <f>Masse_1*(q_1x-W66)/($AV66^2+Aarseth_1^2)^(3/2)</f>
        <v>332.78165281799573</v>
      </c>
      <c r="AH66" s="39">
        <f>Masse_1*(q_1y-X66)/($AV66^2+Aarseth_1^2)^(3/2)</f>
        <v>414.63255797908982</v>
      </c>
      <c r="AI66" s="39"/>
      <c r="AJ66" s="39">
        <f>Masse_2*(q_2x-W66)/($AX66^2+Aarseth_2^2)^(3/2)</f>
        <v>-100.48024373159446</v>
      </c>
      <c r="AK66" s="39">
        <f>Masse_2*(q_2y-X66)/($AX66^2+Aarseth_2^2)^(3/2)</f>
        <v>114.25502165737383</v>
      </c>
      <c r="AL66" s="39"/>
      <c r="AM66" s="39">
        <f>Masse_3*(q_3x-W66)/($AZ66^2+Aarseth_3^2)^(3/2)</f>
        <v>-2014.9996454329967</v>
      </c>
      <c r="AN66" s="39">
        <f>Masse_3*(q_3y-X66)/($AZ66^2+Aarseth_3^2)^(3/2)</f>
        <v>-7.6262681003622301</v>
      </c>
      <c r="AO66" s="39"/>
      <c r="AP66" s="39"/>
      <c r="AQ66" s="39"/>
      <c r="AR66" s="39"/>
      <c r="AS66" s="39"/>
      <c r="AT66" s="39"/>
      <c r="AU66" s="39"/>
      <c r="AV66" s="39">
        <f>SQRT((q_1x-W66)^2+(q_1y-X66)^2)</f>
        <v>28816.766810544777</v>
      </c>
      <c r="AW66" s="39"/>
      <c r="AX66" s="39">
        <f>SQRT((q_2x-W66)^2+(q_2y-X66)^2)</f>
        <v>33257.283319612259</v>
      </c>
      <c r="AY66" s="39"/>
      <c r="AZ66" s="39">
        <f>SQRT((q_3x-W66)^2+(q_3y-X66)^2)</f>
        <v>6962.8324473198918</v>
      </c>
      <c r="BA66" s="39"/>
    </row>
    <row r="67" spans="2:53" x14ac:dyDescent="0.3">
      <c r="B67" s="23"/>
      <c r="D67" s="23"/>
      <c r="E67" s="23"/>
      <c r="J67" s="19"/>
      <c r="L67" s="24">
        <v>63</v>
      </c>
      <c r="M67" s="24">
        <f t="shared" si="17"/>
        <v>3.9584067435231431</v>
      </c>
      <c r="N67" s="24">
        <f t="shared" si="11"/>
        <v>16577.264470356571</v>
      </c>
      <c r="O67" s="24">
        <f t="shared" si="12"/>
        <v>3855.1568628929299</v>
      </c>
      <c r="P67" s="24">
        <f t="shared" si="13"/>
        <v>-22395.914870750399</v>
      </c>
      <c r="Q67" s="24">
        <f t="shared" si="14"/>
        <v>7448.6098040250508</v>
      </c>
      <c r="R67" s="24">
        <f t="shared" si="15"/>
        <v>-8422.7355296434289</v>
      </c>
      <c r="S67" s="24">
        <f t="shared" si="16"/>
        <v>-18644.843137107069</v>
      </c>
      <c r="T67">
        <v>63</v>
      </c>
      <c r="U67">
        <v>31.5</v>
      </c>
      <c r="W67" s="39">
        <f>W66+(Z66*bt)+(0.5*AC66)*bt^2</f>
        <v>-425.67914039397073</v>
      </c>
      <c r="X67" s="39">
        <f>X66+(AA66*bt)+(0.5*AD66)*bt^2</f>
        <v>-17841.986679037003</v>
      </c>
      <c r="Y67" s="39"/>
      <c r="Z67" s="39">
        <f>Z66+(AC66*bt)</f>
        <v>-5222.5979977056004</v>
      </c>
      <c r="AA67" s="39">
        <f>AA66+(AD66*bt)</f>
        <v>-5606.3628004282255</v>
      </c>
      <c r="AB67" s="39"/>
      <c r="AC67" s="39">
        <f t="shared" si="9"/>
        <v>-1447.5829892571755</v>
      </c>
      <c r="AD67" s="39">
        <f t="shared" si="10"/>
        <v>1470.915235464297</v>
      </c>
      <c r="AE67" s="39"/>
      <c r="AF67" s="39"/>
      <c r="AG67" s="39">
        <f>Masse_1*(q_1x-W67)/($AV67^2+Aarseth_1^2)^(3/2)</f>
        <v>270.9014499480723</v>
      </c>
      <c r="AH67" s="39">
        <f>Masse_1*(q_1y-X67)/($AV67^2+Aarseth_1^2)^(3/2)</f>
        <v>336.10539403506175</v>
      </c>
      <c r="AI67" s="39"/>
      <c r="AJ67" s="39">
        <f>Masse_2*(q_2x-W67)/($AX67^2+Aarseth_2^2)^(3/2)</f>
        <v>-83.799285755930526</v>
      </c>
      <c r="AK67" s="39">
        <f>Masse_2*(q_2y-X67)/($AX67^2+Aarseth_2^2)^(3/2)</f>
        <v>119.19384659439939</v>
      </c>
      <c r="AL67" s="39"/>
      <c r="AM67" s="39">
        <f>Masse_3*(q_3x-W67)/($AZ67^2+Aarseth_3^2)^(3/2)</f>
        <v>-1634.6851534493173</v>
      </c>
      <c r="AN67" s="39">
        <f>Masse_3*(q_3y-X67)/($AZ67^2+Aarseth_3^2)^(3/2)</f>
        <v>1015.6159948348359</v>
      </c>
      <c r="AO67" s="39"/>
      <c r="AP67" s="39"/>
      <c r="AQ67" s="39"/>
      <c r="AR67" s="39"/>
      <c r="AS67" s="39"/>
      <c r="AT67" s="39"/>
      <c r="AU67" s="39"/>
      <c r="AV67" s="39">
        <f>SQRT((q_1x-W67)^2+(q_1y-X67)^2)</f>
        <v>32548.804235898042</v>
      </c>
      <c r="AW67" s="39"/>
      <c r="AX67" s="39">
        <f>SQRT((q_2x-W67)^2+(q_2y-X67)^2)</f>
        <v>34034.251267663894</v>
      </c>
      <c r="AY67" s="39"/>
      <c r="AZ67" s="39">
        <f>SQRT((q_3x-W67)^2+(q_3y-X67)^2)</f>
        <v>5385.2854715837129</v>
      </c>
      <c r="BA67" s="39"/>
    </row>
    <row r="68" spans="2:53" x14ac:dyDescent="0.3">
      <c r="B68" s="23"/>
      <c r="E68" s="23"/>
      <c r="J68" s="19"/>
      <c r="L68" s="24">
        <v>64</v>
      </c>
      <c r="M68" s="24">
        <f t="shared" si="17"/>
        <v>4.0212385965949391</v>
      </c>
      <c r="N68" s="24">
        <f t="shared" ref="N68:N99" si="18">COS(M68)*r_1+q_1x</f>
        <v>16812.880051256565</v>
      </c>
      <c r="O68" s="24">
        <f t="shared" ref="O68:O99" si="19">SIN(M68)*r_1+q_1y</f>
        <v>3647.433786121042</v>
      </c>
      <c r="P68" s="24">
        <f t="shared" ref="P68:P99" si="20">COS(M68)*r_2+q_2x</f>
        <v>-22230.983964120405</v>
      </c>
      <c r="Q68" s="24">
        <f t="shared" ref="Q68:Q99" si="21">SIN(M68)*r_2+q_2y</f>
        <v>7303.2036502847295</v>
      </c>
      <c r="R68" s="24">
        <f t="shared" ref="R68:R99" si="22">COS(M68)*r_3+q_3x</f>
        <v>-8187.1199487434342</v>
      </c>
      <c r="S68" s="24">
        <f t="shared" ref="S68:S99" si="23">SIN(M68)*r_3+q_3y</f>
        <v>-18852.566213878959</v>
      </c>
      <c r="T68">
        <v>64</v>
      </c>
      <c r="U68">
        <v>32</v>
      </c>
      <c r="W68" s="39">
        <f>W67+(Z67*bt)+(0.5*AC67)*bt^2</f>
        <v>-3217.9260129039176</v>
      </c>
      <c r="X68" s="39">
        <f>X67+(AA67*bt)+(0.5*AD67)*bt^2</f>
        <v>-20461.303674818082</v>
      </c>
      <c r="Y68" s="39"/>
      <c r="Z68" s="39">
        <f>Z67+(AC67*bt)</f>
        <v>-5946.3894923341886</v>
      </c>
      <c r="AA68" s="39">
        <f>AA67+(AD67*bt)</f>
        <v>-4870.9051826960767</v>
      </c>
      <c r="AB68" s="39"/>
      <c r="AC68" s="39">
        <f t="shared" si="9"/>
        <v>-448.8629842360059</v>
      </c>
      <c r="AD68" s="39">
        <f t="shared" si="10"/>
        <v>2260.1470438328251</v>
      </c>
      <c r="AE68" s="39"/>
      <c r="AF68" s="39"/>
      <c r="AG68" s="39">
        <f>Masse_1*(q_1x-W68)/($AV68^2+Aarseth_1^2)^(3/2)</f>
        <v>226.97276684530652</v>
      </c>
      <c r="AH68" s="39">
        <f>Masse_1*(q_1y-X68)/($AV68^2+Aarseth_1^2)^(3/2)</f>
        <v>273.34286689293879</v>
      </c>
      <c r="AI68" s="39"/>
      <c r="AJ68" s="39">
        <f>Masse_2*(q_2x-W68)/($AX68^2+Aarseth_2^2)^(3/2)</f>
        <v>-67.506177626500318</v>
      </c>
      <c r="AK68" s="39">
        <f>Masse_2*(q_2y-X68)/($AX68^2+Aarseth_2^2)^(3/2)</f>
        <v>122.53111136252693</v>
      </c>
      <c r="AL68" s="39"/>
      <c r="AM68" s="39">
        <f>Masse_3*(q_3x-W68)/($AZ68^2+Aarseth_3^2)^(3/2)</f>
        <v>-608.32957345481213</v>
      </c>
      <c r="AN68" s="39">
        <f>Masse_3*(q_3y-X68)/($AZ68^2+Aarseth_3^2)^(3/2)</f>
        <v>1864.2730655773596</v>
      </c>
      <c r="AO68" s="39"/>
      <c r="AP68" s="39"/>
      <c r="AQ68" s="39"/>
      <c r="AR68" s="39"/>
      <c r="AS68" s="39"/>
      <c r="AT68" s="39"/>
      <c r="AU68" s="39"/>
      <c r="AV68" s="39">
        <f>SQRT((q_1x-W68)^2+(q_1y-X68)^2)</f>
        <v>36344.278663031349</v>
      </c>
      <c r="AW68" s="39"/>
      <c r="AX68" s="39">
        <f>SQRT((q_2x-W68)^2+(q_2y-X68)^2)</f>
        <v>34778.283869073421</v>
      </c>
      <c r="AY68" s="39"/>
      <c r="AZ68" s="39">
        <f>SQRT((q_3x-W68)^2+(q_3y-X68)^2)</f>
        <v>5744.7041285053156</v>
      </c>
      <c r="BA68" s="39"/>
    </row>
    <row r="69" spans="2:53" x14ac:dyDescent="0.3">
      <c r="B69" s="23"/>
      <c r="D69" s="23"/>
      <c r="E69" s="23"/>
      <c r="J69" s="19"/>
      <c r="L69" s="24">
        <v>65</v>
      </c>
      <c r="M69" s="24">
        <f t="shared" ref="M69:M105" si="24">M68+$K$1</f>
        <v>4.0840704496667346</v>
      </c>
      <c r="N69" s="24">
        <f t="shared" si="18"/>
        <v>17061.073738537649</v>
      </c>
      <c r="O69" s="24">
        <f t="shared" si="19"/>
        <v>3454.9150281252528</v>
      </c>
      <c r="P69" s="24">
        <f t="shared" si="20"/>
        <v>-22057.248383023645</v>
      </c>
      <c r="Q69" s="24">
        <f t="shared" si="21"/>
        <v>7168.4405196876769</v>
      </c>
      <c r="R69" s="24">
        <f t="shared" si="22"/>
        <v>-7938.9262614623512</v>
      </c>
      <c r="S69" s="24">
        <f t="shared" si="23"/>
        <v>-19045.084971874749</v>
      </c>
      <c r="T69">
        <v>65</v>
      </c>
      <c r="U69">
        <v>32.5</v>
      </c>
      <c r="W69" s="39">
        <f>W68+(Z68*bt)+(0.5*AC68)*bt^2</f>
        <v>-6247.2286321005122</v>
      </c>
      <c r="X69" s="39">
        <f>X68+(AA68*bt)+(0.5*AD68)*bt^2</f>
        <v>-22614.23788568702</v>
      </c>
      <c r="Y69" s="39"/>
      <c r="Z69" s="39">
        <f>Z68+(AC68*bt)</f>
        <v>-6170.8209844521916</v>
      </c>
      <c r="AA69" s="39">
        <f>AA68+(AD68*bt)</f>
        <v>-3740.8316607796642</v>
      </c>
      <c r="AB69" s="39"/>
      <c r="AC69" s="39">
        <f t="shared" si="9"/>
        <v>468.31144157514001</v>
      </c>
      <c r="AD69" s="39">
        <f t="shared" si="10"/>
        <v>2329.0712400284965</v>
      </c>
      <c r="AE69" s="39"/>
      <c r="AF69" s="39"/>
      <c r="AG69" s="39">
        <f>Masse_1*(q_1x-W69)/($AV69^2+Aarseth_1^2)^(3/2)</f>
        <v>196.80047766972183</v>
      </c>
      <c r="AH69" s="39">
        <f>Masse_1*(q_1y-X69)/($AV69^2+Aarseth_1^2)^(3/2)</f>
        <v>225.79512997858751</v>
      </c>
      <c r="AI69" s="39"/>
      <c r="AJ69" s="39">
        <f>Masse_2*(q_2x-W69)/($AX69^2+Aarseth_2^2)^(3/2)</f>
        <v>-52.583917381693823</v>
      </c>
      <c r="AK69" s="39">
        <f>Masse_2*(q_2y-X69)/($AX69^2+Aarseth_2^2)^(3/2)</f>
        <v>124.70100349743622</v>
      </c>
      <c r="AL69" s="39"/>
      <c r="AM69" s="39">
        <f>Masse_3*(q_3x-W69)/($AZ69^2+Aarseth_3^2)^(3/2)</f>
        <v>324.094881287112</v>
      </c>
      <c r="AN69" s="39">
        <f>Masse_3*(q_3y-X69)/($AZ69^2+Aarseth_3^2)^(3/2)</f>
        <v>1978.5751065524728</v>
      </c>
      <c r="AO69" s="39"/>
      <c r="AP69" s="39"/>
      <c r="AQ69" s="39"/>
      <c r="AR69" s="39"/>
      <c r="AS69" s="39"/>
      <c r="AT69" s="39"/>
      <c r="AU69" s="39"/>
      <c r="AV69" s="39">
        <f>SQRT((q_1x-W69)^2+(q_1y-X69)^2)</f>
        <v>39947.269422346057</v>
      </c>
      <c r="AW69" s="39"/>
      <c r="AX69" s="39">
        <f>SQRT((q_2x-W69)^2+(q_2y-X69)^2)</f>
        <v>35395.299591356743</v>
      </c>
      <c r="AY69" s="39"/>
      <c r="AZ69" s="39">
        <f>SQRT((q_3x-W69)^2+(q_3y-X69)^2)</f>
        <v>7715.7111040112732</v>
      </c>
      <c r="BA69" s="39"/>
    </row>
    <row r="70" spans="2:53" x14ac:dyDescent="0.3">
      <c r="B70" s="23"/>
      <c r="E70" s="23"/>
      <c r="J70" s="19"/>
      <c r="L70" s="24">
        <v>66</v>
      </c>
      <c r="M70" s="24">
        <f t="shared" si="24"/>
        <v>4.1469023027385301</v>
      </c>
      <c r="N70" s="24">
        <f t="shared" si="18"/>
        <v>17320.866025105031</v>
      </c>
      <c r="O70" s="24">
        <f t="shared" si="19"/>
        <v>3278.3603724899167</v>
      </c>
      <c r="P70" s="24">
        <f t="shared" si="20"/>
        <v>-21875.393782426479</v>
      </c>
      <c r="Q70" s="24">
        <f t="shared" si="21"/>
        <v>7044.8522607429413</v>
      </c>
      <c r="R70" s="24">
        <f t="shared" si="22"/>
        <v>-7679.1339748949704</v>
      </c>
      <c r="S70" s="24">
        <f t="shared" si="23"/>
        <v>-19221.639627510085</v>
      </c>
      <c r="T70">
        <v>66</v>
      </c>
      <c r="U70">
        <v>33</v>
      </c>
      <c r="W70" s="39">
        <f>W69+(Z69*bt)+(0.5*AC69)*bt^2</f>
        <v>-9274.1001941297163</v>
      </c>
      <c r="X70" s="39">
        <f>X69+(AA69*bt)+(0.5*AD69)*bt^2</f>
        <v>-24193.519811073293</v>
      </c>
      <c r="Y70" s="39"/>
      <c r="Z70" s="39">
        <f>Z69+(AC69*bt)</f>
        <v>-5936.6652636646213</v>
      </c>
      <c r="AA70" s="39">
        <f>AA69+(AD69*bt)</f>
        <v>-2576.2960407654159</v>
      </c>
      <c r="AB70" s="39"/>
      <c r="AC70" s="39">
        <f t="shared" si="9"/>
        <v>911.83473911863052</v>
      </c>
      <c r="AD70" s="39">
        <f t="shared" si="10"/>
        <v>1984.0960643035505</v>
      </c>
      <c r="AE70" s="39"/>
      <c r="AF70" s="39"/>
      <c r="AG70" s="39">
        <f>Masse_1*(q_1x-W70)/($AV70^2+Aarseth_1^2)^(3/2)</f>
        <v>176.44753827845344</v>
      </c>
      <c r="AH70" s="39">
        <f>Masse_1*(q_1y-X70)/($AV70^2+Aarseth_1^2)^(3/2)</f>
        <v>191.03041640762984</v>
      </c>
      <c r="AI70" s="39"/>
      <c r="AJ70" s="39">
        <f>Masse_2*(q_2x-W70)/($AX70^2+Aarseth_2^2)^(3/2)</f>
        <v>-39.569734243219301</v>
      </c>
      <c r="AK70" s="39">
        <f>Masse_2*(q_2y-X70)/($AX70^2+Aarseth_2^2)^(3/2)</f>
        <v>126.14591934039063</v>
      </c>
      <c r="AL70" s="39"/>
      <c r="AM70" s="39">
        <f>Masse_3*(q_3x-W70)/($AZ70^2+Aarseth_3^2)^(3/2)</f>
        <v>774.95693508339639</v>
      </c>
      <c r="AN70" s="39">
        <f>Masse_3*(q_3y-X70)/($AZ70^2+Aarseth_3^2)^(3/2)</f>
        <v>1666.9197285555299</v>
      </c>
      <c r="AO70" s="39"/>
      <c r="AP70" s="39"/>
      <c r="AQ70" s="39"/>
      <c r="AR70" s="39"/>
      <c r="AS70" s="39"/>
      <c r="AT70" s="39"/>
      <c r="AU70" s="39"/>
      <c r="AV70" s="39">
        <f>SQRT((q_1x-W70)^2+(q_1y-X70)^2)</f>
        <v>43144.549368267144</v>
      </c>
      <c r="AW70" s="39"/>
      <c r="AX70" s="39">
        <f>SQRT((q_2x-W70)^2+(q_2y-X70)^2)</f>
        <v>35836.318501149493</v>
      </c>
      <c r="AY70" s="39"/>
      <c r="AZ70" s="39">
        <f>SQRT((q_3x-W70)^2+(q_3y-X70)^2)</f>
        <v>10138.478139546231</v>
      </c>
      <c r="BA70" s="39"/>
    </row>
    <row r="71" spans="2:53" x14ac:dyDescent="0.3">
      <c r="B71" s="23"/>
      <c r="D71" s="23"/>
      <c r="E71" s="23"/>
      <c r="J71" s="19"/>
      <c r="L71" s="24">
        <v>67</v>
      </c>
      <c r="M71" s="24">
        <f t="shared" si="24"/>
        <v>4.2097341558103256</v>
      </c>
      <c r="N71" s="24">
        <f t="shared" si="18"/>
        <v>17591.231629491434</v>
      </c>
      <c r="O71" s="24">
        <f t="shared" si="19"/>
        <v>3118.4665997806751</v>
      </c>
      <c r="P71" s="24">
        <f t="shared" si="20"/>
        <v>-21686.137859355997</v>
      </c>
      <c r="Q71" s="24">
        <f t="shared" si="21"/>
        <v>6932.9266198464729</v>
      </c>
      <c r="R71" s="24">
        <f t="shared" si="22"/>
        <v>-7408.7683705085647</v>
      </c>
      <c r="S71" s="24">
        <f t="shared" si="23"/>
        <v>-19381.533400219327</v>
      </c>
      <c r="T71">
        <v>67</v>
      </c>
      <c r="U71">
        <v>33.5</v>
      </c>
      <c r="W71" s="39">
        <f>W70+(Z70*bt)+(0.5*AC70)*bt^2</f>
        <v>-12128.453483572199</v>
      </c>
      <c r="X71" s="39">
        <f>X70+(AA70*bt)+(0.5*AD70)*bt^2</f>
        <v>-25233.655823418056</v>
      </c>
      <c r="Y71" s="39"/>
      <c r="Z71" s="39">
        <f>Z70+(AC70*bt)</f>
        <v>-5480.7478941053059</v>
      </c>
      <c r="AA71" s="39">
        <f>AA70+(AD70*bt)</f>
        <v>-1584.2480086136406</v>
      </c>
      <c r="AB71" s="39"/>
      <c r="AC71" s="39">
        <f t="shared" si="9"/>
        <v>1047.8762818831913</v>
      </c>
      <c r="AD71" s="39">
        <f t="shared" si="10"/>
        <v>1604.6095477424642</v>
      </c>
      <c r="AE71" s="39"/>
      <c r="AF71" s="39"/>
      <c r="AG71" s="39">
        <f>Masse_1*(q_1x-W71)/($AV71^2+Aarseth_1^2)^(3/2)</f>
        <v>162.61138261507404</v>
      </c>
      <c r="AH71" s="39">
        <f>Masse_1*(q_1y-X71)/($AV71^2+Aarseth_1^2)^(3/2)</f>
        <v>165.67448645524277</v>
      </c>
      <c r="AI71" s="39"/>
      <c r="AJ71" s="39">
        <f>Masse_2*(q_2x-W71)/($AX71^2+Aarseth_2^2)^(3/2)</f>
        <v>-28.425536793626343</v>
      </c>
      <c r="AK71" s="39">
        <f>Masse_2*(q_2y-X71)/($AX71^2+Aarseth_2^2)^(3/2)</f>
        <v>127.23491856299739</v>
      </c>
      <c r="AL71" s="39"/>
      <c r="AM71" s="39">
        <f>Masse_3*(q_3x-W71)/($AZ71^2+Aarseth_3^2)^(3/2)</f>
        <v>913.69043606174353</v>
      </c>
      <c r="AN71" s="39">
        <f>Masse_3*(q_3y-X71)/($AZ71^2+Aarseth_3^2)^(3/2)</f>
        <v>1311.700142724224</v>
      </c>
      <c r="AO71" s="39"/>
      <c r="AP71" s="39"/>
      <c r="AQ71" s="39"/>
      <c r="AR71" s="39"/>
      <c r="AS71" s="39"/>
      <c r="AT71" s="39"/>
      <c r="AU71" s="39"/>
      <c r="AV71" s="39">
        <f>SQRT((q_1x-W71)^2+(q_1y-X71)^2)</f>
        <v>45866.433770373442</v>
      </c>
      <c r="AW71" s="39"/>
      <c r="AX71" s="39">
        <f>SQRT((q_2x-W71)^2+(q_2y-X71)^2)</f>
        <v>36102.240197020568</v>
      </c>
      <c r="AY71" s="39"/>
      <c r="AZ71" s="39">
        <f>SQRT((q_3x-W71)^2+(q_3y-X71)^2)</f>
        <v>12471.670320355286</v>
      </c>
      <c r="BA71" s="39"/>
    </row>
    <row r="72" spans="2:53" x14ac:dyDescent="0.3">
      <c r="B72" s="23"/>
      <c r="E72" s="23"/>
      <c r="J72" s="19"/>
      <c r="L72" s="24">
        <v>68</v>
      </c>
      <c r="M72" s="24">
        <f t="shared" si="24"/>
        <v>4.2725660088821211</v>
      </c>
      <c r="N72" s="24">
        <f t="shared" si="18"/>
        <v>17871.103542174649</v>
      </c>
      <c r="O72" s="24">
        <f t="shared" si="19"/>
        <v>2975.8647376698973</v>
      </c>
      <c r="P72" s="24">
        <f t="shared" si="20"/>
        <v>-21490.227520477747</v>
      </c>
      <c r="Q72" s="24">
        <f t="shared" si="21"/>
        <v>6833.1053163689285</v>
      </c>
      <c r="R72" s="24">
        <f t="shared" si="22"/>
        <v>-7128.8964578253526</v>
      </c>
      <c r="S72" s="24">
        <f t="shared" si="23"/>
        <v>-19524.135262330103</v>
      </c>
      <c r="T72">
        <v>68</v>
      </c>
      <c r="U72">
        <v>34</v>
      </c>
      <c r="W72" s="39">
        <f>W71+(Z71*bt)+(0.5*AC71)*bt^2</f>
        <v>-14737.842895389453</v>
      </c>
      <c r="X72" s="39">
        <f>X71+(AA71*bt)+(0.5*AD71)*bt^2</f>
        <v>-25825.203634257068</v>
      </c>
      <c r="Y72" s="39"/>
      <c r="Z72" s="39">
        <f>Z71+(AC71*bt)</f>
        <v>-4956.8097531637104</v>
      </c>
      <c r="AA72" s="39">
        <f>AA71+(AD71*bt)</f>
        <v>-781.94323474240855</v>
      </c>
      <c r="AB72" s="39"/>
      <c r="AC72" s="39">
        <f t="shared" si="9"/>
        <v>1059.3410949880438</v>
      </c>
      <c r="AD72" s="39">
        <f t="shared" si="10"/>
        <v>1303.5269042653208</v>
      </c>
      <c r="AE72" s="39"/>
      <c r="AF72" s="39"/>
      <c r="AG72" s="39">
        <f>Masse_1*(q_1x-W72)/($AV72^2+Aarseth_1^2)^(3/2)</f>
        <v>153.04148256873899</v>
      </c>
      <c r="AH72" s="39">
        <f>Masse_1*(q_1y-X72)/($AV72^2+Aarseth_1^2)^(3/2)</f>
        <v>146.81794106935581</v>
      </c>
      <c r="AI72" s="39"/>
      <c r="AJ72" s="39">
        <f>Masse_2*(q_2x-W72)/($AX72^2+Aarseth_2^2)^(3/2)</f>
        <v>-18.840103411330588</v>
      </c>
      <c r="AK72" s="39">
        <f>Masse_2*(q_2y-X72)/($AX72^2+Aarseth_2^2)^(3/2)</f>
        <v>128.26499243247747</v>
      </c>
      <c r="AL72" s="39"/>
      <c r="AM72" s="39">
        <f>Masse_3*(q_3x-W72)/($AZ72^2+Aarseth_3^2)^(3/2)</f>
        <v>925.1397158306354</v>
      </c>
      <c r="AN72" s="39">
        <f>Masse_3*(q_3y-X72)/($AZ72^2+Aarseth_3^2)^(3/2)</f>
        <v>1028.4439707634876</v>
      </c>
      <c r="AO72" s="39"/>
      <c r="AP72" s="39"/>
      <c r="AQ72" s="39"/>
      <c r="AR72" s="39"/>
      <c r="AS72" s="39"/>
      <c r="AT72" s="39"/>
      <c r="AU72" s="39"/>
      <c r="AV72" s="39">
        <f>SQRT((q_1x-W72)^2+(q_1y-X72)^2)</f>
        <v>48138.206513012716</v>
      </c>
      <c r="AW72" s="39"/>
      <c r="AX72" s="39">
        <f>SQRT((q_2x-W72)^2+(q_2y-X72)^2)</f>
        <v>36209.605256472889</v>
      </c>
      <c r="AY72" s="39"/>
      <c r="AZ72" s="39">
        <f>SQRT((q_3x-W72)^2+(q_3y-X72)^2)</f>
        <v>14560.584396871551</v>
      </c>
      <c r="BA72" s="39"/>
    </row>
    <row r="73" spans="2:53" x14ac:dyDescent="0.3">
      <c r="B73" s="23"/>
      <c r="D73" s="23"/>
      <c r="E73" s="23"/>
      <c r="J73" s="19"/>
      <c r="L73" s="24">
        <v>69</v>
      </c>
      <c r="M73" s="24">
        <f t="shared" si="24"/>
        <v>4.3353978619539166</v>
      </c>
      <c r="N73" s="24">
        <f t="shared" si="18"/>
        <v>18159.37723657662</v>
      </c>
      <c r="O73" s="24">
        <f t="shared" si="19"/>
        <v>2851.1175705587393</v>
      </c>
      <c r="P73" s="24">
        <f t="shared" si="20"/>
        <v>-21288.435934396366</v>
      </c>
      <c r="Q73" s="24">
        <f t="shared" si="21"/>
        <v>6745.7822993911177</v>
      </c>
      <c r="R73" s="24">
        <f t="shared" si="22"/>
        <v>-6840.622763423381</v>
      </c>
      <c r="S73" s="24">
        <f t="shared" si="23"/>
        <v>-19648.882429441263</v>
      </c>
      <c r="T73">
        <v>69</v>
      </c>
      <c r="U73">
        <v>34.5</v>
      </c>
      <c r="W73" s="39">
        <f>W72+(Z72*bt)+(0.5*AC72)*bt^2</f>
        <v>-17083.8301350978</v>
      </c>
      <c r="X73" s="39">
        <f>X72+(AA72*bt)+(0.5*AD72)*bt^2</f>
        <v>-26053.234388595109</v>
      </c>
      <c r="Y73" s="39"/>
      <c r="Z73" s="39">
        <f>Z72+(AC72*bt)</f>
        <v>-4427.1392056696886</v>
      </c>
      <c r="AA73" s="39">
        <f>AA72+(AD72*bt)</f>
        <v>-130.17978260974814</v>
      </c>
      <c r="AB73" s="39"/>
      <c r="AC73" s="39">
        <f t="shared" si="9"/>
        <v>1031.4518037136295</v>
      </c>
      <c r="AD73" s="39">
        <f t="shared" si="10"/>
        <v>1081.0906081467306</v>
      </c>
      <c r="AE73" s="39"/>
      <c r="AF73" s="39"/>
      <c r="AG73" s="39">
        <f>Masse_1*(q_1x-W73)/($AV73^2+Aarseth_1^2)^(3/2)</f>
        <v>146.37441236190716</v>
      </c>
      <c r="AH73" s="39">
        <f>Masse_1*(q_1y-X73)/($AV73^2+Aarseth_1^2)^(3/2)</f>
        <v>132.43871920941729</v>
      </c>
      <c r="AI73" s="39"/>
      <c r="AJ73" s="39">
        <f>Masse_2*(q_2x-W73)/($AX73^2+Aarseth_2^2)^(3/2)</f>
        <v>-10.473038629230137</v>
      </c>
      <c r="AK73" s="39">
        <f>Masse_2*(q_2y-X73)/($AX73^2+Aarseth_2^2)^(3/2)</f>
        <v>129.48042602213371</v>
      </c>
      <c r="AL73" s="39"/>
      <c r="AM73" s="39">
        <f>Masse_3*(q_3x-W73)/($AZ73^2+Aarseth_3^2)^(3/2)</f>
        <v>895.55042998095234</v>
      </c>
      <c r="AN73" s="39">
        <f>Masse_3*(q_3y-X73)/($AZ73^2+Aarseth_3^2)^(3/2)</f>
        <v>819.17146291517963</v>
      </c>
      <c r="AO73" s="39"/>
      <c r="AP73" s="39"/>
      <c r="AQ73" s="39"/>
      <c r="AR73" s="39"/>
      <c r="AS73" s="39"/>
      <c r="AT73" s="39"/>
      <c r="AU73" s="39"/>
      <c r="AV73" s="39">
        <f>SQRT((q_1x-W73)^2+(q_1y-X73)^2)</f>
        <v>50010.298893575804</v>
      </c>
      <c r="AW73" s="39"/>
      <c r="AX73" s="39">
        <f>SQRT((q_2x-W73)^2+(q_2y-X73)^2)</f>
        <v>36170.97948023997</v>
      </c>
      <c r="AY73" s="39"/>
      <c r="AZ73" s="39">
        <f>SQRT((q_3x-W73)^2+(q_3y-X73)^2)</f>
        <v>16376.597362795459</v>
      </c>
      <c r="BA73" s="39"/>
    </row>
    <row r="74" spans="2:53" x14ac:dyDescent="0.3">
      <c r="B74" s="23"/>
      <c r="E74" s="23"/>
      <c r="J74" s="19"/>
      <c r="L74" s="24">
        <v>70</v>
      </c>
      <c r="M74" s="24">
        <f t="shared" si="24"/>
        <v>4.3982297150257121</v>
      </c>
      <c r="N74" s="24">
        <f t="shared" si="18"/>
        <v>18454.91502812527</v>
      </c>
      <c r="O74" s="24">
        <f t="shared" si="19"/>
        <v>2744.7174185242293</v>
      </c>
      <c r="P74" s="24">
        <f t="shared" si="20"/>
        <v>-21081.559480312309</v>
      </c>
      <c r="Q74" s="24">
        <f t="shared" si="21"/>
        <v>6671.3021929669612</v>
      </c>
      <c r="R74" s="24">
        <f t="shared" si="22"/>
        <v>-6545.0849718747295</v>
      </c>
      <c r="S74" s="24">
        <f t="shared" si="23"/>
        <v>-19755.282581475771</v>
      </c>
      <c r="T74">
        <v>70</v>
      </c>
      <c r="U74">
        <v>35</v>
      </c>
      <c r="W74" s="39">
        <f>W73+(Z73*bt)+(0.5*AC73)*bt^2</f>
        <v>-19168.468262468439</v>
      </c>
      <c r="X74" s="39">
        <f>X73+(AA73*bt)+(0.5*AD73)*bt^2</f>
        <v>-25983.187953881639</v>
      </c>
      <c r="Y74" s="39"/>
      <c r="Z74" s="39">
        <f>Z73+(AC73*bt)</f>
        <v>-3911.4133038128739</v>
      </c>
      <c r="AA74" s="39">
        <f>AA73+(AD73*bt)</f>
        <v>410.36552146361714</v>
      </c>
      <c r="AB74" s="39"/>
      <c r="AC74" s="39">
        <f t="shared" si="9"/>
        <v>996.43669808537697</v>
      </c>
      <c r="AD74" s="39">
        <f t="shared" si="10"/>
        <v>917.15522905393868</v>
      </c>
      <c r="AE74" s="39"/>
      <c r="AF74" s="39"/>
      <c r="AG74" s="39">
        <f>Masse_1*(q_1x-W74)/($AV74^2+Aarseth_1^2)^(3/2)</f>
        <v>141.80239919341199</v>
      </c>
      <c r="AH74" s="39">
        <f>Masse_1*(q_1y-X74)/($AV74^2+Aarseth_1^2)^(3/2)</f>
        <v>121.21986370996129</v>
      </c>
      <c r="AI74" s="39"/>
      <c r="AJ74" s="39">
        <f>Masse_2*(q_2x-W74)/($AX74^2+Aarseth_2^2)^(3/2)</f>
        <v>-3.0292801719617626</v>
      </c>
      <c r="AK74" s="39">
        <f>Masse_2*(q_2y-X74)/($AX74^2+Aarseth_2^2)^(3/2)</f>
        <v>131.08718870580665</v>
      </c>
      <c r="AL74" s="39"/>
      <c r="AM74" s="39">
        <f>Masse_3*(q_3x-W74)/($AZ74^2+Aarseth_3^2)^(3/2)</f>
        <v>857.6635790639267</v>
      </c>
      <c r="AN74" s="39">
        <f>Masse_3*(q_3y-X74)/($AZ74^2+Aarseth_3^2)^(3/2)</f>
        <v>664.84817663817068</v>
      </c>
      <c r="AO74" s="39"/>
      <c r="AP74" s="39"/>
      <c r="AQ74" s="39"/>
      <c r="AR74" s="39"/>
      <c r="AS74" s="39"/>
      <c r="AT74" s="39"/>
      <c r="AU74" s="39"/>
      <c r="AV74" s="39">
        <f>SQRT((q_1x-W74)^2+(q_1y-X74)^2)</f>
        <v>51529.533100766224</v>
      </c>
      <c r="AW74" s="39"/>
      <c r="AX74" s="39">
        <f>SQRT((q_2x-W74)^2+(q_2y-X74)^2)</f>
        <v>35992.794561618794</v>
      </c>
      <c r="AY74" s="39"/>
      <c r="AZ74" s="39">
        <f>SQRT((q_3x-W74)^2+(q_3y-X74)^2)</f>
        <v>17926.960437700145</v>
      </c>
      <c r="BA74" s="39"/>
    </row>
    <row r="75" spans="2:53" x14ac:dyDescent="0.3">
      <c r="B75" s="23"/>
      <c r="D75" s="23"/>
      <c r="E75" s="23"/>
      <c r="J75" s="19"/>
      <c r="L75" s="24">
        <v>71</v>
      </c>
      <c r="M75" s="24">
        <f t="shared" si="24"/>
        <v>4.4610615680975076</v>
      </c>
      <c r="N75" s="24">
        <f t="shared" si="18"/>
        <v>18756.550564175734</v>
      </c>
      <c r="O75" s="24">
        <f t="shared" si="19"/>
        <v>2657.084194356843</v>
      </c>
      <c r="P75" s="24">
        <f t="shared" si="20"/>
        <v>-20870.414605076989</v>
      </c>
      <c r="Q75" s="24">
        <f t="shared" si="21"/>
        <v>6609.9589360497903</v>
      </c>
      <c r="R75" s="24">
        <f t="shared" si="22"/>
        <v>-6243.4494358242682</v>
      </c>
      <c r="S75" s="24">
        <f t="shared" si="23"/>
        <v>-19842.915805643155</v>
      </c>
      <c r="T75">
        <v>71</v>
      </c>
      <c r="U75">
        <v>35.5</v>
      </c>
      <c r="W75" s="39">
        <f>W74+(Z74*bt)+(0.5*AC74)*bt^2</f>
        <v>-20999.620327114204</v>
      </c>
      <c r="X75" s="39">
        <f>X74+(AA74*bt)+(0.5*AD74)*bt^2</f>
        <v>-25663.36078951809</v>
      </c>
      <c r="Y75" s="39"/>
      <c r="Z75" s="39">
        <f>Z74+(AC74*bt)</f>
        <v>-3413.1949547701852</v>
      </c>
      <c r="AA75" s="39">
        <f>AA74+(AD74*bt)</f>
        <v>868.94313599058648</v>
      </c>
      <c r="AB75" s="39"/>
      <c r="AC75" s="39">
        <f t="shared" si="9"/>
        <v>965.54566368215865</v>
      </c>
      <c r="AD75" s="39">
        <f t="shared" si="10"/>
        <v>794.06241656197676</v>
      </c>
      <c r="AE75" s="39"/>
      <c r="AF75" s="39"/>
      <c r="AG75" s="39">
        <f>Masse_1*(q_1x-W75)/($AV75^2+Aarseth_1^2)^(3/2)</f>
        <v>138.83977880632537</v>
      </c>
      <c r="AH75" s="39">
        <f>Masse_1*(q_1y-X75)/($AV75^2+Aarseth_1^2)^(3/2)</f>
        <v>112.30332475654758</v>
      </c>
      <c r="AI75" s="39"/>
      <c r="AJ75" s="39">
        <f>Masse_2*(q_2x-W75)/($AX75^2+Aarseth_2^2)^(3/2)</f>
        <v>3.7354459996392002</v>
      </c>
      <c r="AK75" s="39">
        <f>Masse_2*(q_2y-X75)/($AX75^2+Aarseth_2^2)^(3/2)</f>
        <v>133.26915708035119</v>
      </c>
      <c r="AL75" s="39"/>
      <c r="AM75" s="39">
        <f>Masse_3*(q_3x-W75)/($AZ75^2+Aarseth_3^2)^(3/2)</f>
        <v>822.97043887619407</v>
      </c>
      <c r="AN75" s="39">
        <f>Masse_3*(q_3y-X75)/($AZ75^2+Aarseth_3^2)^(3/2)</f>
        <v>548.489934725078</v>
      </c>
      <c r="AO75" s="39"/>
      <c r="AP75" s="39"/>
      <c r="AQ75" s="39"/>
      <c r="AR75" s="39"/>
      <c r="AS75" s="39"/>
      <c r="AT75" s="39"/>
      <c r="AU75" s="39"/>
      <c r="AV75" s="39">
        <f>SQRT((q_1x-W75)^2+(q_1y-X75)^2)</f>
        <v>52733.076582191396</v>
      </c>
      <c r="AW75" s="39"/>
      <c r="AX75" s="39">
        <f>SQRT((q_2x-W75)^2+(q_2y-X75)^2)</f>
        <v>35677.367386085483</v>
      </c>
      <c r="AY75" s="39"/>
      <c r="AZ75" s="39">
        <f>SQRT((q_3x-W75)^2+(q_3y-X75)^2)</f>
        <v>19227.457292612507</v>
      </c>
      <c r="BA75" s="39"/>
    </row>
    <row r="76" spans="2:53" x14ac:dyDescent="0.3">
      <c r="B76" s="23"/>
      <c r="E76" s="23"/>
      <c r="J76" s="19"/>
      <c r="L76" s="24">
        <v>72</v>
      </c>
      <c r="M76" s="24">
        <f t="shared" si="24"/>
        <v>4.5238934211693032</v>
      </c>
      <c r="N76" s="24">
        <f t="shared" si="18"/>
        <v>19063.093427071381</v>
      </c>
      <c r="O76" s="24">
        <f t="shared" si="19"/>
        <v>2588.5637463565563</v>
      </c>
      <c r="P76" s="24">
        <f t="shared" si="20"/>
        <v>-20655.834601050032</v>
      </c>
      <c r="Q76" s="24">
        <f t="shared" si="21"/>
        <v>6561.9946224495889</v>
      </c>
      <c r="R76" s="24">
        <f t="shared" si="22"/>
        <v>-5936.9065729286185</v>
      </c>
      <c r="S76" s="24">
        <f t="shared" si="23"/>
        <v>-19911.436253643442</v>
      </c>
      <c r="T76">
        <v>72</v>
      </c>
      <c r="U76">
        <v>36</v>
      </c>
      <c r="W76" s="39">
        <f>W75+(Z75*bt)+(0.5*AC75)*bt^2</f>
        <v>-22585.524596539028</v>
      </c>
      <c r="X76" s="39">
        <f>X75+(AA75*bt)+(0.5*AD75)*bt^2</f>
        <v>-25129.631419452551</v>
      </c>
      <c r="Y76" s="39"/>
      <c r="Z76" s="39">
        <f>Z75+(AC75*bt)</f>
        <v>-2930.4221229291061</v>
      </c>
      <c r="AA76" s="39">
        <f>AA75+(AD75*bt)</f>
        <v>1265.9743442715749</v>
      </c>
      <c r="AB76" s="39"/>
      <c r="AC76" s="39">
        <f t="shared" si="9"/>
        <v>942.325284870102</v>
      </c>
      <c r="AD76" s="39">
        <f t="shared" si="10"/>
        <v>699.32310202262761</v>
      </c>
      <c r="AE76" s="39"/>
      <c r="AF76" s="39"/>
      <c r="AG76" s="39">
        <f>Masse_1*(q_1x-W76)/($AV76^2+Aarseth_1^2)^(3/2)</f>
        <v>137.19096612530186</v>
      </c>
      <c r="AH76" s="39">
        <f>Masse_1*(q_1y-X76)/($AV76^2+Aarseth_1^2)^(3/2)</f>
        <v>105.11765913788953</v>
      </c>
      <c r="AI76" s="39"/>
      <c r="AJ76" s="39">
        <f>Masse_2*(q_2x-W76)/($AX76^2+Aarseth_2^2)^(3/2)</f>
        <v>10.024668236540641</v>
      </c>
      <c r="AK76" s="39">
        <f>Masse_2*(q_2y-X76)/($AX76^2+Aarseth_2^2)^(3/2)</f>
        <v>136.20558888643711</v>
      </c>
      <c r="AL76" s="39"/>
      <c r="AM76" s="39">
        <f>Masse_3*(q_3x-W76)/($AZ76^2+Aarseth_3^2)^(3/2)</f>
        <v>795.10965050825951</v>
      </c>
      <c r="AN76" s="39">
        <f>Masse_3*(q_3y-X76)/($AZ76^2+Aarseth_3^2)^(3/2)</f>
        <v>457.99985399830092</v>
      </c>
      <c r="AO76" s="39"/>
      <c r="AP76" s="39"/>
      <c r="AQ76" s="39"/>
      <c r="AR76" s="39"/>
      <c r="AS76" s="39"/>
      <c r="AT76" s="39"/>
      <c r="AU76" s="39"/>
      <c r="AV76" s="39">
        <f>SQRT((q_1x-W76)^2+(q_1y-X76)^2)</f>
        <v>53649.042412066927</v>
      </c>
      <c r="AW76" s="39"/>
      <c r="AX76" s="39">
        <f>SQRT((q_2x-W76)^2+(q_2y-X76)^2)</f>
        <v>35224.649623607271</v>
      </c>
      <c r="AY76" s="39"/>
      <c r="AZ76" s="39">
        <f>SQRT((q_3x-W76)^2+(q_3y-X76)^2)</f>
        <v>20294.336846259339</v>
      </c>
      <c r="BA76" s="39"/>
    </row>
    <row r="77" spans="2:53" x14ac:dyDescent="0.3">
      <c r="B77" s="23"/>
      <c r="D77" s="23"/>
      <c r="E77" s="23"/>
      <c r="J77" s="19"/>
      <c r="L77" s="24">
        <v>73</v>
      </c>
      <c r="M77" s="24">
        <f t="shared" si="24"/>
        <v>4.5867252742410987</v>
      </c>
      <c r="N77" s="24">
        <f t="shared" si="18"/>
        <v>19373.333832178483</v>
      </c>
      <c r="O77" s="24">
        <f t="shared" si="19"/>
        <v>2539.4264934276107</v>
      </c>
      <c r="P77" s="24">
        <f t="shared" si="20"/>
        <v>-20438.666317475065</v>
      </c>
      <c r="Q77" s="24">
        <f t="shared" si="21"/>
        <v>6527.5985453993271</v>
      </c>
      <c r="R77" s="24">
        <f t="shared" si="22"/>
        <v>-5626.6661678215187</v>
      </c>
      <c r="S77" s="24">
        <f t="shared" si="23"/>
        <v>-19960.573506572389</v>
      </c>
      <c r="T77">
        <v>73</v>
      </c>
      <c r="U77">
        <v>36.5</v>
      </c>
      <c r="W77" s="39">
        <f>W76+(Z76*bt)+(0.5*AC76)*bt^2</f>
        <v>-23932.944997394818</v>
      </c>
      <c r="X77" s="39">
        <f>X76+(AA76*bt)+(0.5*AD76)*bt^2</f>
        <v>-24409.228859563933</v>
      </c>
      <c r="Y77" s="39"/>
      <c r="Z77" s="39">
        <f>Z76+(AC76*bt)</f>
        <v>-2459.259480494055</v>
      </c>
      <c r="AA77" s="39">
        <f>AA76+(AD76*bt)</f>
        <v>1615.6358952828887</v>
      </c>
      <c r="AB77" s="39"/>
      <c r="AC77" s="39">
        <f t="shared" si="9"/>
        <v>927.59474687262093</v>
      </c>
      <c r="AD77" s="39">
        <f t="shared" si="10"/>
        <v>624.47019291753247</v>
      </c>
      <c r="AE77" s="39"/>
      <c r="AF77" s="39"/>
      <c r="AG77" s="39">
        <f>Masse_1*(q_1x-W77)/($AV77^2+Aarseth_1^2)^(3/2)</f>
        <v>136.67901380487717</v>
      </c>
      <c r="AH77" s="39">
        <f>Masse_1*(q_1y-X77)/($AV77^2+Aarseth_1^2)^(3/2)</f>
        <v>99.272241641391119</v>
      </c>
      <c r="AI77" s="39"/>
      <c r="AJ77" s="39">
        <f>Masse_2*(q_2x-W77)/($AX77^2+Aarseth_2^2)^(3/2)</f>
        <v>16.012054359425512</v>
      </c>
      <c r="AK77" s="39">
        <f>Masse_2*(q_2y-X77)/($AX77^2+Aarseth_2^2)^(3/2)</f>
        <v>140.08902828038745</v>
      </c>
      <c r="AL77" s="39"/>
      <c r="AM77" s="39">
        <f>Masse_3*(q_3x-W77)/($AZ77^2+Aarseth_3^2)^(3/2)</f>
        <v>774.90367870831824</v>
      </c>
      <c r="AN77" s="39">
        <f>Masse_3*(q_3y-X77)/($AZ77^2+Aarseth_3^2)^(3/2)</f>
        <v>385.10892299575391</v>
      </c>
      <c r="AO77" s="39"/>
      <c r="AP77" s="39"/>
      <c r="AQ77" s="39"/>
      <c r="AR77" s="39"/>
      <c r="AS77" s="39"/>
      <c r="AT77" s="39"/>
      <c r="AU77" s="39"/>
      <c r="AV77" s="39">
        <f>SQRT((q_1x-W77)^2+(q_1y-X77)^2)</f>
        <v>54298.273845087802</v>
      </c>
      <c r="AW77" s="39"/>
      <c r="AX77" s="39">
        <f>SQRT((q_2x-W77)^2+(q_2y-X77)^2)</f>
        <v>34633.265613603064</v>
      </c>
      <c r="AY77" s="39"/>
      <c r="AZ77" s="39">
        <f>SQRT((q_3x-W77)^2+(q_3y-X77)^2)</f>
        <v>21142.137876904224</v>
      </c>
      <c r="BA77" s="39"/>
    </row>
    <row r="78" spans="2:53" x14ac:dyDescent="0.3">
      <c r="B78" s="23"/>
      <c r="E78" s="23"/>
      <c r="J78" s="19"/>
      <c r="L78" s="24">
        <v>74</v>
      </c>
      <c r="M78" s="24">
        <f t="shared" si="24"/>
        <v>4.6495571273128942</v>
      </c>
      <c r="N78" s="24">
        <f t="shared" si="18"/>
        <v>19686.047402353433</v>
      </c>
      <c r="O78" s="24">
        <f t="shared" si="19"/>
        <v>2509.866357858642</v>
      </c>
      <c r="P78" s="24">
        <f t="shared" si="20"/>
        <v>-20219.766818352597</v>
      </c>
      <c r="Q78" s="24">
        <f t="shared" si="21"/>
        <v>6506.9064505010501</v>
      </c>
      <c r="R78" s="24">
        <f t="shared" si="22"/>
        <v>-5313.9525976465657</v>
      </c>
      <c r="S78" s="24">
        <f t="shared" si="23"/>
        <v>-19990.133642141358</v>
      </c>
      <c r="T78">
        <v>74</v>
      </c>
      <c r="U78">
        <v>37</v>
      </c>
      <c r="W78" s="39">
        <f>W77+(Z77*bt)+(0.5*AC77)*bt^2</f>
        <v>-25046.625394282768</v>
      </c>
      <c r="X78" s="39">
        <f>X77+(AA77*bt)+(0.5*AD77)*bt^2</f>
        <v>-23523.352137807797</v>
      </c>
      <c r="Y78" s="39"/>
      <c r="Z78" s="39">
        <f>Z77+(AC77*bt)</f>
        <v>-1995.4621070577446</v>
      </c>
      <c r="AA78" s="39">
        <f>AA77+(AD77*bt)</f>
        <v>1927.870991741655</v>
      </c>
      <c r="AB78" s="39"/>
      <c r="AC78" s="39">
        <f t="shared" si="9"/>
        <v>921.29080124160066</v>
      </c>
      <c r="AD78" s="39">
        <f t="shared" si="10"/>
        <v>563.72198508135875</v>
      </c>
      <c r="AE78" s="39"/>
      <c r="AF78" s="39"/>
      <c r="AG78" s="39">
        <f>Masse_1*(q_1x-W78)/($AV78^2+Aarseth_1^2)^(3/2)</f>
        <v>137.2069363325827</v>
      </c>
      <c r="AH78" s="39">
        <f>Masse_1*(q_1y-X78)/($AV78^2+Aarseth_1^2)^(3/2)</f>
        <v>94.493628864277355</v>
      </c>
      <c r="AI78" s="39"/>
      <c r="AJ78" s="39">
        <f>Masse_2*(q_2x-W78)/($AX78^2+Aarseth_2^2)^(3/2)</f>
        <v>21.850149161868334</v>
      </c>
      <c r="AK78" s="39">
        <f>Masse_2*(q_2y-X78)/($AX78^2+Aarseth_2^2)^(3/2)</f>
        <v>145.14456441462116</v>
      </c>
      <c r="AL78" s="39"/>
      <c r="AM78" s="39">
        <f>Masse_3*(q_3x-W78)/($AZ78^2+Aarseth_3^2)^(3/2)</f>
        <v>762.23371574714963</v>
      </c>
      <c r="AN78" s="39">
        <f>Masse_3*(q_3y-X78)/($AZ78^2+Aarseth_3^2)^(3/2)</f>
        <v>324.08379180246021</v>
      </c>
      <c r="AO78" s="39"/>
      <c r="AP78" s="39"/>
      <c r="AQ78" s="39"/>
      <c r="AR78" s="39"/>
      <c r="AS78" s="39"/>
      <c r="AT78" s="39"/>
      <c r="AU78" s="39"/>
      <c r="AV78" s="39">
        <f>SQRT((q_1x-W78)^2+(q_1y-X78)^2)</f>
        <v>54695.949002455971</v>
      </c>
      <c r="AW78" s="39"/>
      <c r="AX78" s="39">
        <f>SQRT((q_2x-W78)^2+(q_2y-X78)^2)</f>
        <v>33901.085033162031</v>
      </c>
      <c r="AY78" s="39"/>
      <c r="AZ78" s="39">
        <f>SQRT((q_3x-W78)^2+(q_3y-X78)^2)</f>
        <v>21783.358817312252</v>
      </c>
      <c r="BA78" s="39"/>
    </row>
    <row r="79" spans="2:53" x14ac:dyDescent="0.3">
      <c r="B79" s="23"/>
      <c r="D79" s="23"/>
      <c r="E79" s="23"/>
      <c r="J79" s="19"/>
      <c r="L79" s="24">
        <v>75</v>
      </c>
      <c r="M79" s="24">
        <f t="shared" si="24"/>
        <v>4.7123889803846897</v>
      </c>
      <c r="N79" s="24">
        <f t="shared" si="18"/>
        <v>20000</v>
      </c>
      <c r="O79" s="24">
        <f t="shared" si="19"/>
        <v>2500</v>
      </c>
      <c r="P79" s="24">
        <f t="shared" si="20"/>
        <v>-20000</v>
      </c>
      <c r="Q79" s="24">
        <f t="shared" si="21"/>
        <v>6500</v>
      </c>
      <c r="R79" s="24">
        <f t="shared" si="22"/>
        <v>-5000.0000000000009</v>
      </c>
      <c r="S79" s="24">
        <f t="shared" si="23"/>
        <v>-20000</v>
      </c>
      <c r="T79">
        <v>75</v>
      </c>
      <c r="U79">
        <v>37.5</v>
      </c>
      <c r="W79" s="39">
        <f>W78+(Z78*bt)+(0.5*AC78)*bt^2</f>
        <v>-25929.19509765644</v>
      </c>
      <c r="X79" s="39">
        <f>X78+(AA78*bt)+(0.5*AD78)*bt^2</f>
        <v>-22488.951393801799</v>
      </c>
      <c r="Y79" s="39"/>
      <c r="Z79" s="39">
        <f>Z78+(AC78*bt)</f>
        <v>-1534.8167064369443</v>
      </c>
      <c r="AA79" s="39">
        <f>AA78+(AD78*bt)</f>
        <v>2209.7319842823345</v>
      </c>
      <c r="AB79" s="39"/>
      <c r="AC79" s="39">
        <f t="shared" si="9"/>
        <v>923.15000166614436</v>
      </c>
      <c r="AD79" s="39">
        <f t="shared" si="10"/>
        <v>513.01727168422099</v>
      </c>
      <c r="AE79" s="39"/>
      <c r="AF79" s="39"/>
      <c r="AG79" s="39">
        <f>Masse_1*(q_1x-W79)/($AV79^2+Aarseth_1^2)^(3/2)</f>
        <v>138.73702562518571</v>
      </c>
      <c r="AH79" s="39">
        <f>Masse_1*(q_1y-X79)/($AV79^2+Aarseth_1^2)^(3/2)</f>
        <v>90.586780568393308</v>
      </c>
      <c r="AI79" s="39"/>
      <c r="AJ79" s="39">
        <f>Masse_2*(q_2x-W79)/($AX79^2+Aarseth_2^2)^(3/2)</f>
        <v>27.67641985079641</v>
      </c>
      <c r="AK79" s="39">
        <f>Masse_2*(q_2y-X79)/($AX79^2+Aarseth_2^2)^(3/2)</f>
        <v>151.65260115026115</v>
      </c>
      <c r="AL79" s="39"/>
      <c r="AM79" s="39">
        <f>Masse_3*(q_3x-W79)/($AZ79^2+Aarseth_3^2)^(3/2)</f>
        <v>756.73655619016222</v>
      </c>
      <c r="AN79" s="39">
        <f>Masse_3*(q_3y-X79)/($AZ79^2+Aarseth_3^2)^(3/2)</f>
        <v>270.77788996556649</v>
      </c>
      <c r="AO79" s="39"/>
      <c r="AP79" s="39"/>
      <c r="AQ79" s="39"/>
      <c r="AR79" s="39"/>
      <c r="AS79" s="39"/>
      <c r="AT79" s="39"/>
      <c r="AU79" s="39"/>
      <c r="AV79" s="39">
        <f>SQRT((q_1x-W79)^2+(q_1y-X79)^2)</f>
        <v>54852.786328666982</v>
      </c>
      <c r="AW79" s="39"/>
      <c r="AX79" s="39">
        <f>SQRT((q_2x-W79)^2+(q_2y-X79)^2)</f>
        <v>33025.555516522189</v>
      </c>
      <c r="AY79" s="39"/>
      <c r="AZ79" s="39">
        <f>SQRT((q_3x-W79)^2+(q_3y-X79)^2)</f>
        <v>22228.711173041327</v>
      </c>
      <c r="BA79" s="39"/>
    </row>
    <row r="80" spans="2:53" x14ac:dyDescent="0.3">
      <c r="B80" s="23"/>
      <c r="E80" s="23"/>
      <c r="J80" s="19"/>
      <c r="L80" s="24">
        <v>76</v>
      </c>
      <c r="M80" s="24">
        <f t="shared" si="24"/>
        <v>4.7752208334564852</v>
      </c>
      <c r="N80" s="24">
        <f t="shared" si="18"/>
        <v>20313.952597646563</v>
      </c>
      <c r="O80" s="24">
        <f t="shared" si="19"/>
        <v>2509.866357858642</v>
      </c>
      <c r="P80" s="24">
        <f t="shared" si="20"/>
        <v>-19780.233181647403</v>
      </c>
      <c r="Q80" s="24">
        <f t="shared" si="21"/>
        <v>6506.9064505010501</v>
      </c>
      <c r="R80" s="24">
        <f t="shared" si="22"/>
        <v>-4686.0474023534362</v>
      </c>
      <c r="S80" s="24">
        <f t="shared" si="23"/>
        <v>-19990.133642141358</v>
      </c>
      <c r="T80">
        <v>76</v>
      </c>
      <c r="U80">
        <v>38</v>
      </c>
      <c r="W80" s="39">
        <f>W79+(Z79*bt)+(0.5*AC79)*bt^2</f>
        <v>-26581.209700666644</v>
      </c>
      <c r="X80" s="39">
        <f>X79+(AA79*bt)+(0.5*AD79)*bt^2</f>
        <v>-21319.958242700104</v>
      </c>
      <c r="Y80" s="39"/>
      <c r="Z80" s="39">
        <f>Z79+(AC79*bt)</f>
        <v>-1073.2417056038721</v>
      </c>
      <c r="AA80" s="39">
        <f>AA79+(AD79*bt)</f>
        <v>2466.2406201244448</v>
      </c>
      <c r="AB80" s="39"/>
      <c r="AC80" s="39">
        <f t="shared" si="9"/>
        <v>932.94748147331995</v>
      </c>
      <c r="AD80" s="39">
        <f t="shared" si="10"/>
        <v>469.38095830760739</v>
      </c>
      <c r="AE80" s="39"/>
      <c r="AF80" s="39"/>
      <c r="AG80" s="39">
        <f>Masse_1*(q_1x-W80)/($AV80^2+Aarseth_1^2)^(3/2)</f>
        <v>141.28074747942642</v>
      </c>
      <c r="AH80" s="39">
        <f>Masse_1*(q_1y-X80)/($AV80^2+Aarseth_1^2)^(3/2)</f>
        <v>87.410895273427286</v>
      </c>
      <c r="AI80" s="39"/>
      <c r="AJ80" s="39">
        <f>Masse_2*(q_2x-W80)/($AX80^2+Aarseth_2^2)^(3/2)</f>
        <v>33.615985508580913</v>
      </c>
      <c r="AK80" s="39">
        <f>Masse_2*(q_2y-X80)/($AX80^2+Aarseth_2^2)^(3/2)</f>
        <v>159.97837940178644</v>
      </c>
      <c r="AL80" s="39"/>
      <c r="AM80" s="39">
        <f>Masse_3*(q_3x-W80)/($AZ80^2+Aarseth_3^2)^(3/2)</f>
        <v>758.05074848531262</v>
      </c>
      <c r="AN80" s="39">
        <f>Masse_3*(q_3y-X80)/($AZ80^2+Aarseth_3^2)^(3/2)</f>
        <v>221.99168363239366</v>
      </c>
      <c r="AO80" s="39"/>
      <c r="AP80" s="39"/>
      <c r="AQ80" s="39"/>
      <c r="AR80" s="39"/>
      <c r="AS80" s="39"/>
      <c r="AT80" s="39"/>
      <c r="AU80" s="39"/>
      <c r="AV80" s="39">
        <f>SQRT((q_1x-W80)^2+(q_1y-X80)^2)</f>
        <v>54775.89880858604</v>
      </c>
      <c r="AW80" s="39"/>
      <c r="AX80" s="39">
        <f>SQRT((q_2x-W80)^2+(q_2y-X80)^2)</f>
        <v>32003.938905213323</v>
      </c>
      <c r="AY80" s="39"/>
      <c r="AZ80" s="39">
        <f>SQRT((q_3x-W80)^2+(q_3y-X80)^2)</f>
        <v>22487.562881148795</v>
      </c>
      <c r="BA80" s="39"/>
    </row>
    <row r="81" spans="2:53" x14ac:dyDescent="0.3">
      <c r="B81" s="23"/>
      <c r="D81" s="23"/>
      <c r="E81" s="23"/>
      <c r="J81" s="19"/>
      <c r="L81" s="24">
        <v>77</v>
      </c>
      <c r="M81" s="24">
        <f t="shared" si="24"/>
        <v>4.8380526865282807</v>
      </c>
      <c r="N81" s="24">
        <f t="shared" si="18"/>
        <v>20626.666167821517</v>
      </c>
      <c r="O81" s="24">
        <f t="shared" si="19"/>
        <v>2539.4264934276098</v>
      </c>
      <c r="P81" s="24">
        <f t="shared" si="20"/>
        <v>-19561.333682524939</v>
      </c>
      <c r="Q81" s="24">
        <f t="shared" si="21"/>
        <v>6527.5985453993271</v>
      </c>
      <c r="R81" s="24">
        <f t="shared" si="22"/>
        <v>-4373.3338321784831</v>
      </c>
      <c r="S81" s="24">
        <f t="shared" si="23"/>
        <v>-19960.573506572389</v>
      </c>
      <c r="T81">
        <v>77</v>
      </c>
      <c r="U81">
        <v>38.5</v>
      </c>
      <c r="W81" s="39">
        <f>W80+(Z80*bt)+(0.5*AC80)*bt^2</f>
        <v>-27001.212118284413</v>
      </c>
      <c r="X81" s="39">
        <f>X80+(AA80*bt)+(0.5*AD80)*bt^2</f>
        <v>-20028.165312849429</v>
      </c>
      <c r="Y81" s="39"/>
      <c r="Z81" s="39">
        <f>Z80+(AC80*bt)</f>
        <v>-606.76796486721219</v>
      </c>
      <c r="AA81" s="39">
        <f>AA80+(AD80*bt)</f>
        <v>2700.9310992782484</v>
      </c>
      <c r="AB81" s="39"/>
      <c r="AC81" s="39">
        <f t="shared" si="9"/>
        <v>950.55395946000897</v>
      </c>
      <c r="AD81" s="39">
        <f t="shared" si="10"/>
        <v>430.51125193857575</v>
      </c>
      <c r="AE81" s="39"/>
      <c r="AF81" s="39"/>
      <c r="AG81" s="39">
        <f>Masse_1*(q_1x-W81)/($AV81^2+Aarseth_1^2)^(3/2)</f>
        <v>144.89564096845675</v>
      </c>
      <c r="AH81" s="39">
        <f>Masse_1*(q_1y-X81)/($AV81^2+Aarseth_1^2)^(3/2)</f>
        <v>84.864006222921788</v>
      </c>
      <c r="AI81" s="39"/>
      <c r="AJ81" s="39">
        <f>Masse_2*(q_2x-W81)/($AX81^2+Aarseth_2^2)^(3/2)</f>
        <v>39.779235595580325</v>
      </c>
      <c r="AK81" s="39">
        <f>Masse_2*(q_2y-X81)/($AX81^2+Aarseth_2^2)^(3/2)</f>
        <v>170.61295134356988</v>
      </c>
      <c r="AL81" s="39"/>
      <c r="AM81" s="39">
        <f>Masse_3*(q_3x-W81)/($AZ81^2+Aarseth_3^2)^(3/2)</f>
        <v>765.87908289597192</v>
      </c>
      <c r="AN81" s="39">
        <f>Masse_3*(q_3y-X81)/($AZ81^2+Aarseth_3^2)^(3/2)</f>
        <v>175.0342943720841</v>
      </c>
      <c r="AO81" s="39"/>
      <c r="AP81" s="39"/>
      <c r="AQ81" s="39"/>
      <c r="AR81" s="39"/>
      <c r="AS81" s="39"/>
      <c r="AT81" s="39"/>
      <c r="AU81" s="39"/>
      <c r="AV81" s="39">
        <f>SQRT((q_1x-W81)^2+(q_1y-X81)^2)</f>
        <v>54469.384300536498</v>
      </c>
      <c r="AW81" s="39"/>
      <c r="AX81" s="39">
        <f>SQRT((q_2x-W81)^2+(q_2y-X81)^2)</f>
        <v>30833.548014800799</v>
      </c>
      <c r="AY81" s="39"/>
      <c r="AZ81" s="39">
        <f>SQRT((q_3x-W81)^2+(q_3y-X81)^2)</f>
        <v>22568.468735983995</v>
      </c>
      <c r="BA81" s="39"/>
    </row>
    <row r="82" spans="2:53" x14ac:dyDescent="0.3">
      <c r="B82" s="23"/>
      <c r="E82" s="23"/>
      <c r="J82" s="19"/>
      <c r="L82" s="24">
        <v>78</v>
      </c>
      <c r="M82" s="24">
        <f t="shared" si="24"/>
        <v>4.9008845396000762</v>
      </c>
      <c r="N82" s="24">
        <f t="shared" si="18"/>
        <v>20936.906572928616</v>
      </c>
      <c r="O82" s="24">
        <f t="shared" si="19"/>
        <v>2588.5637463565554</v>
      </c>
      <c r="P82" s="24">
        <f t="shared" si="20"/>
        <v>-19344.165398949968</v>
      </c>
      <c r="Q82" s="24">
        <f t="shared" si="21"/>
        <v>6561.9946224495889</v>
      </c>
      <c r="R82" s="24">
        <f t="shared" si="22"/>
        <v>-4063.0934270713828</v>
      </c>
      <c r="S82" s="24">
        <f t="shared" si="23"/>
        <v>-19911.436253643446</v>
      </c>
      <c r="T82">
        <v>78</v>
      </c>
      <c r="U82">
        <v>39</v>
      </c>
      <c r="W82" s="39">
        <f>W81+(Z81*bt)+(0.5*AC81)*bt^2</f>
        <v>-27185.77685578552</v>
      </c>
      <c r="X82" s="39">
        <f>X81+(AA81*bt)+(0.5*AD81)*bt^2</f>
        <v>-18623.885856717981</v>
      </c>
      <c r="Y82" s="39"/>
      <c r="Z82" s="39">
        <f>Z81+(AC81*bt)</f>
        <v>-131.4909851372077</v>
      </c>
      <c r="AA82" s="39">
        <f>AA81+(AD81*bt)</f>
        <v>2916.1867252475363</v>
      </c>
      <c r="AB82" s="39"/>
      <c r="AC82" s="39">
        <f t="shared" ref="AC82:AC145" si="25">AG82+AJ82+AM82</f>
        <v>975.89866403943267</v>
      </c>
      <c r="AD82" s="39">
        <f t="shared" ref="AD82:AD145" si="26">AH82+AK82+AN82</f>
        <v>394.50647324142284</v>
      </c>
      <c r="AE82" s="39"/>
      <c r="AF82" s="39"/>
      <c r="AG82" s="39">
        <f>Masse_1*(q_1x-W82)/($AV82^2+Aarseth_1^2)^(3/2)</f>
        <v>149.68773042009741</v>
      </c>
      <c r="AH82" s="39">
        <f>Masse_1*(q_1y-X82)/($AV82^2+Aarseth_1^2)^(3/2)</f>
        <v>82.872963935663861</v>
      </c>
      <c r="AI82" s="39"/>
      <c r="AJ82" s="39">
        <f>Masse_2*(q_2x-W82)/($AX82^2+Aarseth_2^2)^(3/2)</f>
        <v>46.24997184286574</v>
      </c>
      <c r="AK82" s="39">
        <f>Masse_2*(q_2y-X82)/($AX82^2+Aarseth_2^2)^(3/2)</f>
        <v>184.23253901082785</v>
      </c>
      <c r="AL82" s="39"/>
      <c r="AM82" s="39">
        <f>Masse_3*(q_3x-W82)/($AZ82^2+Aarseth_3^2)^(3/2)</f>
        <v>779.9609617764695</v>
      </c>
      <c r="AN82" s="39">
        <f>Masse_3*(q_3y-X82)/($AZ82^2+Aarseth_3^2)^(3/2)</f>
        <v>127.40097029493114</v>
      </c>
      <c r="AO82" s="39"/>
      <c r="AP82" s="39"/>
      <c r="AQ82" s="39"/>
      <c r="AR82" s="39"/>
      <c r="AS82" s="39"/>
      <c r="AT82" s="39"/>
      <c r="AU82" s="39"/>
      <c r="AV82" s="39">
        <f>SQRT((q_1x-W82)^2+(q_1y-X82)^2)</f>
        <v>53934.728605406126</v>
      </c>
      <c r="AW82" s="39"/>
      <c r="AX82" s="39">
        <f>SQRT((q_2x-W82)^2+(q_2y-X82)^2)</f>
        <v>29512.069235476571</v>
      </c>
      <c r="AY82" s="39"/>
      <c r="AZ82" s="39">
        <f>SQRT((q_3x-W82)^2+(q_3y-X82)^2)</f>
        <v>22479.796337983782</v>
      </c>
      <c r="BA82" s="39"/>
    </row>
    <row r="83" spans="2:53" x14ac:dyDescent="0.3">
      <c r="B83" s="23"/>
      <c r="D83" s="23"/>
      <c r="E83" s="23"/>
      <c r="J83" s="19"/>
      <c r="L83" s="24">
        <v>79</v>
      </c>
      <c r="M83" s="24">
        <f t="shared" si="24"/>
        <v>4.9637163926718717</v>
      </c>
      <c r="N83" s="24">
        <f t="shared" si="18"/>
        <v>21243.449435824266</v>
      </c>
      <c r="O83" s="24">
        <f t="shared" si="19"/>
        <v>2657.0841943568421</v>
      </c>
      <c r="P83" s="24">
        <f t="shared" si="20"/>
        <v>-19129.585394923015</v>
      </c>
      <c r="Q83" s="24">
        <f t="shared" si="21"/>
        <v>6609.9589360497903</v>
      </c>
      <c r="R83" s="24">
        <f t="shared" si="22"/>
        <v>-3756.5505641757336</v>
      </c>
      <c r="S83" s="24">
        <f t="shared" si="23"/>
        <v>-19842.915805643159</v>
      </c>
      <c r="T83">
        <v>79</v>
      </c>
      <c r="U83">
        <v>39.5</v>
      </c>
      <c r="W83" s="39">
        <f>W82+(Z82*bt)+(0.5*AC82)*bt^2</f>
        <v>-27129.535015349193</v>
      </c>
      <c r="X83" s="39">
        <f>X82+(AA82*bt)+(0.5*AD82)*bt^2</f>
        <v>-17116.479184939035</v>
      </c>
      <c r="Y83" s="39"/>
      <c r="Z83" s="39">
        <f>Z82+(AC82*bt)</f>
        <v>356.45834688250864</v>
      </c>
      <c r="AA83" s="39">
        <f>AA82+(AD82*bt)</f>
        <v>3113.4399618682478</v>
      </c>
      <c r="AB83" s="39"/>
      <c r="AC83" s="39">
        <f t="shared" si="25"/>
        <v>1008.8487196824117</v>
      </c>
      <c r="AD83" s="39">
        <f t="shared" si="26"/>
        <v>359.68326338299784</v>
      </c>
      <c r="AE83" s="39"/>
      <c r="AF83" s="39"/>
      <c r="AG83" s="39">
        <f>Masse_1*(q_1x-W83)/($AV83^2+Aarseth_1^2)^(3/2)</f>
        <v>155.81927095170428</v>
      </c>
      <c r="AH83" s="39">
        <f>Masse_1*(q_1y-X83)/($AV83^2+Aarseth_1^2)^(3/2)</f>
        <v>81.386795748054425</v>
      </c>
      <c r="AI83" s="39"/>
      <c r="AJ83" s="39">
        <f>Masse_2*(q_2x-W83)/($AX83^2+Aarseth_2^2)^(3/2)</f>
        <v>53.054218909061412</v>
      </c>
      <c r="AK83" s="39">
        <f>Masse_2*(q_2y-X83)/($AX83^2+Aarseth_2^2)^(3/2)</f>
        <v>201.78645867135842</v>
      </c>
      <c r="AL83" s="39"/>
      <c r="AM83" s="39">
        <f>Masse_3*(q_3x-W83)/($AZ83^2+Aarseth_3^2)^(3/2)</f>
        <v>799.97522982164605</v>
      </c>
      <c r="AN83" s="39">
        <f>Masse_3*(q_3y-X83)/($AZ83^2+Aarseth_3^2)^(3/2)</f>
        <v>76.510008963584994</v>
      </c>
      <c r="AO83" s="39"/>
      <c r="AP83" s="39"/>
      <c r="AQ83" s="39"/>
      <c r="AR83" s="39"/>
      <c r="AS83" s="39"/>
      <c r="AT83" s="39"/>
      <c r="AU83" s="39"/>
      <c r="AV83" s="39">
        <f>SQRT((q_1x-W83)^2+(q_1y-X83)^2)</f>
        <v>53171.083478010507</v>
      </c>
      <c r="AW83" s="39"/>
      <c r="AX83" s="39">
        <f>SQRT((q_2x-W83)^2+(q_2y-X83)^2)</f>
        <v>28038.076127336593</v>
      </c>
      <c r="AY83" s="39"/>
      <c r="AZ83" s="39">
        <f>SQRT((q_3x-W83)^2+(q_3y-X83)^2)</f>
        <v>22230.515156780471</v>
      </c>
      <c r="BA83" s="39"/>
    </row>
    <row r="84" spans="2:53" x14ac:dyDescent="0.3">
      <c r="B84" s="23"/>
      <c r="E84" s="23"/>
      <c r="J84" s="19"/>
      <c r="L84" s="24">
        <v>80</v>
      </c>
      <c r="M84" s="24">
        <f t="shared" si="24"/>
        <v>5.0265482457436672</v>
      </c>
      <c r="N84" s="24">
        <f t="shared" si="18"/>
        <v>21545.084971874727</v>
      </c>
      <c r="O84" s="24">
        <f t="shared" si="19"/>
        <v>2744.7174185242293</v>
      </c>
      <c r="P84" s="24">
        <f t="shared" si="20"/>
        <v>-18918.440519687691</v>
      </c>
      <c r="Q84" s="24">
        <f t="shared" si="21"/>
        <v>6671.3021929669603</v>
      </c>
      <c r="R84" s="24">
        <f t="shared" si="22"/>
        <v>-3454.9150281252723</v>
      </c>
      <c r="S84" s="24">
        <f t="shared" si="23"/>
        <v>-19755.282581475771</v>
      </c>
      <c r="T84">
        <v>80</v>
      </c>
      <c r="U84">
        <v>40</v>
      </c>
      <c r="W84" s="39">
        <f>W83+(Z83*bt)+(0.5*AC83)*bt^2</f>
        <v>-26825.199751947639</v>
      </c>
      <c r="X84" s="39">
        <f>X83+(AA83*bt)+(0.5*AD83)*bt^2</f>
        <v>-15514.798796082037</v>
      </c>
      <c r="Y84" s="39"/>
      <c r="Z84" s="39">
        <f>Z83+(AC83*bt)</f>
        <v>860.88270672371448</v>
      </c>
      <c r="AA84" s="39">
        <f>AA83+(AD83*bt)</f>
        <v>3293.2815935597469</v>
      </c>
      <c r="AB84" s="39"/>
      <c r="AC84" s="39">
        <f t="shared" si="25"/>
        <v>1048.9639396332898</v>
      </c>
      <c r="AD84" s="39">
        <f t="shared" si="26"/>
        <v>324.46765522948613</v>
      </c>
      <c r="AE84" s="39"/>
      <c r="AF84" s="39"/>
      <c r="AG84" s="39">
        <f>Masse_1*(q_1x-W84)/($AV84^2+Aarseth_1^2)^(3/2)</f>
        <v>163.52269858384912</v>
      </c>
      <c r="AH84" s="39">
        <f>Masse_1*(q_1y-X84)/($AV84^2+Aarseth_1^2)^(3/2)</f>
        <v>80.372150603439138</v>
      </c>
      <c r="AI84" s="39"/>
      <c r="AJ84" s="39">
        <f>Masse_2*(q_2x-W84)/($AX84^2+Aarseth_2^2)^(3/2)</f>
        <v>60.087803821288801</v>
      </c>
      <c r="AK84" s="39">
        <f>Masse_2*(q_2y-X84)/($AX84^2+Aarseth_2^2)^(3/2)</f>
        <v>224.62759777267178</v>
      </c>
      <c r="AL84" s="39"/>
      <c r="AM84" s="39">
        <f>Masse_3*(q_3x-W84)/($AZ84^2+Aarseth_3^2)^(3/2)</f>
        <v>825.35343722815185</v>
      </c>
      <c r="AN84" s="39">
        <f>Masse_3*(q_3y-X84)/($AZ84^2+Aarseth_3^2)^(3/2)</f>
        <v>19.46790685337519</v>
      </c>
      <c r="AO84" s="39"/>
      <c r="AP84" s="39"/>
      <c r="AQ84" s="39"/>
      <c r="AR84" s="39"/>
      <c r="AS84" s="39"/>
      <c r="AT84" s="39"/>
      <c r="AU84" s="39"/>
      <c r="AV84" s="39">
        <f>SQRT((q_1x-W84)^2+(q_1y-X84)^2)</f>
        <v>52175.475996237321</v>
      </c>
      <c r="AW84" s="39"/>
      <c r="AX84" s="39">
        <f>SQRT((q_2x-W84)^2+(q_2y-X84)^2)</f>
        <v>26411.897115855492</v>
      </c>
      <c r="AY84" s="39"/>
      <c r="AZ84" s="39">
        <f>SQRT((q_3x-W84)^2+(q_3y-X84)^2)</f>
        <v>21831.270279414864</v>
      </c>
      <c r="BA84" s="39"/>
    </row>
    <row r="85" spans="2:53" x14ac:dyDescent="0.3">
      <c r="B85" s="23"/>
      <c r="D85" s="23"/>
      <c r="E85" s="23"/>
      <c r="J85" s="19"/>
      <c r="L85" s="24">
        <v>81</v>
      </c>
      <c r="M85" s="24">
        <f t="shared" si="24"/>
        <v>5.0893800988154627</v>
      </c>
      <c r="N85" s="24">
        <f t="shared" si="18"/>
        <v>21840.62276342338</v>
      </c>
      <c r="O85" s="24">
        <f t="shared" si="19"/>
        <v>2851.1175705587384</v>
      </c>
      <c r="P85" s="24">
        <f t="shared" si="20"/>
        <v>-18711.564065603634</v>
      </c>
      <c r="Q85" s="24">
        <f t="shared" si="21"/>
        <v>6745.7822993911177</v>
      </c>
      <c r="R85" s="24">
        <f t="shared" si="22"/>
        <v>-3159.3772365766208</v>
      </c>
      <c r="S85" s="24">
        <f t="shared" si="23"/>
        <v>-19648.882429441263</v>
      </c>
      <c r="T85">
        <v>81</v>
      </c>
      <c r="U85">
        <v>40.5</v>
      </c>
      <c r="W85" s="39">
        <f>W84+(Z84*bt)+(0.5*AC84)*bt^2</f>
        <v>-26263.637906131622</v>
      </c>
      <c r="X85" s="39">
        <f>X84+(AA84*bt)+(0.5*AD84)*bt^2</f>
        <v>-13827.599542398479</v>
      </c>
      <c r="Y85" s="39"/>
      <c r="Z85" s="39">
        <f>Z84+(AC84*bt)</f>
        <v>1385.3646765403594</v>
      </c>
      <c r="AA85" s="39">
        <f>AA84+(AD84*bt)</f>
        <v>3455.5154211744898</v>
      </c>
      <c r="AB85" s="39"/>
      <c r="AC85" s="39">
        <f t="shared" si="25"/>
        <v>1095.0251596258488</v>
      </c>
      <c r="AD85" s="39">
        <f t="shared" si="26"/>
        <v>287.37138396438547</v>
      </c>
      <c r="AE85" s="39"/>
      <c r="AF85" s="39"/>
      <c r="AG85" s="39">
        <f>Masse_1*(q_1x-W85)/($AV85^2+Aarseth_1^2)^(3/2)</f>
        <v>173.12275502535235</v>
      </c>
      <c r="AH85" s="39">
        <f>Masse_1*(q_1y-X85)/($AV85^2+Aarseth_1^2)^(3/2)</f>
        <v>79.80982382641605</v>
      </c>
      <c r="AI85" s="39"/>
      <c r="AJ85" s="39">
        <f>Masse_2*(q_2x-W85)/($AX85^2+Aarseth_2^2)^(3/2)</f>
        <v>66.953900349416244</v>
      </c>
      <c r="AK85" s="39">
        <f>Masse_2*(q_2y-X85)/($AX85^2+Aarseth_2^2)^(3/2)</f>
        <v>254.70034335251364</v>
      </c>
      <c r="AL85" s="39"/>
      <c r="AM85" s="39">
        <f>Masse_3*(q_3x-W85)/($AZ85^2+Aarseth_3^2)^(3/2)</f>
        <v>854.94850425108029</v>
      </c>
      <c r="AN85" s="39">
        <f>Masse_3*(q_3y-X85)/($AZ85^2+Aarseth_3^2)^(3/2)</f>
        <v>-47.138783214544191</v>
      </c>
      <c r="AO85" s="39"/>
      <c r="AP85" s="39"/>
      <c r="AQ85" s="39"/>
      <c r="AR85" s="39"/>
      <c r="AS85" s="39"/>
      <c r="AT85" s="39"/>
      <c r="AU85" s="39"/>
      <c r="AV85" s="39">
        <f>SQRT((q_1x-W85)^2+(q_1y-X85)^2)</f>
        <v>50943.014187919573</v>
      </c>
      <c r="AW85" s="39"/>
      <c r="AX85" s="39">
        <f>SQRT((q_2x-W85)^2+(q_2y-X85)^2)</f>
        <v>24637.119551035932</v>
      </c>
      <c r="AY85" s="39"/>
      <c r="AZ85" s="39">
        <f>SQRT((q_3x-W85)^2+(q_3y-X85)^2)</f>
        <v>21295.934349919044</v>
      </c>
      <c r="BA85" s="39"/>
    </row>
    <row r="86" spans="2:53" x14ac:dyDescent="0.3">
      <c r="B86" s="23"/>
      <c r="E86" s="23"/>
      <c r="J86" s="19"/>
      <c r="L86" s="24">
        <v>82</v>
      </c>
      <c r="M86" s="24">
        <f t="shared" si="24"/>
        <v>5.1522119518872582</v>
      </c>
      <c r="N86" s="24">
        <f t="shared" si="18"/>
        <v>22128.896457825351</v>
      </c>
      <c r="O86" s="24">
        <f t="shared" si="19"/>
        <v>2975.8647376698964</v>
      </c>
      <c r="P86" s="24">
        <f t="shared" si="20"/>
        <v>-18509.772479522253</v>
      </c>
      <c r="Q86" s="24">
        <f t="shared" si="21"/>
        <v>6833.1053163689276</v>
      </c>
      <c r="R86" s="24">
        <f t="shared" si="22"/>
        <v>-2871.1035421746487</v>
      </c>
      <c r="S86" s="24">
        <f t="shared" si="23"/>
        <v>-19524.135262330103</v>
      </c>
      <c r="T86">
        <v>82</v>
      </c>
      <c r="U86">
        <v>41</v>
      </c>
      <c r="W86" s="39">
        <f>W85+(Z85*bt)+(0.5*AC85)*bt^2</f>
        <v>-25434.077422908209</v>
      </c>
      <c r="X86" s="39">
        <f>X85+(AA85*bt)+(0.5*AD85)*bt^2</f>
        <v>-12063.920408815686</v>
      </c>
      <c r="Y86" s="39"/>
      <c r="Z86" s="39">
        <f>Z85+(AC85*bt)</f>
        <v>1932.8772563532839</v>
      </c>
      <c r="AA86" s="39">
        <f>AA85+(AD85*bt)</f>
        <v>3599.2011131566824</v>
      </c>
      <c r="AB86" s="39"/>
      <c r="AC86" s="39">
        <f t="shared" si="25"/>
        <v>1144.1376472607503</v>
      </c>
      <c r="AD86" s="39">
        <f t="shared" si="26"/>
        <v>247.1031869503804</v>
      </c>
      <c r="AE86" s="39"/>
      <c r="AF86" s="39"/>
      <c r="AG86" s="39">
        <f>Masse_1*(q_1x-W86)/($AV86^2+Aarseth_1^2)^(3/2)</f>
        <v>185.07012218235124</v>
      </c>
      <c r="AH86" s="39">
        <f>Masse_1*(q_1y-X86)/($AV86^2+Aarseth_1^2)^(3/2)</f>
        <v>79.691221783227633</v>
      </c>
      <c r="AI86" s="39"/>
      <c r="AJ86" s="39">
        <f>Masse_2*(q_2x-W86)/($AX86^2+Aarseth_2^2)^(3/2)</f>
        <v>72.601790372878696</v>
      </c>
      <c r="AK86" s="39">
        <f>Masse_2*(q_2y-X86)/($AX86^2+Aarseth_2^2)^(3/2)</f>
        <v>294.78419235834554</v>
      </c>
      <c r="AL86" s="39"/>
      <c r="AM86" s="39">
        <f>Masse_3*(q_3x-W86)/($AZ86^2+Aarseth_3^2)^(3/2)</f>
        <v>886.4657347055205</v>
      </c>
      <c r="AN86" s="39">
        <f>Masse_3*(q_3y-X86)/($AZ86^2+Aarseth_3^2)^(3/2)</f>
        <v>-127.37222719119278</v>
      </c>
      <c r="AO86" s="39"/>
      <c r="AP86" s="39"/>
      <c r="AQ86" s="39"/>
      <c r="AR86" s="39"/>
      <c r="AS86" s="39"/>
      <c r="AT86" s="39"/>
      <c r="AU86" s="39"/>
      <c r="AV86" s="39">
        <f>SQRT((q_1x-W86)^2+(q_1y-X86)^2)</f>
        <v>49467.184810066683</v>
      </c>
      <c r="AW86" s="39"/>
      <c r="AX86" s="39">
        <f>SQRT((q_2x-W86)^2+(q_2y-X86)^2)</f>
        <v>22723.243193802991</v>
      </c>
      <c r="AY86" s="39"/>
      <c r="AZ86" s="39">
        <f>SQRT((q_3x-W86)^2+(q_3y-X86)^2)</f>
        <v>20643.935755838225</v>
      </c>
      <c r="BA86" s="39"/>
    </row>
    <row r="87" spans="2:53" x14ac:dyDescent="0.3">
      <c r="B87" s="23"/>
      <c r="D87" s="23"/>
      <c r="E87" s="23"/>
      <c r="J87" s="19"/>
      <c r="L87" s="24">
        <v>83</v>
      </c>
      <c r="M87" s="24">
        <f t="shared" si="24"/>
        <v>5.2150438049590537</v>
      </c>
      <c r="N87" s="24">
        <f t="shared" si="18"/>
        <v>22408.768370508562</v>
      </c>
      <c r="O87" s="24">
        <f t="shared" si="19"/>
        <v>3118.4665997806751</v>
      </c>
      <c r="P87" s="24">
        <f t="shared" si="20"/>
        <v>-18313.862140644007</v>
      </c>
      <c r="Q87" s="24">
        <f t="shared" si="21"/>
        <v>6932.926619846472</v>
      </c>
      <c r="R87" s="24">
        <f t="shared" si="22"/>
        <v>-2591.2316294914372</v>
      </c>
      <c r="S87" s="24">
        <f t="shared" si="23"/>
        <v>-19381.533400219327</v>
      </c>
      <c r="T87">
        <v>83</v>
      </c>
      <c r="U87">
        <v>41.5</v>
      </c>
      <c r="W87" s="39">
        <f>W86+(Z86*bt)+(0.5*AC86)*bt^2</f>
        <v>-24324.621588823975</v>
      </c>
      <c r="X87" s="39">
        <f>X86+(AA86*bt)+(0.5*AD86)*bt^2</f>
        <v>-10233.431953868547</v>
      </c>
      <c r="Y87" s="39"/>
      <c r="Z87" s="39">
        <f>Z86+(AC86*bt)</f>
        <v>2504.9460799836588</v>
      </c>
      <c r="AA87" s="39">
        <f>AA86+(AD86*bt)</f>
        <v>3722.7527066318726</v>
      </c>
      <c r="AB87" s="39"/>
      <c r="AC87" s="39">
        <f t="shared" si="25"/>
        <v>1190.0583313273023</v>
      </c>
      <c r="AD87" s="39">
        <f t="shared" si="26"/>
        <v>202.89214994116452</v>
      </c>
      <c r="AE87" s="39"/>
      <c r="AF87" s="39"/>
      <c r="AG87" s="39">
        <f>Masse_1*(q_1x-W87)/($AV87^2+Aarseth_1^2)^(3/2)</f>
        <v>199.99163436963667</v>
      </c>
      <c r="AH87" s="39">
        <f>Masse_1*(q_1y-X87)/($AV87^2+Aarseth_1^2)^(3/2)</f>
        <v>80.012821594649211</v>
      </c>
      <c r="AI87" s="39"/>
      <c r="AJ87" s="39">
        <f>Masse_2*(q_2x-W87)/($AX87^2+Aarseth_2^2)^(3/2)</f>
        <v>74.53062403558377</v>
      </c>
      <c r="AK87" s="39">
        <f>Masse_2*(q_2y-X87)/($AX87^2+Aarseth_2^2)^(3/2)</f>
        <v>348.70341345019915</v>
      </c>
      <c r="AL87" s="39"/>
      <c r="AM87" s="39">
        <f>Masse_3*(q_3x-W87)/($AZ87^2+Aarseth_3^2)^(3/2)</f>
        <v>915.53607292208198</v>
      </c>
      <c r="AN87" s="39">
        <f>Masse_3*(q_3y-X87)/($AZ87^2+Aarseth_3^2)^(3/2)</f>
        <v>-225.82408510368384</v>
      </c>
      <c r="AO87" s="39"/>
      <c r="AP87" s="39"/>
      <c r="AQ87" s="39"/>
      <c r="AR87" s="39"/>
      <c r="AS87" s="39"/>
      <c r="AT87" s="39"/>
      <c r="AU87" s="39"/>
      <c r="AV87" s="39">
        <f>SQRT((q_1x-W87)^2+(q_1y-X87)^2)</f>
        <v>47740.409380889549</v>
      </c>
      <c r="AW87" s="39"/>
      <c r="AX87" s="39">
        <f>SQRT((q_2x-W87)^2+(q_2y-X87)^2)</f>
        <v>20690.435484018963</v>
      </c>
      <c r="AY87" s="39"/>
      <c r="AZ87" s="39">
        <f>SQRT((q_3x-W87)^2+(q_3y-X87)^2)</f>
        <v>19903.797891097143</v>
      </c>
      <c r="BA87" s="39"/>
    </row>
    <row r="88" spans="2:53" x14ac:dyDescent="0.3">
      <c r="B88" s="23"/>
      <c r="E88" s="23"/>
      <c r="J88" s="19"/>
      <c r="L88" s="24">
        <v>84</v>
      </c>
      <c r="M88" s="24">
        <f t="shared" si="24"/>
        <v>5.2778756580308492</v>
      </c>
      <c r="N88" s="24">
        <f t="shared" si="18"/>
        <v>22679.133974894969</v>
      </c>
      <c r="O88" s="24">
        <f t="shared" si="19"/>
        <v>3278.3603724899158</v>
      </c>
      <c r="P88" s="24">
        <f t="shared" si="20"/>
        <v>-18124.606217573521</v>
      </c>
      <c r="Q88" s="24">
        <f t="shared" si="21"/>
        <v>7044.8522607429404</v>
      </c>
      <c r="R88" s="24">
        <f t="shared" si="22"/>
        <v>-2320.866025105031</v>
      </c>
      <c r="S88" s="24">
        <f t="shared" si="23"/>
        <v>-19221.639627510085</v>
      </c>
      <c r="T88">
        <v>84</v>
      </c>
      <c r="U88">
        <v>42</v>
      </c>
      <c r="W88" s="39">
        <f>W87+(Z87*bt)+(0.5*AC87)*bt^2</f>
        <v>-22923.391257416231</v>
      </c>
      <c r="X88" s="39">
        <f>X87+(AA87*bt)+(0.5*AD87)*bt^2</f>
        <v>-8346.6940818099647</v>
      </c>
      <c r="Y88" s="39"/>
      <c r="Z88" s="39">
        <f>Z87+(AC87*bt)</f>
        <v>3099.9752456473097</v>
      </c>
      <c r="AA88" s="39">
        <f>AA87+(AD87*bt)</f>
        <v>3824.1987816024548</v>
      </c>
      <c r="AB88" s="39"/>
      <c r="AC88" s="39">
        <f t="shared" si="25"/>
        <v>1220.2295908728706</v>
      </c>
      <c r="AD88" s="39">
        <f t="shared" si="26"/>
        <v>154.99672722329859</v>
      </c>
      <c r="AE88" s="39"/>
      <c r="AF88" s="39"/>
      <c r="AG88" s="39">
        <f>Masse_1*(q_1x-W88)/($AV88^2+Aarseth_1^2)^(3/2)</f>
        <v>218.76393587895433</v>
      </c>
      <c r="AH88" s="39">
        <f>Masse_1*(q_1y-X88)/($AV88^2+Aarseth_1^2)^(3/2)</f>
        <v>80.764475183621755</v>
      </c>
      <c r="AI88" s="39"/>
      <c r="AJ88" s="39">
        <f>Masse_2*(q_2x-W88)/($AX88^2+Aarseth_2^2)^(3/2)</f>
        <v>67.095236305507342</v>
      </c>
      <c r="AK88" s="39">
        <f>Masse_2*(q_2y-X88)/($AX88^2+Aarseth_2^2)^(3/2)</f>
        <v>421.07801058824418</v>
      </c>
      <c r="AL88" s="39"/>
      <c r="AM88" s="39">
        <f>Masse_3*(q_3x-W88)/($AZ88^2+Aarseth_3^2)^(3/2)</f>
        <v>934.3704186884089</v>
      </c>
      <c r="AN88" s="39">
        <f>Masse_3*(q_3y-X88)/($AZ88^2+Aarseth_3^2)^(3/2)</f>
        <v>-346.84575854856735</v>
      </c>
      <c r="AO88" s="39"/>
      <c r="AP88" s="39"/>
      <c r="AQ88" s="39"/>
      <c r="AR88" s="39"/>
      <c r="AS88" s="39"/>
      <c r="AT88" s="39"/>
      <c r="AU88" s="39"/>
      <c r="AV88" s="39">
        <f>SQRT((q_1x-W88)^2+(q_1y-X88)^2)</f>
        <v>45755.166160333276</v>
      </c>
      <c r="AW88" s="39"/>
      <c r="AX88" s="39">
        <f>SQRT((q_2x-W88)^2+(q_2y-X88)^2)</f>
        <v>18578.143076622549</v>
      </c>
      <c r="AY88" s="39"/>
      <c r="AZ88" s="39">
        <f>SQRT((q_3x-W88)^2+(q_3y-X88)^2)</f>
        <v>19118.431782116626</v>
      </c>
      <c r="BA88" s="39"/>
    </row>
    <row r="89" spans="2:53" x14ac:dyDescent="0.3">
      <c r="B89" s="23"/>
      <c r="D89" s="23"/>
      <c r="E89" s="23"/>
      <c r="J89" s="19"/>
      <c r="L89" s="24">
        <v>85</v>
      </c>
      <c r="M89" s="24">
        <f t="shared" si="24"/>
        <v>5.3407075111026447</v>
      </c>
      <c r="N89" s="24">
        <f t="shared" si="18"/>
        <v>22938.926261462351</v>
      </c>
      <c r="O89" s="24">
        <f t="shared" si="19"/>
        <v>3454.9150281252519</v>
      </c>
      <c r="P89" s="24">
        <f t="shared" si="20"/>
        <v>-17942.751616976355</v>
      </c>
      <c r="Q89" s="24">
        <f t="shared" si="21"/>
        <v>7168.440519687676</v>
      </c>
      <c r="R89" s="24">
        <f t="shared" si="22"/>
        <v>-2061.0737385376492</v>
      </c>
      <c r="S89" s="24">
        <f t="shared" si="23"/>
        <v>-19045.084971874749</v>
      </c>
      <c r="T89">
        <v>85</v>
      </c>
      <c r="U89">
        <v>42.5</v>
      </c>
      <c r="W89" s="39">
        <f>W88+(Z88*bt)+(0.5*AC88)*bt^2</f>
        <v>-21220.874935733467</v>
      </c>
      <c r="X89" s="39">
        <f>X88+(AA88*bt)+(0.5*AD88)*bt^2</f>
        <v>-6415.2201001058247</v>
      </c>
      <c r="Y89" s="39"/>
      <c r="Z89" s="39">
        <f>Z88+(AC88*bt)</f>
        <v>3710.0900410837448</v>
      </c>
      <c r="AA89" s="39">
        <f>AA88+(AD88*bt)</f>
        <v>3901.6971452141042</v>
      </c>
      <c r="AB89" s="39"/>
      <c r="AC89" s="39">
        <f t="shared" si="25"/>
        <v>1211.2369963692365</v>
      </c>
      <c r="AD89" s="39">
        <f t="shared" si="26"/>
        <v>104.67333499051676</v>
      </c>
      <c r="AE89" s="39"/>
      <c r="AF89" s="39"/>
      <c r="AG89" s="39">
        <f>Masse_1*(q_1x-W89)/($AV89^2+Aarseth_1^2)^(3/2)</f>
        <v>242.61757441146068</v>
      </c>
      <c r="AH89" s="39">
        <f>Masse_1*(q_1y-X89)/($AV89^2+Aarseth_1^2)^(3/2)</f>
        <v>81.902117637067221</v>
      </c>
      <c r="AI89" s="39"/>
      <c r="AJ89" s="39">
        <f>Masse_2*(q_2x-W89)/($AX89^2+Aarseth_2^2)^(3/2)</f>
        <v>38.31252505359393</v>
      </c>
      <c r="AK89" s="39">
        <f>Masse_2*(q_2y-X89)/($AX89^2+Aarseth_2^2)^(3/2)</f>
        <v>515.1293657836726</v>
      </c>
      <c r="AL89" s="39"/>
      <c r="AM89" s="39">
        <f>Masse_3*(q_3x-W89)/($AZ89^2+Aarseth_3^2)^(3/2)</f>
        <v>930.30689690418194</v>
      </c>
      <c r="AN89" s="39">
        <f>Masse_3*(q_3y-X89)/($AZ89^2+Aarseth_3^2)^(3/2)</f>
        <v>-492.35814843022308</v>
      </c>
      <c r="AO89" s="39"/>
      <c r="AP89" s="39"/>
      <c r="AQ89" s="39"/>
      <c r="AR89" s="39"/>
      <c r="AS89" s="39"/>
      <c r="AT89" s="39"/>
      <c r="AU89" s="39"/>
      <c r="AV89" s="39">
        <f>SQRT((q_1x-W89)^2+(q_1y-X89)^2)</f>
        <v>43506.251055472116</v>
      </c>
      <c r="AW89" s="39"/>
      <c r="AX89" s="39">
        <f>SQRT((q_2x-W89)^2+(q_2y-X89)^2)</f>
        <v>16460.558512505595</v>
      </c>
      <c r="AY89" s="39"/>
      <c r="AZ89" s="39">
        <f>SQRT((q_3x-W89)^2+(q_3y-X89)^2)</f>
        <v>18352.526518447896</v>
      </c>
      <c r="BA89" s="39"/>
    </row>
    <row r="90" spans="2:53" x14ac:dyDescent="0.3">
      <c r="L90" s="24">
        <v>86</v>
      </c>
      <c r="M90" s="24">
        <f t="shared" si="24"/>
        <v>5.4035393641744403</v>
      </c>
      <c r="N90" s="24">
        <f t="shared" si="18"/>
        <v>23187.119948743431</v>
      </c>
      <c r="O90" s="24">
        <f t="shared" si="19"/>
        <v>3647.4337861210411</v>
      </c>
      <c r="P90" s="24">
        <f t="shared" si="20"/>
        <v>-17769.016035879598</v>
      </c>
      <c r="Q90" s="24">
        <f t="shared" si="21"/>
        <v>7303.2036502847286</v>
      </c>
      <c r="R90" s="24">
        <f t="shared" si="22"/>
        <v>-1812.8800512565672</v>
      </c>
      <c r="S90" s="24">
        <f t="shared" si="23"/>
        <v>-18852.566213878959</v>
      </c>
      <c r="T90">
        <v>86</v>
      </c>
      <c r="U90">
        <v>43</v>
      </c>
      <c r="W90" s="39">
        <f>W89+(Z89*bt)+(0.5*AC89)*bt^2</f>
        <v>-19214.425290645442</v>
      </c>
      <c r="X90" s="39">
        <f>X89+(AA89*bt)+(0.5*AD89)*bt^2</f>
        <v>-4451.2873606249577</v>
      </c>
      <c r="Y90" s="39"/>
      <c r="Z90" s="39">
        <f>Z89+(AC89*bt)</f>
        <v>4315.708539268363</v>
      </c>
      <c r="AA90" s="39">
        <f>AA89+(AD89*bt)</f>
        <v>3954.0338127093628</v>
      </c>
      <c r="AB90" s="39"/>
      <c r="AC90" s="39">
        <f t="shared" si="25"/>
        <v>1125.023250175997</v>
      </c>
      <c r="AD90" s="39">
        <f t="shared" si="26"/>
        <v>50.611235954688937</v>
      </c>
      <c r="AE90" s="39"/>
      <c r="AF90" s="39"/>
      <c r="AG90" s="39">
        <f>Masse_1*(q_1x-W90)/($AV90^2+Aarseth_1^2)^(3/2)</f>
        <v>273.27084900301583</v>
      </c>
      <c r="AH90" s="39">
        <f>Masse_1*(q_1y-X90)/($AV90^2+Aarseth_1^2)^(3/2)</f>
        <v>83.284108322660543</v>
      </c>
      <c r="AI90" s="39"/>
      <c r="AJ90" s="39">
        <f>Masse_2*(q_2x-W90)/($AX90^2+Aarseth_2^2)^(3/2)</f>
        <v>-33.954567709114947</v>
      </c>
      <c r="AK90" s="39">
        <f>Masse_2*(q_2y-X90)/($AX90^2+Aarseth_2^2)^(3/2)</f>
        <v>624.62196061960094</v>
      </c>
      <c r="AL90" s="39"/>
      <c r="AM90" s="39">
        <f>Masse_3*(q_3x-W90)/($AZ90^2+Aarseth_3^2)^(3/2)</f>
        <v>885.70696888209602</v>
      </c>
      <c r="AN90" s="39">
        <f>Masse_3*(q_3y-X90)/($AZ90^2+Aarseth_3^2)^(3/2)</f>
        <v>-657.29483298757259</v>
      </c>
      <c r="AO90" s="39"/>
      <c r="AP90" s="39"/>
      <c r="AQ90" s="39"/>
      <c r="AR90" s="39"/>
      <c r="AS90" s="39"/>
      <c r="AT90" s="39"/>
      <c r="AU90" s="39"/>
      <c r="AV90" s="39">
        <f>SQRT((q_1x-W90)^2+(q_1y-X90)^2)</f>
        <v>40995.175575326502</v>
      </c>
      <c r="AW90" s="39"/>
      <c r="AX90" s="39">
        <f>SQRT((q_2x-W90)^2+(q_2y-X90)^2)</f>
        <v>14472.623604700571</v>
      </c>
      <c r="AY90" s="39"/>
      <c r="AZ90" s="39">
        <f>SQRT((q_3x-W90)^2+(q_3y-X90)^2)</f>
        <v>17700.995019813196</v>
      </c>
      <c r="BA90" s="39"/>
    </row>
    <row r="91" spans="2:53" x14ac:dyDescent="0.3">
      <c r="L91" s="24">
        <v>87</v>
      </c>
      <c r="M91" s="24">
        <f t="shared" si="24"/>
        <v>5.4663712172462358</v>
      </c>
      <c r="N91" s="24">
        <f t="shared" si="18"/>
        <v>23422.735529643425</v>
      </c>
      <c r="O91" s="24">
        <f t="shared" si="19"/>
        <v>3855.1568628929272</v>
      </c>
      <c r="P91" s="24">
        <f t="shared" si="20"/>
        <v>-17604.085129249601</v>
      </c>
      <c r="Q91" s="24">
        <f t="shared" si="21"/>
        <v>7448.609804025049</v>
      </c>
      <c r="R91" s="24">
        <f t="shared" si="22"/>
        <v>-1577.2644703565729</v>
      </c>
      <c r="S91" s="24">
        <f t="shared" si="23"/>
        <v>-18644.843137107073</v>
      </c>
      <c r="T91">
        <v>87</v>
      </c>
      <c r="U91">
        <v>43.5</v>
      </c>
      <c r="W91" s="39">
        <f>W90+(Z90*bt)+(0.5*AC90)*bt^2</f>
        <v>-16915.943114739261</v>
      </c>
      <c r="X91" s="39">
        <f>X90+(AA90*bt)+(0.5*AD90)*bt^2</f>
        <v>-2467.9440497759401</v>
      </c>
      <c r="Y91" s="39"/>
      <c r="Z91" s="39">
        <f>Z90+(AC90*bt)</f>
        <v>4878.2201643563612</v>
      </c>
      <c r="AA91" s="39">
        <f>AA90+(AD90*bt)</f>
        <v>3979.3394306867071</v>
      </c>
      <c r="AB91" s="39"/>
      <c r="AC91" s="39">
        <f t="shared" si="25"/>
        <v>918.7926245257695</v>
      </c>
      <c r="AD91" s="39">
        <f t="shared" si="26"/>
        <v>-23.183864882604098</v>
      </c>
      <c r="AE91" s="39"/>
      <c r="AF91" s="39"/>
      <c r="AG91" s="39">
        <f>Masse_1*(q_1x-W91)/($AV91^2+Aarseth_1^2)^(3/2)</f>
        <v>313.06162837512767</v>
      </c>
      <c r="AH91" s="39">
        <f>Masse_1*(q_1y-X91)/($AV91^2+Aarseth_1^2)^(3/2)</f>
        <v>84.532062097827875</v>
      </c>
      <c r="AI91" s="39"/>
      <c r="AJ91" s="39">
        <f>Masse_2*(q_2x-W91)/($AX91^2+Aarseth_2^2)^(3/2)</f>
        <v>-176.97547438442888</v>
      </c>
      <c r="AK91" s="39">
        <f>Masse_2*(q_2y-X91)/($AX91^2+Aarseth_2^2)^(3/2)</f>
        <v>715.46031571368565</v>
      </c>
      <c r="AL91" s="39"/>
      <c r="AM91" s="39">
        <f>Masse_3*(q_3x-W91)/($AZ91^2+Aarseth_3^2)^(3/2)</f>
        <v>782.70647053507071</v>
      </c>
      <c r="AN91" s="39">
        <f>Masse_3*(q_3y-X91)/($AZ91^2+Aarseth_3^2)^(3/2)</f>
        <v>-823.1762426941176</v>
      </c>
      <c r="AO91" s="39"/>
      <c r="AP91" s="39"/>
      <c r="AQ91" s="39"/>
      <c r="AR91" s="39"/>
      <c r="AS91" s="39"/>
      <c r="AT91" s="39"/>
      <c r="AU91" s="39"/>
      <c r="AV91" s="39">
        <f>SQRT((q_1x-W91)^2+(q_1y-X91)^2)</f>
        <v>38238.027729344627</v>
      </c>
      <c r="AW91" s="39"/>
      <c r="AX91" s="39">
        <f>SQRT((q_2x-W91)^2+(q_2y-X91)^2)</f>
        <v>12843.715805788739</v>
      </c>
      <c r="AY91" s="39"/>
      <c r="AZ91" s="39">
        <f>SQRT((q_3x-W91)^2+(q_3y-X91)^2)</f>
        <v>17292.834546518054</v>
      </c>
      <c r="BA91" s="39"/>
    </row>
    <row r="92" spans="2:53" x14ac:dyDescent="0.3">
      <c r="L92" s="24">
        <v>88</v>
      </c>
      <c r="M92" s="24">
        <f t="shared" si="24"/>
        <v>5.5292030703180313</v>
      </c>
      <c r="N92" s="24">
        <f t="shared" si="18"/>
        <v>23644.84313710704</v>
      </c>
      <c r="O92" s="24">
        <f t="shared" si="19"/>
        <v>4077.2644703565393</v>
      </c>
      <c r="P92" s="24">
        <f t="shared" si="20"/>
        <v>-17448.609804025073</v>
      </c>
      <c r="Q92" s="24">
        <f t="shared" si="21"/>
        <v>7604.0851292495772</v>
      </c>
      <c r="R92" s="24">
        <f t="shared" si="22"/>
        <v>-1355.156862892959</v>
      </c>
      <c r="S92" s="24">
        <f t="shared" si="23"/>
        <v>-18422.735529643462</v>
      </c>
      <c r="T92">
        <v>88</v>
      </c>
      <c r="U92">
        <v>44</v>
      </c>
      <c r="W92" s="39">
        <f>W91+(Z91*bt)+(0.5*AC91)*bt^2</f>
        <v>-14361.983954495359</v>
      </c>
      <c r="X92" s="39">
        <f>X91+(AA91*bt)+(0.5*AD91)*bt^2</f>
        <v>-481.17231754291208</v>
      </c>
      <c r="Y92" s="39"/>
      <c r="Z92" s="39">
        <f>Z91+(AC91*bt)</f>
        <v>5337.616476619246</v>
      </c>
      <c r="AA92" s="39">
        <f>AA91+(AD91*bt)</f>
        <v>3967.747498245405</v>
      </c>
      <c r="AB92" s="39"/>
      <c r="AC92" s="39">
        <f t="shared" si="25"/>
        <v>596.63766480476488</v>
      </c>
      <c r="AD92" s="39">
        <f t="shared" si="26"/>
        <v>-155.94646924360961</v>
      </c>
      <c r="AE92" s="39"/>
      <c r="AF92" s="39"/>
      <c r="AG92" s="39">
        <f>Masse_1*(q_1x-W92)/($AV92^2+Aarseth_1^2)^(3/2)</f>
        <v>364.97428538348885</v>
      </c>
      <c r="AH92" s="39">
        <f>Masse_1*(q_1y-X92)/($AV92^2+Aarseth_1^2)^(3/2)</f>
        <v>84.771667054359042</v>
      </c>
      <c r="AI92" s="39"/>
      <c r="AJ92" s="39">
        <f>Masse_2*(q_2x-W92)/($AX92^2+Aarseth_2^2)^(3/2)</f>
        <v>-384.67192852976501</v>
      </c>
      <c r="AK92" s="39">
        <f>Masse_2*(q_2y-X92)/($AX92^2+Aarseth_2^2)^(3/2)</f>
        <v>715.11197132131326</v>
      </c>
      <c r="AL92" s="39"/>
      <c r="AM92" s="39">
        <f>Masse_3*(q_3x-W92)/($AZ92^2+Aarseth_3^2)^(3/2)</f>
        <v>616.33530795104105</v>
      </c>
      <c r="AN92" s="39">
        <f>Masse_3*(q_3y-X92)/($AZ92^2+Aarseth_3^2)^(3/2)</f>
        <v>-955.83010761928188</v>
      </c>
      <c r="AO92" s="39"/>
      <c r="AP92" s="39"/>
      <c r="AQ92" s="39"/>
      <c r="AR92" s="39"/>
      <c r="AS92" s="39"/>
      <c r="AT92" s="39"/>
      <c r="AU92" s="39"/>
      <c r="AV92" s="39">
        <f>SQRT((q_1x-W92)^2+(q_1y-X92)^2)</f>
        <v>35276.692770883579</v>
      </c>
      <c r="AW92" s="39"/>
      <c r="AX92" s="39">
        <f>SQRT((q_2x-W92)^2+(q_2y-X92)^2)</f>
        <v>11901.352783587068</v>
      </c>
      <c r="AY92" s="39"/>
      <c r="AZ92" s="39">
        <f>SQRT((q_3x-W92)^2+(q_3y-X92)^2)</f>
        <v>17275.505805536079</v>
      </c>
      <c r="BA92" s="39"/>
    </row>
    <row r="93" spans="2:53" x14ac:dyDescent="0.3">
      <c r="L93" s="24">
        <v>89</v>
      </c>
      <c r="M93" s="24">
        <f t="shared" si="24"/>
        <v>5.5920349233898268</v>
      </c>
      <c r="N93" s="24">
        <f t="shared" si="18"/>
        <v>23852.56621387893</v>
      </c>
      <c r="O93" s="24">
        <f t="shared" si="19"/>
        <v>4312.8800512565313</v>
      </c>
      <c r="P93" s="24">
        <f t="shared" si="20"/>
        <v>-17303.203650284748</v>
      </c>
      <c r="Q93" s="24">
        <f t="shared" si="21"/>
        <v>7769.016035879572</v>
      </c>
      <c r="R93" s="24">
        <f t="shared" si="22"/>
        <v>-1147.4337861210702</v>
      </c>
      <c r="S93" s="24">
        <f t="shared" si="23"/>
        <v>-18187.119948743468</v>
      </c>
      <c r="T93">
        <v>89</v>
      </c>
      <c r="U93">
        <v>44.5</v>
      </c>
      <c r="W93" s="39">
        <f>W92+(Z92*bt)+(0.5*AC92)*bt^2</f>
        <v>-11618.596008085142</v>
      </c>
      <c r="X93" s="39">
        <f>X92+(AA92*bt)+(0.5*AD92)*bt^2</f>
        <v>1483.2081229243392</v>
      </c>
      <c r="Y93" s="39"/>
      <c r="Z93" s="39">
        <f>Z92+(AC92*bt)</f>
        <v>5635.9353090216282</v>
      </c>
      <c r="AA93" s="39">
        <f>AA92+(AD92*bt)</f>
        <v>3889.7742636236003</v>
      </c>
      <c r="AB93" s="39"/>
      <c r="AC93" s="39">
        <f t="shared" si="25"/>
        <v>274.84415769889489</v>
      </c>
      <c r="AD93" s="39">
        <f t="shared" si="26"/>
        <v>-360.82262456074716</v>
      </c>
      <c r="AE93" s="39"/>
      <c r="AF93" s="39"/>
      <c r="AG93" s="39">
        <f>Masse_1*(q_1x-W93)/($AV93^2+Aarseth_1^2)^(3/2)</f>
        <v>432.42381812278194</v>
      </c>
      <c r="AH93" s="39">
        <f>Masse_1*(q_1y-X93)/($AV93^2+Aarseth_1^2)^(3/2)</f>
        <v>82.287148856005302</v>
      </c>
      <c r="AI93" s="39"/>
      <c r="AJ93" s="39">
        <f>Masse_2*(q_2x-W93)/($AX93^2+Aarseth_2^2)^(3/2)</f>
        <v>-566.75068845770465</v>
      </c>
      <c r="AK93" s="39">
        <f>Masse_2*(q_2y-X93)/($AX93^2+Aarseth_2^2)^(3/2)</f>
        <v>575.90561968375414</v>
      </c>
      <c r="AL93" s="39"/>
      <c r="AM93" s="39">
        <f>Masse_3*(q_3x-W93)/($AZ93^2+Aarseth_3^2)^(3/2)</f>
        <v>409.17102803381761</v>
      </c>
      <c r="AN93" s="39">
        <f>Masse_3*(q_3y-X93)/($AZ93^2+Aarseth_3^2)^(3/2)</f>
        <v>-1019.0153931005066</v>
      </c>
      <c r="AO93" s="39"/>
      <c r="AP93" s="39"/>
      <c r="AQ93" s="39"/>
      <c r="AR93" s="39"/>
      <c r="AS93" s="39"/>
      <c r="AT93" s="39"/>
      <c r="AU93" s="39"/>
      <c r="AV93" s="39">
        <f>SQRT((q_1x-W93)^2+(q_1y-X93)^2)</f>
        <v>32185.98138964449</v>
      </c>
      <c r="AW93" s="39"/>
      <c r="AX93" s="39">
        <f>SQRT((q_2x-W93)^2+(q_2y-X93)^2)</f>
        <v>11949.212390492867</v>
      </c>
      <c r="AY93" s="39"/>
      <c r="AZ93" s="39">
        <f>SQRT((q_3x-W93)^2+(q_3y-X93)^2)</f>
        <v>17762.374929661841</v>
      </c>
      <c r="BA93" s="39"/>
    </row>
    <row r="94" spans="2:53" x14ac:dyDescent="0.3">
      <c r="L94" s="24">
        <v>90</v>
      </c>
      <c r="M94" s="24">
        <f t="shared" si="24"/>
        <v>5.6548667764616223</v>
      </c>
      <c r="N94" s="24">
        <f t="shared" si="18"/>
        <v>24045.084971874719</v>
      </c>
      <c r="O94" s="24">
        <f t="shared" si="19"/>
        <v>4561.0737385376124</v>
      </c>
      <c r="P94" s="24">
        <f t="shared" si="20"/>
        <v>-17168.440519687694</v>
      </c>
      <c r="Q94" s="24">
        <f t="shared" si="21"/>
        <v>7942.7516169763285</v>
      </c>
      <c r="R94" s="24">
        <f t="shared" si="22"/>
        <v>-954.9150281252796</v>
      </c>
      <c r="S94" s="24">
        <f t="shared" si="23"/>
        <v>-17938.926261462388</v>
      </c>
      <c r="T94">
        <v>90</v>
      </c>
      <c r="U94">
        <v>45</v>
      </c>
      <c r="W94" s="39">
        <f>W93+(Z93*bt)+(0.5*AC93)*bt^2</f>
        <v>-8766.2728338619654</v>
      </c>
      <c r="X94" s="39">
        <f>X93+(AA93*bt)+(0.5*AD93)*bt^2</f>
        <v>3382.992426666046</v>
      </c>
      <c r="Y94" s="39"/>
      <c r="Z94" s="39">
        <f>Z93+(AC93*bt)</f>
        <v>5773.3573878710758</v>
      </c>
      <c r="AA94" s="39">
        <f>AA93+(AD93*bt)</f>
        <v>3709.3629513432265</v>
      </c>
      <c r="AB94" s="39"/>
      <c r="AC94" s="39">
        <f t="shared" si="25"/>
        <v>101.47312560732558</v>
      </c>
      <c r="AD94" s="39">
        <f t="shared" si="26"/>
        <v>-560.23605674362148</v>
      </c>
      <c r="AE94" s="39"/>
      <c r="AF94" s="39"/>
      <c r="AG94" s="39">
        <f>Masse_1*(q_1x-W94)/($AV94^2+Aarseth_1^2)^(3/2)</f>
        <v>518.9374337620626</v>
      </c>
      <c r="AH94" s="39">
        <f>Masse_1*(q_1y-X94)/($AV94^2+Aarseth_1^2)^(3/2)</f>
        <v>74.269939565127558</v>
      </c>
      <c r="AI94" s="39"/>
      <c r="AJ94" s="39">
        <f>Masse_2*(q_2x-W94)/($AX94^2+Aarseth_2^2)^(3/2)</f>
        <v>-622.59514093347389</v>
      </c>
      <c r="AK94" s="39">
        <f>Masse_2*(q_2y-X94)/($AX94^2+Aarseth_2^2)^(3/2)</f>
        <v>366.72750742031826</v>
      </c>
      <c r="AL94" s="39"/>
      <c r="AM94" s="39">
        <f>Masse_3*(q_3x-W94)/($AZ94^2+Aarseth_3^2)^(3/2)</f>
        <v>205.13083277873687</v>
      </c>
      <c r="AN94" s="39">
        <f>Masse_3*(q_3y-X94)/($AZ94^2+Aarseth_3^2)^(3/2)</f>
        <v>-1001.2335037290674</v>
      </c>
      <c r="AO94" s="39"/>
      <c r="AP94" s="39"/>
      <c r="AQ94" s="39"/>
      <c r="AR94" s="39"/>
      <c r="AS94" s="39"/>
      <c r="AT94" s="39"/>
      <c r="AU94" s="39"/>
      <c r="AV94" s="39">
        <f>SQRT((q_1x-W94)^2+(q_1y-X94)^2)</f>
        <v>29059.390979700071</v>
      </c>
      <c r="AW94" s="39"/>
      <c r="AX94" s="39">
        <f>SQRT((q_2x-W94)^2+(q_2y-X94)^2)</f>
        <v>13037.692099017624</v>
      </c>
      <c r="AY94" s="39"/>
      <c r="AZ94" s="39">
        <f>SQRT((q_3x-W94)^2+(q_3y-X94)^2)</f>
        <v>18764.840037099912</v>
      </c>
      <c r="BA94" s="39"/>
    </row>
    <row r="95" spans="2:53" x14ac:dyDescent="0.3">
      <c r="L95" s="24">
        <v>91</v>
      </c>
      <c r="M95" s="24">
        <f t="shared" si="24"/>
        <v>5.7176986295334178</v>
      </c>
      <c r="N95" s="24">
        <f t="shared" si="18"/>
        <v>24221.63962751006</v>
      </c>
      <c r="O95" s="24">
        <f t="shared" si="19"/>
        <v>4820.8660251049914</v>
      </c>
      <c r="P95" s="24">
        <f t="shared" si="20"/>
        <v>-17044.852260742959</v>
      </c>
      <c r="Q95" s="24">
        <f t="shared" si="21"/>
        <v>8124.6062175734942</v>
      </c>
      <c r="R95" s="24">
        <f t="shared" si="22"/>
        <v>-778.36037248994035</v>
      </c>
      <c r="S95" s="24">
        <f t="shared" si="23"/>
        <v>-17679.133974895009</v>
      </c>
      <c r="T95">
        <v>91</v>
      </c>
      <c r="U95">
        <v>45.5</v>
      </c>
      <c r="W95" s="39">
        <f>W94+(Z94*bt)+(0.5*AC94)*bt^2</f>
        <v>-5866.9099992255115</v>
      </c>
      <c r="X95" s="39">
        <f>X94+(AA94*bt)+(0.5*AD94)*bt^2</f>
        <v>5167.6443952447071</v>
      </c>
      <c r="Y95" s="39"/>
      <c r="Z95" s="39">
        <f>Z94+(AC94*bt)</f>
        <v>5824.0939506747391</v>
      </c>
      <c r="AA95" s="39">
        <f>AA94+(AD94*bt)</f>
        <v>3429.2449229714157</v>
      </c>
      <c r="AB95" s="39"/>
      <c r="AC95" s="39">
        <f t="shared" si="25"/>
        <v>102.50439645358921</v>
      </c>
      <c r="AD95" s="39">
        <f t="shared" si="26"/>
        <v>-673.658585009543</v>
      </c>
      <c r="AE95" s="39"/>
      <c r="AF95" s="39"/>
      <c r="AG95" s="39">
        <f>Masse_1*(q_1x-W95)/($AV95^2+Aarseth_1^2)^(3/2)</f>
        <v>628.31870925070154</v>
      </c>
      <c r="AH95" s="39">
        <f>Masse_1*(q_1y-X95)/($AV95^2+Aarseth_1^2)^(3/2)</f>
        <v>56.653951443653803</v>
      </c>
      <c r="AI95" s="39"/>
      <c r="AJ95" s="39">
        <f>Masse_2*(q_2x-W95)/($AX95^2+Aarseth_2^2)^(3/2)</f>
        <v>-565.51858949281416</v>
      </c>
      <c r="AK95" s="39">
        <f>Masse_2*(q_2y-X95)/($AX95^2+Aarseth_2^2)^(3/2)</f>
        <v>193.36089456581345</v>
      </c>
      <c r="AL95" s="39"/>
      <c r="AM95" s="39">
        <f>Masse_3*(q_3x-W95)/($AZ95^2+Aarseth_3^2)^(3/2)</f>
        <v>39.704276695701815</v>
      </c>
      <c r="AN95" s="39">
        <f>Masse_3*(q_3y-X95)/($AZ95^2+Aarseth_3^2)^(3/2)</f>
        <v>-923.6734310190102</v>
      </c>
      <c r="AO95" s="39"/>
      <c r="AP95" s="39"/>
      <c r="AQ95" s="39"/>
      <c r="AR95" s="39"/>
      <c r="AS95" s="39"/>
      <c r="AT95" s="39"/>
      <c r="AU95" s="39"/>
      <c r="AV95" s="39">
        <f>SQRT((q_1x-W95)^2+(q_1y-X95)^2)</f>
        <v>25971.848520562915</v>
      </c>
      <c r="AW95" s="39"/>
      <c r="AX95" s="39">
        <f>SQRT((q_2x-W95)^2+(q_2y-X95)^2)</f>
        <v>14936.394935217861</v>
      </c>
      <c r="AY95" s="39"/>
      <c r="AZ95" s="39">
        <f>SQRT((q_3x-W95)^2+(q_3y-X95)^2)</f>
        <v>20186.267941345734</v>
      </c>
      <c r="BA95" s="39"/>
    </row>
    <row r="96" spans="2:53" x14ac:dyDescent="0.3">
      <c r="L96" s="24">
        <v>92</v>
      </c>
      <c r="M96" s="24">
        <f t="shared" si="24"/>
        <v>5.7805304826052133</v>
      </c>
      <c r="N96" s="24">
        <f t="shared" si="18"/>
        <v>24381.533400219305</v>
      </c>
      <c r="O96" s="24">
        <f t="shared" si="19"/>
        <v>5091.2316294913962</v>
      </c>
      <c r="P96" s="24">
        <f t="shared" si="20"/>
        <v>-16932.926619846487</v>
      </c>
      <c r="Q96" s="24">
        <f t="shared" si="21"/>
        <v>8313.8621406439779</v>
      </c>
      <c r="R96" s="24">
        <f t="shared" si="22"/>
        <v>-618.46659978069692</v>
      </c>
      <c r="S96" s="24">
        <f t="shared" si="23"/>
        <v>-17408.768370508602</v>
      </c>
      <c r="T96">
        <v>92</v>
      </c>
      <c r="U96">
        <v>46</v>
      </c>
      <c r="W96" s="39">
        <f>W95+(Z95*bt)+(0.5*AC95)*bt^2</f>
        <v>-2942.0499743314431</v>
      </c>
      <c r="X96" s="39">
        <f>X95+(AA95*bt)+(0.5*AD95)*bt^2</f>
        <v>6798.0595336042225</v>
      </c>
      <c r="Y96" s="39"/>
      <c r="Z96" s="39">
        <f>Z95+(AC95*bt)</f>
        <v>5875.3461489015335</v>
      </c>
      <c r="AA96" s="39">
        <f>AA95+(AD95*bt)</f>
        <v>3092.415630466644</v>
      </c>
      <c r="AB96" s="39"/>
      <c r="AC96" s="39">
        <f t="shared" si="25"/>
        <v>220.75793724714259</v>
      </c>
      <c r="AD96" s="39">
        <f t="shared" si="26"/>
        <v>-707.23176336268466</v>
      </c>
      <c r="AE96" s="39"/>
      <c r="AF96" s="39"/>
      <c r="AG96" s="39">
        <f>Masse_1*(q_1x-W96)/($AV96^2+Aarseth_1^2)^(3/2)</f>
        <v>765.43054870490903</v>
      </c>
      <c r="AH96" s="39">
        <f>Masse_1*(q_1y-X96)/($AV96^2+Aarseth_1^2)^(3/2)</f>
        <v>23.419296747790163</v>
      </c>
      <c r="AI96" s="39"/>
      <c r="AJ96" s="39">
        <f>Masse_2*(q_2x-W96)/($AX96^2+Aarseth_2^2)^(3/2)</f>
        <v>-467.408764692445</v>
      </c>
      <c r="AK96" s="39">
        <f>Masse_2*(q_2y-X96)/($AX96^2+Aarseth_2^2)^(3/2)</f>
        <v>87.737098289344075</v>
      </c>
      <c r="AL96" s="39"/>
      <c r="AM96" s="39">
        <f>Masse_3*(q_3x-W96)/($AZ96^2+Aarseth_3^2)^(3/2)</f>
        <v>-77.263846765321418</v>
      </c>
      <c r="AN96" s="39">
        <f>Masse_3*(q_3y-X96)/($AZ96^2+Aarseth_3^2)^(3/2)</f>
        <v>-818.38815839981896</v>
      </c>
      <c r="AO96" s="39"/>
      <c r="AP96" s="39"/>
      <c r="AQ96" s="39"/>
      <c r="AR96" s="39"/>
      <c r="AS96" s="39"/>
      <c r="AT96" s="39"/>
      <c r="AU96" s="39"/>
      <c r="AV96" s="39">
        <f>SQRT((q_1x-W96)^2+(q_1y-X96)^2)</f>
        <v>22952.785831856778</v>
      </c>
      <c r="AW96" s="39"/>
      <c r="AX96" s="39">
        <f>SQRT((q_2x-W96)^2+(q_2y-X96)^2)</f>
        <v>17355.865919871263</v>
      </c>
      <c r="AY96" s="39"/>
      <c r="AZ96" s="39">
        <f>SQRT((q_3x-W96)^2+(q_3y-X96)^2)</f>
        <v>21894.989329495078</v>
      </c>
      <c r="BA96" s="39"/>
    </row>
    <row r="97" spans="12:53" x14ac:dyDescent="0.3">
      <c r="L97" s="24">
        <v>93</v>
      </c>
      <c r="M97" s="24">
        <f t="shared" si="24"/>
        <v>5.8433623356770088</v>
      </c>
      <c r="N97" s="24">
        <f t="shared" si="18"/>
        <v>24524.135262330085</v>
      </c>
      <c r="O97" s="24">
        <f t="shared" si="19"/>
        <v>5371.1035421746074</v>
      </c>
      <c r="P97" s="24">
        <f t="shared" si="20"/>
        <v>-16833.105316368943</v>
      </c>
      <c r="Q97" s="24">
        <f t="shared" si="21"/>
        <v>8509.7724795222239</v>
      </c>
      <c r="R97" s="24">
        <f t="shared" si="22"/>
        <v>-475.86473766991639</v>
      </c>
      <c r="S97" s="24">
        <f t="shared" si="23"/>
        <v>-17128.896457825394</v>
      </c>
      <c r="T97">
        <v>93</v>
      </c>
      <c r="U97">
        <v>46.5</v>
      </c>
      <c r="W97" s="39">
        <f>W96+(Z96*bt)+(0.5*AC96)*bt^2</f>
        <v>23.217842275216505</v>
      </c>
      <c r="X97" s="39">
        <f>X96+(AA96*bt)+(0.5*AD96)*bt^2</f>
        <v>8255.8633784172089</v>
      </c>
      <c r="Y97" s="39"/>
      <c r="Z97" s="39">
        <f>Z96+(AC96*bt)</f>
        <v>5985.7251175251049</v>
      </c>
      <c r="AA97" s="39">
        <f>AA96+(AD96*bt)</f>
        <v>2738.7997487853017</v>
      </c>
      <c r="AB97" s="39"/>
      <c r="AC97" s="39">
        <f t="shared" si="25"/>
        <v>410.54289145196663</v>
      </c>
      <c r="AD97" s="39">
        <f t="shared" si="26"/>
        <v>-711.30415115293863</v>
      </c>
      <c r="AE97" s="39"/>
      <c r="AF97" s="39"/>
      <c r="AG97" s="39">
        <f>Masse_1*(q_1x-W97)/($AV97^2+Aarseth_1^2)^(3/2)</f>
        <v>936.55706256767644</v>
      </c>
      <c r="AH97" s="39">
        <f>Masse_1*(q_1y-X97)/($AV97^2+Aarseth_1^2)^(3/2)</f>
        <v>-35.436597336030971</v>
      </c>
      <c r="AI97" s="39"/>
      <c r="AJ97" s="39">
        <f>Masse_2*(q_2x-W97)/($AX97^2+Aarseth_2^2)^(3/2)</f>
        <v>-373.0101376210871</v>
      </c>
      <c r="AK97" s="39">
        <f>Masse_2*(q_2y-X97)/($AX97^2+Aarseth_2^2)^(3/2)</f>
        <v>32.491313153123549</v>
      </c>
      <c r="AL97" s="39"/>
      <c r="AM97" s="39">
        <f>Masse_3*(q_3x-W97)/($AZ97^2+Aarseth_3^2)^(3/2)</f>
        <v>-153.00403349462275</v>
      </c>
      <c r="AN97" s="39">
        <f>Masse_3*(q_3y-X97)/($AZ97^2+Aarseth_3^2)^(3/2)</f>
        <v>-708.35886697003116</v>
      </c>
      <c r="AO97" s="39"/>
      <c r="AP97" s="39"/>
      <c r="AQ97" s="39"/>
      <c r="AR97" s="39"/>
      <c r="AS97" s="39"/>
      <c r="AT97" s="39"/>
      <c r="AU97" s="39"/>
      <c r="AV97" s="39">
        <f>SQRT((q_1x-W97)^2+(q_1y-X97)^2)</f>
        <v>19991.076880048848</v>
      </c>
      <c r="AW97" s="39"/>
      <c r="AX97" s="39">
        <f>SQRT((q_2x-W97)^2+(q_2y-X97)^2)</f>
        <v>20099.03642749957</v>
      </c>
      <c r="AY97" s="39"/>
      <c r="AZ97" s="39">
        <f>SQRT((q_3x-W97)^2+(q_3y-X97)^2)</f>
        <v>23792.181467166032</v>
      </c>
      <c r="BA97" s="39"/>
    </row>
    <row r="98" spans="12:53" x14ac:dyDescent="0.3">
      <c r="L98" s="24">
        <v>94</v>
      </c>
      <c r="M98" s="24">
        <f t="shared" si="24"/>
        <v>5.9061941887488043</v>
      </c>
      <c r="N98" s="24">
        <f t="shared" si="18"/>
        <v>24648.882429441244</v>
      </c>
      <c r="O98" s="24">
        <f t="shared" si="19"/>
        <v>5659.3772365765781</v>
      </c>
      <c r="P98" s="24">
        <f t="shared" si="20"/>
        <v>-16745.782299391129</v>
      </c>
      <c r="Q98" s="24">
        <f t="shared" si="21"/>
        <v>8711.5640656036048</v>
      </c>
      <c r="R98" s="24">
        <f t="shared" si="22"/>
        <v>-351.11757055875569</v>
      </c>
      <c r="S98" s="24">
        <f t="shared" si="23"/>
        <v>-16840.622763423424</v>
      </c>
      <c r="T98">
        <v>94</v>
      </c>
      <c r="U98">
        <v>47</v>
      </c>
      <c r="W98" s="39">
        <f>W97+(Z97*bt)+(0.5*AC97)*bt^2</f>
        <v>3067.3982624692644</v>
      </c>
      <c r="X98" s="39">
        <f>X97+(AA97*bt)+(0.5*AD97)*bt^2</f>
        <v>9536.3502339157421</v>
      </c>
      <c r="Y98" s="39"/>
      <c r="Z98" s="39">
        <f>Z97+(AC97*bt)</f>
        <v>6190.9965632510884</v>
      </c>
      <c r="AA98" s="39">
        <f>AA97+(AD97*bt)</f>
        <v>2383.1476732088322</v>
      </c>
      <c r="AB98" s="39"/>
      <c r="AC98" s="39">
        <f t="shared" si="25"/>
        <v>652.94988301187152</v>
      </c>
      <c r="AD98" s="39">
        <f t="shared" si="26"/>
        <v>-736.70889288802732</v>
      </c>
      <c r="AE98" s="39"/>
      <c r="AF98" s="39"/>
      <c r="AG98" s="39">
        <f>Masse_1*(q_1x-W98)/($AV98^2+Aarseth_1^2)^(3/2)</f>
        <v>1147.3368295627897</v>
      </c>
      <c r="AH98" s="39">
        <f>Masse_1*(q_1y-X98)/($AV98^2+Aarseth_1^2)^(3/2)</f>
        <v>-137.98113588662511</v>
      </c>
      <c r="AI98" s="39"/>
      <c r="AJ98" s="39">
        <f>Masse_2*(q_2x-W98)/($AX98^2+Aarseth_2^2)^(3/2)</f>
        <v>-295.57564450605724</v>
      </c>
      <c r="AK98" s="39">
        <f>Masse_2*(q_2y-X98)/($AX98^2+Aarseth_2^2)^(3/2)</f>
        <v>5.9410071684767143</v>
      </c>
      <c r="AL98" s="39"/>
      <c r="AM98" s="39">
        <f>Masse_3*(q_3x-W98)/($AZ98^2+Aarseth_3^2)^(3/2)</f>
        <v>-198.81130204486101</v>
      </c>
      <c r="AN98" s="39">
        <f>Masse_3*(q_3y-X98)/($AZ98^2+Aarseth_3^2)^(3/2)</f>
        <v>-604.66876416987895</v>
      </c>
      <c r="AO98" s="39"/>
      <c r="AP98" s="39"/>
      <c r="AQ98" s="39"/>
      <c r="AR98" s="39"/>
      <c r="AS98" s="39"/>
      <c r="AT98" s="39"/>
      <c r="AU98" s="39"/>
      <c r="AV98" s="39">
        <f>SQRT((q_1x-W98)^2+(q_1y-X98)^2)</f>
        <v>17054.610047638074</v>
      </c>
      <c r="AW98" s="39"/>
      <c r="AX98" s="39">
        <f>SQRT((q_2x-W98)^2+(q_2y-X98)^2)</f>
        <v>23072.057422452814</v>
      </c>
      <c r="AY98" s="39"/>
      <c r="AZ98" s="39">
        <f>SQRT((q_3x-W98)^2+(q_3y-X98)^2)</f>
        <v>25828.577148706219</v>
      </c>
      <c r="BA98" s="39"/>
    </row>
    <row r="99" spans="12:53" x14ac:dyDescent="0.3">
      <c r="L99" s="24">
        <v>95</v>
      </c>
      <c r="M99" s="24">
        <f t="shared" si="24"/>
        <v>5.9690260418205998</v>
      </c>
      <c r="N99" s="24">
        <f t="shared" si="18"/>
        <v>24755.282581475756</v>
      </c>
      <c r="O99" s="24">
        <f t="shared" si="19"/>
        <v>5954.9150281252278</v>
      </c>
      <c r="P99" s="24">
        <f t="shared" si="20"/>
        <v>-16671.30219296697</v>
      </c>
      <c r="Q99" s="24">
        <f t="shared" si="21"/>
        <v>8918.4405196876596</v>
      </c>
      <c r="R99" s="24">
        <f t="shared" si="22"/>
        <v>-244.71741852424384</v>
      </c>
      <c r="S99" s="24">
        <f t="shared" si="23"/>
        <v>-16545.08497187477</v>
      </c>
      <c r="T99">
        <v>95</v>
      </c>
      <c r="U99">
        <v>47.5</v>
      </c>
      <c r="W99" s="39">
        <f>W98+(Z98*bt)+(0.5*AC98)*bt^2</f>
        <v>6244.5152794712922</v>
      </c>
      <c r="X99" s="39">
        <f>X98+(AA98*bt)+(0.5*AD98)*bt^2</f>
        <v>10635.835458909156</v>
      </c>
      <c r="Y99" s="39"/>
      <c r="Z99" s="39">
        <f>Z98+(AC98*bt)</f>
        <v>6517.4715047570244</v>
      </c>
      <c r="AA99" s="39">
        <f>AA98+(AD98*bt)</f>
        <v>2014.7932267648184</v>
      </c>
      <c r="AB99" s="39"/>
      <c r="AC99" s="39">
        <f t="shared" si="25"/>
        <v>933.5693571619679</v>
      </c>
      <c r="AD99" s="39">
        <f t="shared" si="26"/>
        <v>-834.21171524763099</v>
      </c>
      <c r="AE99" s="39"/>
      <c r="AF99" s="39"/>
      <c r="AG99" s="39">
        <f>Masse_1*(q_1x-W99)/($AV99^2+Aarseth_1^2)^(3/2)</f>
        <v>1392.7261489623945</v>
      </c>
      <c r="AH99" s="39">
        <f>Masse_1*(q_1y-X99)/($AV99^2+Aarseth_1^2)^(3/2)</f>
        <v>-317.49953790784389</v>
      </c>
      <c r="AI99" s="39"/>
      <c r="AJ99" s="39">
        <f>Masse_2*(q_2x-W99)/($AX99^2+Aarseth_2^2)^(3/2)</f>
        <v>-235.0113757790152</v>
      </c>
      <c r="AK99" s="39">
        <f>Masse_2*(q_2y-X99)/($AX99^2+Aarseth_2^2)^(3/2)</f>
        <v>-5.6937064516564586</v>
      </c>
      <c r="AL99" s="39"/>
      <c r="AM99" s="39">
        <f>Masse_3*(q_3x-W99)/($AZ99^2+Aarseth_3^2)^(3/2)</f>
        <v>-224.14541602141139</v>
      </c>
      <c r="AN99" s="39">
        <f>Masse_3*(q_3y-X99)/($AZ99^2+Aarseth_3^2)^(3/2)</f>
        <v>-511.01847088813071</v>
      </c>
      <c r="AO99" s="39"/>
      <c r="AP99" s="39"/>
      <c r="AQ99" s="39"/>
      <c r="AR99" s="39"/>
      <c r="AS99" s="39"/>
      <c r="AT99" s="39"/>
      <c r="AU99" s="39"/>
      <c r="AV99" s="39">
        <f>SQRT((q_1x-W99)^2+(q_1y-X99)^2)</f>
        <v>14108.395511965588</v>
      </c>
      <c r="AW99" s="39"/>
      <c r="AX99" s="39">
        <f>SQRT((q_2x-W99)^2+(q_2y-X99)^2)</f>
        <v>26252.216458524192</v>
      </c>
      <c r="AY99" s="39"/>
      <c r="AZ99" s="39">
        <f>SQRT((q_3x-W99)^2+(q_3y-X99)^2)</f>
        <v>27993.484662444709</v>
      </c>
      <c r="BA99" s="39"/>
    </row>
    <row r="100" spans="12:53" x14ac:dyDescent="0.3">
      <c r="L100" s="24">
        <v>96</v>
      </c>
      <c r="M100" s="24">
        <f t="shared" si="24"/>
        <v>6.0318578948923953</v>
      </c>
      <c r="N100" s="24">
        <f t="shared" ref="N100:N131" si="27">COS(M100)*r_1+q_1x</f>
        <v>24842.915805643148</v>
      </c>
      <c r="O100" s="24">
        <f t="shared" ref="O100:O105" si="28">SIN(M100)*r_1+q_1y</f>
        <v>6256.550564175689</v>
      </c>
      <c r="P100" s="24">
        <f t="shared" ref="P100:P105" si="29">COS(M100)*r_2+q_2x</f>
        <v>-16609.958936049799</v>
      </c>
      <c r="Q100" s="24">
        <f t="shared" ref="Q100:Q105" si="30">SIN(M100)*r_2+q_2y</f>
        <v>9129.5853949229822</v>
      </c>
      <c r="R100" s="24">
        <f t="shared" ref="R100:R105" si="31">COS(M100)*r_3+q_3x</f>
        <v>-157.08419435685391</v>
      </c>
      <c r="S100" s="24">
        <f t="shared" ref="S100:S105" si="32">SIN(M100)*r_3+q_3y</f>
        <v>-16243.449435824312</v>
      </c>
      <c r="T100">
        <v>96</v>
      </c>
      <c r="U100">
        <v>48</v>
      </c>
      <c r="W100" s="39">
        <f>W99+(Z99*bt)+(0.5*AC99)*bt^2</f>
        <v>9619.9472014950497</v>
      </c>
      <c r="X100" s="39">
        <f>X99+(AA99*bt)+(0.5*AD99)*bt^2</f>
        <v>11538.955607885611</v>
      </c>
      <c r="Y100" s="39"/>
      <c r="Z100" s="39">
        <f>Z99+(AC99*bt)</f>
        <v>6984.2561833380087</v>
      </c>
      <c r="AA100" s="39">
        <f>AA99+(AD99*bt)</f>
        <v>1597.6873691410028</v>
      </c>
      <c r="AB100" s="39"/>
      <c r="AC100" s="39">
        <f t="shared" si="25"/>
        <v>1196.9085441347956</v>
      </c>
      <c r="AD100" s="39">
        <f t="shared" si="26"/>
        <v>-1068.106194879748</v>
      </c>
      <c r="AE100" s="39"/>
      <c r="AF100" s="39"/>
      <c r="AG100" s="39">
        <f>Masse_1*(q_1x-W100)/($AV100^2+Aarseth_1^2)^(3/2)</f>
        <v>1620.5244494125402</v>
      </c>
      <c r="AH100" s="39">
        <f>Masse_1*(q_1y-X100)/($AV100^2+Aarseth_1^2)^(3/2)</f>
        <v>-630.5580944263827</v>
      </c>
      <c r="AI100" s="39"/>
      <c r="AJ100" s="39">
        <f>Masse_2*(q_2x-W100)/($AX100^2+Aarseth_2^2)^(3/2)</f>
        <v>-187.95638365000826</v>
      </c>
      <c r="AK100" s="39">
        <f>Masse_2*(q_2y-X100)/($AX100^2+Aarseth_2^2)^(3/2)</f>
        <v>-9.7655991311652155</v>
      </c>
      <c r="AL100" s="39"/>
      <c r="AM100" s="39">
        <f>Masse_3*(q_3x-W100)/($AZ100^2+Aarseth_3^2)^(3/2)</f>
        <v>-235.65952162773624</v>
      </c>
      <c r="AN100" s="39">
        <f>Masse_3*(q_3y-X100)/($AZ100^2+Aarseth_3^2)^(3/2)</f>
        <v>-427.78250132220006</v>
      </c>
      <c r="AO100" s="39"/>
      <c r="AP100" s="39"/>
      <c r="AQ100" s="39"/>
      <c r="AR100" s="39"/>
      <c r="AS100" s="39"/>
      <c r="AT100" s="39"/>
      <c r="AU100" s="39"/>
      <c r="AV100" s="39">
        <f>SQRT((q_1x-W100)^2+(q_1y-X100)^2)</f>
        <v>11138.16225874902</v>
      </c>
      <c r="AW100" s="39"/>
      <c r="AX100" s="39">
        <f>SQRT((q_2x-W100)^2+(q_2y-X100)^2)</f>
        <v>29659.899807356011</v>
      </c>
      <c r="AY100" s="39"/>
      <c r="AZ100" s="39">
        <f>SQRT((q_3x-W100)^2+(q_3y-X100)^2)</f>
        <v>30299.488789942086</v>
      </c>
      <c r="BA100" s="39"/>
    </row>
    <row r="101" spans="12:53" x14ac:dyDescent="0.3">
      <c r="L101" s="24">
        <v>97</v>
      </c>
      <c r="M101" s="24">
        <f t="shared" si="24"/>
        <v>6.0946897479641908</v>
      </c>
      <c r="N101" s="24">
        <f t="shared" si="27"/>
        <v>24911.436253643435</v>
      </c>
      <c r="O101" s="24">
        <f t="shared" si="28"/>
        <v>6563.0934270713369</v>
      </c>
      <c r="P101" s="24">
        <f t="shared" si="29"/>
        <v>-16561.994622449594</v>
      </c>
      <c r="Q101" s="24">
        <f t="shared" si="30"/>
        <v>9344.1653989499355</v>
      </c>
      <c r="R101" s="24">
        <f t="shared" si="31"/>
        <v>-88.563746356564479</v>
      </c>
      <c r="S101" s="24">
        <f t="shared" si="32"/>
        <v>-15936.906572928663</v>
      </c>
      <c r="T101">
        <v>97</v>
      </c>
      <c r="U101">
        <v>48.5</v>
      </c>
      <c r="W101" s="39">
        <f>W100+(Z100*bt)+(0.5*AC100)*bt^2</f>
        <v>13261.688861180904</v>
      </c>
      <c r="X101" s="39">
        <f>X100+(AA100*bt)+(0.5*AD100)*bt^2</f>
        <v>12204.286018096145</v>
      </c>
      <c r="Y101" s="39"/>
      <c r="Z101" s="39">
        <f>Z100+(AC100*bt)</f>
        <v>7582.7104554054067</v>
      </c>
      <c r="AA101" s="39">
        <f>AA100+(AD100*bt)</f>
        <v>1063.6342717011289</v>
      </c>
      <c r="AB101" s="39"/>
      <c r="AC101" s="39">
        <f t="shared" si="25"/>
        <v>1238.0141713424234</v>
      </c>
      <c r="AD101" s="39">
        <f t="shared" si="26"/>
        <v>-1500.2046662372732</v>
      </c>
      <c r="AE101" s="39"/>
      <c r="AF101" s="39"/>
      <c r="AG101" s="39">
        <f>Masse_1*(q_1x-W101)/($AV101^2+Aarseth_1^2)^(3/2)</f>
        <v>1627.0121573930885</v>
      </c>
      <c r="AH101" s="39">
        <f>Masse_1*(q_1y-X101)/($AV101^2+Aarseth_1^2)^(3/2)</f>
        <v>-1135.882624832032</v>
      </c>
      <c r="AI101" s="39"/>
      <c r="AJ101" s="39">
        <f>Masse_2*(q_2x-W101)/($AX101^2+Aarseth_2^2)^(3/2)</f>
        <v>-151.16053084603732</v>
      </c>
      <c r="AK101" s="39">
        <f>Masse_2*(q_2y-X101)/($AX101^2+Aarseth_2^2)^(3/2)</f>
        <v>-10.017562428129853</v>
      </c>
      <c r="AL101" s="39"/>
      <c r="AM101" s="39">
        <f>Masse_3*(q_3x-W101)/($AZ101^2+Aarseth_3^2)^(3/2)</f>
        <v>-237.8374552046277</v>
      </c>
      <c r="AN101" s="39">
        <f>Masse_3*(q_3y-X101)/($AZ101^2+Aarseth_3^2)^(3/2)</f>
        <v>-354.30447897711144</v>
      </c>
      <c r="AO101" s="39"/>
      <c r="AP101" s="39"/>
      <c r="AQ101" s="39"/>
      <c r="AR101" s="39"/>
      <c r="AS101" s="39"/>
      <c r="AT101" s="39"/>
      <c r="AU101" s="39"/>
      <c r="AV101" s="39">
        <f>SQRT((q_1x-W101)^2+(q_1y-X101)^2)</f>
        <v>8217.9768765547378</v>
      </c>
      <c r="AW101" s="39"/>
      <c r="AX101" s="39">
        <f>SQRT((q_2x-W101)^2+(q_2y-X101)^2)</f>
        <v>33334.648981916398</v>
      </c>
      <c r="AY101" s="39"/>
      <c r="AZ101" s="39">
        <f>SQRT((q_3x-W101)^2+(q_3y-X101)^2)</f>
        <v>32765.262974939789</v>
      </c>
      <c r="BA101" s="39"/>
    </row>
    <row r="102" spans="12:53" x14ac:dyDescent="0.3">
      <c r="L102" s="24">
        <v>98</v>
      </c>
      <c r="M102" s="24">
        <f t="shared" si="24"/>
        <v>6.1575216010359863</v>
      </c>
      <c r="N102" s="24">
        <f t="shared" si="27"/>
        <v>24960.573506572386</v>
      </c>
      <c r="O102" s="24">
        <f t="shared" si="28"/>
        <v>6873.3338321784368</v>
      </c>
      <c r="P102" s="24">
        <f t="shared" si="29"/>
        <v>-16527.598545399331</v>
      </c>
      <c r="Q102" s="24">
        <f t="shared" si="30"/>
        <v>9561.3336825249062</v>
      </c>
      <c r="R102" s="24">
        <f t="shared" si="31"/>
        <v>-39.426493427616151</v>
      </c>
      <c r="S102" s="24">
        <f t="shared" si="32"/>
        <v>-15626.666167821562</v>
      </c>
      <c r="T102">
        <v>98</v>
      </c>
      <c r="U102">
        <v>49</v>
      </c>
      <c r="W102" s="39">
        <f>W101+(Z101*bt)+(0.5*AC101)*bt^2</f>
        <v>17207.795860301412</v>
      </c>
      <c r="X102" s="39">
        <f>X101+(AA101*bt)+(0.5*AD101)*bt^2</f>
        <v>12548.57757066705</v>
      </c>
      <c r="Y102" s="39"/>
      <c r="Z102" s="39">
        <f>Z101+(AC101*bt)</f>
        <v>8201.7175410766176</v>
      </c>
      <c r="AA102" s="39">
        <f>AA101+(AD101*bt)</f>
        <v>313.53193858249233</v>
      </c>
      <c r="AB102" s="39"/>
      <c r="AC102" s="39">
        <f t="shared" si="25"/>
        <v>593.94023368174066</v>
      </c>
      <c r="AD102" s="39">
        <f t="shared" si="26"/>
        <v>-2016.398677337947</v>
      </c>
      <c r="AE102" s="39"/>
      <c r="AF102" s="39"/>
      <c r="AG102" s="39">
        <f>Masse_1*(q_1x-W102)/($AV102^2+Aarseth_1^2)^(3/2)</f>
        <v>950.11489254535661</v>
      </c>
      <c r="AH102" s="39">
        <f>Masse_1*(q_1y-X102)/($AV102^2+Aarseth_1^2)^(3/2)</f>
        <v>-1717.9004456955709</v>
      </c>
      <c r="AI102" s="39"/>
      <c r="AJ102" s="39">
        <f>Masse_2*(q_2x-W102)/($AX102^2+Aarseth_2^2)^(3/2)</f>
        <v>-122.29853573234665</v>
      </c>
      <c r="AK102" s="39">
        <f>Masse_2*(q_2y-X102)/($AX102^2+Aarseth_2^2)^(3/2)</f>
        <v>-8.3769354751119227</v>
      </c>
      <c r="AL102" s="39"/>
      <c r="AM102" s="39">
        <f>Masse_3*(q_3x-W102)/($AZ102^2+Aarseth_3^2)^(3/2)</f>
        <v>-233.87612313126925</v>
      </c>
      <c r="AN102" s="39">
        <f>Masse_3*(q_3y-X102)/($AZ102^2+Aarseth_3^2)^(3/2)</f>
        <v>-290.12129616726423</v>
      </c>
      <c r="AO102" s="39"/>
      <c r="AP102" s="39"/>
      <c r="AQ102" s="39"/>
      <c r="AR102" s="39"/>
      <c r="AS102" s="39"/>
      <c r="AT102" s="39"/>
      <c r="AU102" s="39"/>
      <c r="AV102" s="39">
        <f>SQRT((q_1x-W102)^2+(q_1y-X102)^2)</f>
        <v>5769.2754696575503</v>
      </c>
      <c r="AW102" s="39"/>
      <c r="AX102" s="39">
        <f>SQRT((q_2x-W102)^2+(q_2y-X102)^2)</f>
        <v>37294.977147272395</v>
      </c>
      <c r="AY102" s="39"/>
      <c r="AZ102" s="39">
        <f>SQRT((q_3x-W102)^2+(q_3y-X102)^2)</f>
        <v>35385.170949705476</v>
      </c>
      <c r="BA102" s="39"/>
    </row>
    <row r="103" spans="12:53" x14ac:dyDescent="0.3">
      <c r="L103" s="24">
        <v>99</v>
      </c>
      <c r="M103" s="24">
        <f t="shared" si="24"/>
        <v>6.2203534541077818</v>
      </c>
      <c r="N103" s="24">
        <f t="shared" si="27"/>
        <v>24990.133642141354</v>
      </c>
      <c r="O103" s="24">
        <f t="shared" si="28"/>
        <v>7186.0474023533898</v>
      </c>
      <c r="P103" s="24">
        <f t="shared" si="29"/>
        <v>-16506.90645050105</v>
      </c>
      <c r="Q103" s="24">
        <f t="shared" si="30"/>
        <v>9780.2331816473725</v>
      </c>
      <c r="R103" s="24">
        <f t="shared" si="31"/>
        <v>-9.8663578586447329</v>
      </c>
      <c r="S103" s="24">
        <f t="shared" si="32"/>
        <v>-15313.95259764661</v>
      </c>
      <c r="T103">
        <v>99</v>
      </c>
      <c r="U103">
        <v>49.5</v>
      </c>
      <c r="W103" s="39">
        <f>W102+(Z102*bt)+(0.5*AC102)*bt^2</f>
        <v>21382.897160049939</v>
      </c>
      <c r="X103" s="39">
        <f>X102+(AA102*bt)+(0.5*AD102)*bt^2</f>
        <v>12453.293705291053</v>
      </c>
      <c r="Y103" s="39"/>
      <c r="Z103" s="39">
        <f>Z102+(AC102*bt)</f>
        <v>8498.6876579174877</v>
      </c>
      <c r="AA103" s="39">
        <f>AA102+(AD102*bt)</f>
        <v>-694.66740008648117</v>
      </c>
      <c r="AB103" s="39"/>
      <c r="AC103" s="39">
        <f t="shared" si="25"/>
        <v>-835.68170170755775</v>
      </c>
      <c r="AD103" s="39">
        <f t="shared" si="26"/>
        <v>-2065.5548533757956</v>
      </c>
      <c r="AE103" s="39"/>
      <c r="AF103" s="39"/>
      <c r="AG103" s="39">
        <f>Masse_1*(q_1x-W103)/($AV103^2+Aarseth_1^2)^(3/2)</f>
        <v>-509.24059530524761</v>
      </c>
      <c r="AH103" s="39">
        <f>Masse_1*(q_1y-X103)/($AV103^2+Aarseth_1^2)^(3/2)</f>
        <v>-1824.0099900943192</v>
      </c>
      <c r="AI103" s="39"/>
      <c r="AJ103" s="39">
        <f>Masse_2*(q_2x-W103)/($AX103^2+Aarseth_2^2)^(3/2)</f>
        <v>-100.01182326250122</v>
      </c>
      <c r="AK103" s="39">
        <f>Masse_2*(q_2y-X103)/($AX103^2+Aarseth_2^2)^(3/2)</f>
        <v>-5.9289801657830443</v>
      </c>
      <c r="AL103" s="39"/>
      <c r="AM103" s="39">
        <f>Masse_3*(q_3x-W103)/($AZ103^2+Aarseth_3^2)^(3/2)</f>
        <v>-226.42928313980894</v>
      </c>
      <c r="AN103" s="39">
        <f>Masse_3*(q_3y-X103)/($AZ103^2+Aarseth_3^2)^(3/2)</f>
        <v>-235.61588311569326</v>
      </c>
      <c r="AO103" s="39"/>
      <c r="AP103" s="39"/>
      <c r="AQ103" s="39"/>
      <c r="AR103" s="39"/>
      <c r="AS103" s="39"/>
      <c r="AT103" s="39"/>
      <c r="AU103" s="39"/>
      <c r="AV103" s="39">
        <f>SQRT((q_1x-W103)^2+(q_1y-X103)^2)</f>
        <v>5142.7155361880705</v>
      </c>
      <c r="AW103" s="39"/>
      <c r="AX103" s="39">
        <f>SQRT((q_2x-W103)^2+(q_2y-X103)^2)</f>
        <v>41455.552431051859</v>
      </c>
      <c r="AY103" s="39"/>
      <c r="AZ103" s="39">
        <f>SQRT((q_3x-W103)^2+(q_3y-X103)^2)</f>
        <v>38075.459259564348</v>
      </c>
      <c r="BA103" s="39"/>
    </row>
    <row r="104" spans="12:53" x14ac:dyDescent="0.3">
      <c r="L104" s="24">
        <v>100</v>
      </c>
      <c r="M104" s="24">
        <f t="shared" si="24"/>
        <v>6.2831853071795774</v>
      </c>
      <c r="N104" s="24">
        <f t="shared" si="27"/>
        <v>25000</v>
      </c>
      <c r="O104" s="24">
        <f t="shared" si="28"/>
        <v>7499.9999999999545</v>
      </c>
      <c r="P104" s="24">
        <f t="shared" si="29"/>
        <v>-16500</v>
      </c>
      <c r="Q104" s="24">
        <f t="shared" si="30"/>
        <v>9999.9999999999673</v>
      </c>
      <c r="R104" s="24">
        <f t="shared" si="31"/>
        <v>0</v>
      </c>
      <c r="S104" s="24">
        <f t="shared" si="32"/>
        <v>-15000.000000000045</v>
      </c>
      <c r="T104">
        <v>100</v>
      </c>
      <c r="U104">
        <v>50</v>
      </c>
      <c r="W104" s="39">
        <f>W103+(Z103*bt)+(0.5*AC103)*bt^2</f>
        <v>25527.780776295236</v>
      </c>
      <c r="X104" s="39">
        <f>X103+(AA103*bt)+(0.5*AD103)*bt^2</f>
        <v>11847.765648575838</v>
      </c>
      <c r="Y104" s="39"/>
      <c r="Z104" s="39">
        <f>Z103+(AC103*bt)</f>
        <v>8080.8468070637091</v>
      </c>
      <c r="AA104" s="39">
        <f>AA103+(AD103*bt)</f>
        <v>-1727.444826774379</v>
      </c>
      <c r="AB104" s="39"/>
      <c r="AC104" s="39">
        <f t="shared" si="25"/>
        <v>-1885.3210685858332</v>
      </c>
      <c r="AD104" s="39">
        <f t="shared" si="26"/>
        <v>-1440.8474809543436</v>
      </c>
      <c r="AE104" s="39"/>
      <c r="AF104" s="39"/>
      <c r="AG104" s="39">
        <f>Masse_1*(q_1x-W104)/($AV104^2+Aarseth_1^2)^(3/2)</f>
        <v>-1584.0338812481118</v>
      </c>
      <c r="AH104" s="39">
        <f>Masse_1*(q_1y-X104)/($AV104^2+Aarseth_1^2)^(3/2)</f>
        <v>-1245.8902358437103</v>
      </c>
      <c r="AI104" s="39"/>
      <c r="AJ104" s="39">
        <f>Masse_2*(q_2x-W104)/($AX104^2+Aarseth_2^2)^(3/2)</f>
        <v>-83.458704714525624</v>
      </c>
      <c r="AK104" s="39">
        <f>Masse_2*(q_2y-X104)/($AX104^2+Aarseth_2^2)^(3/2)</f>
        <v>-3.3872094140469899</v>
      </c>
      <c r="AL104" s="39"/>
      <c r="AM104" s="39">
        <f>Masse_3*(q_3x-W104)/($AZ104^2+Aarseth_3^2)^(3/2)</f>
        <v>-217.82848262319595</v>
      </c>
      <c r="AN104" s="39">
        <f>Masse_3*(q_3y-X104)/($AZ104^2+Aarseth_3^2)^(3/2)</f>
        <v>-191.57003569658627</v>
      </c>
      <c r="AO104" s="39"/>
      <c r="AP104" s="39"/>
      <c r="AQ104" s="39"/>
      <c r="AR104" s="39"/>
      <c r="AS104" s="39"/>
      <c r="AT104" s="39"/>
      <c r="AU104" s="39"/>
      <c r="AV104" s="39">
        <f>SQRT((q_1x-W104)^2+(q_1y-X104)^2)</f>
        <v>7032.7396116815835</v>
      </c>
      <c r="AW104" s="39"/>
      <c r="AX104" s="39">
        <f>SQRT((q_2x-W104)^2+(q_2y-X104)^2)</f>
        <v>45565.261552047028</v>
      </c>
      <c r="AY104" s="39"/>
      <c r="AZ104" s="39">
        <f>SQRT((q_3x-W104)^2+(q_3y-X104)^2)</f>
        <v>40654.002502169322</v>
      </c>
      <c r="BA104" s="39"/>
    </row>
    <row r="105" spans="12:53" x14ac:dyDescent="0.3">
      <c r="L105" s="24">
        <v>0</v>
      </c>
      <c r="M105" s="24">
        <f t="shared" si="24"/>
        <v>6.3460171602513729</v>
      </c>
      <c r="N105" s="24">
        <f t="shared" si="27"/>
        <v>24990.133642141362</v>
      </c>
      <c r="O105" s="24">
        <f t="shared" si="28"/>
        <v>7813.9525976465193</v>
      </c>
      <c r="P105" s="24">
        <f t="shared" si="29"/>
        <v>-16506.906450501046</v>
      </c>
      <c r="Q105" s="24">
        <f t="shared" si="30"/>
        <v>10219.766818352564</v>
      </c>
      <c r="R105" s="24">
        <f t="shared" si="31"/>
        <v>-9.8663578586392759</v>
      </c>
      <c r="S105" s="24">
        <f t="shared" si="32"/>
        <v>-14686.047402353481</v>
      </c>
      <c r="T105">
        <v>101</v>
      </c>
      <c r="U105">
        <v>50.5</v>
      </c>
      <c r="W105" s="39">
        <f>W104+(Z104*bt)+(0.5*AC104)*bt^2</f>
        <v>29332.539046253863</v>
      </c>
      <c r="X105" s="39">
        <f>X104+(AA104*bt)+(0.5*AD104)*bt^2</f>
        <v>10803.937300069356</v>
      </c>
      <c r="Y105" s="39"/>
      <c r="Z105" s="39">
        <f>Z104+(AC104*bt)</f>
        <v>7138.1862727707921</v>
      </c>
      <c r="AA105" s="39">
        <f>AA104+(AD104*bt)</f>
        <v>-2447.8685672515508</v>
      </c>
      <c r="AB105" s="39"/>
      <c r="AC105" s="39">
        <f t="shared" si="25"/>
        <v>-2034.951051325196</v>
      </c>
      <c r="AD105" s="39">
        <f t="shared" si="26"/>
        <v>-779.58621491934696</v>
      </c>
      <c r="AE105" s="39"/>
      <c r="AF105" s="39"/>
      <c r="AG105" s="39">
        <f>Masse_1*(q_1x-W105)/($AV105^2+Aarseth_1^2)^(3/2)</f>
        <v>-1753.7198960975188</v>
      </c>
      <c r="AH105" s="39">
        <f>Masse_1*(q_1y-X105)/($AV105^2+Aarseth_1^2)^(3/2)</f>
        <v>-620.85789835684284</v>
      </c>
      <c r="AI105" s="39"/>
      <c r="AJ105" s="39">
        <f>Masse_2*(q_2x-W105)/($AX105^2+Aarseth_2^2)^(3/2)</f>
        <v>-71.592978894655317</v>
      </c>
      <c r="AK105" s="39">
        <f>Masse_2*(q_2y-X105)/($AX105^2+Aarseth_2^2)^(3/2)</f>
        <v>-1.16669985509011</v>
      </c>
      <c r="AL105" s="39"/>
      <c r="AM105" s="39">
        <f>Masse_3*(q_3x-W105)/($AZ105^2+Aarseth_3^2)^(3/2)</f>
        <v>-209.63817633302179</v>
      </c>
      <c r="AN105" s="39">
        <f>Masse_3*(q_3y-X105)/($AZ105^2+Aarseth_3^2)^(3/2)</f>
        <v>-157.56161670741403</v>
      </c>
      <c r="AO105" s="39"/>
      <c r="AP105" s="39"/>
      <c r="AQ105" s="39"/>
      <c r="AR105" s="39"/>
      <c r="AS105" s="39"/>
      <c r="AT105" s="39"/>
      <c r="AU105" s="39"/>
      <c r="AV105" s="39">
        <f>SQRT((q_1x-W105)^2+(q_1y-X105)^2)</f>
        <v>9900.1154908739591</v>
      </c>
      <c r="AW105" s="39"/>
      <c r="AX105" s="39">
        <f>SQRT((q_2x-W105)^2+(q_2y-X105)^2)</f>
        <v>49339.089208583944</v>
      </c>
      <c r="AY105" s="39"/>
      <c r="AZ105" s="39">
        <f>SQRT((q_3x-W105)^2+(q_3y-X105)^2)</f>
        <v>42948.415774606365</v>
      </c>
      <c r="BA105" s="39"/>
    </row>
    <row r="106" spans="12:53" x14ac:dyDescent="0.3">
      <c r="T106">
        <v>102</v>
      </c>
      <c r="U106">
        <v>51</v>
      </c>
      <c r="W106" s="39">
        <f>W105+(Z105*bt)+(0.5*AC105)*bt^2</f>
        <v>32647.263301223611</v>
      </c>
      <c r="X106" s="39">
        <f>X105+(AA105*bt)+(0.5*AD105)*bt^2</f>
        <v>9482.5547395786634</v>
      </c>
      <c r="Y106" s="39"/>
      <c r="Z106" s="39">
        <f>Z105+(AC105*bt)</f>
        <v>6120.7107471081945</v>
      </c>
      <c r="AA106" s="39">
        <f>AA105+(AD105*bt)</f>
        <v>-2837.6616747112244</v>
      </c>
      <c r="AB106" s="39"/>
      <c r="AC106" s="39">
        <f t="shared" si="25"/>
        <v>-1810.3320987292968</v>
      </c>
      <c r="AD106" s="39">
        <f t="shared" si="26"/>
        <v>-373.17344508080731</v>
      </c>
      <c r="AE106" s="39"/>
      <c r="AF106" s="39"/>
      <c r="AG106" s="39">
        <f>Masse_1*(q_1x-W106)/($AV106^2+Aarseth_1^2)^(3/2)</f>
        <v>-1544.813682427442</v>
      </c>
      <c r="AH106" s="39">
        <f>Masse_1*(q_1y-X106)/($AV106^2+Aarseth_1^2)^(3/2)</f>
        <v>-242.16129726390548</v>
      </c>
      <c r="AI106" s="39"/>
      <c r="AJ106" s="39">
        <f>Masse_2*(q_2x-W106)/($AX106^2+Aarseth_2^2)^(3/2)</f>
        <v>-63.104950858364582</v>
      </c>
      <c r="AK106" s="39">
        <f>Masse_2*(q_2y-X106)/($AX106^2+Aarseth_2^2)^(3/2)</f>
        <v>0.62022896696366714</v>
      </c>
      <c r="AL106" s="39"/>
      <c r="AM106" s="39">
        <f>Masse_3*(q_3x-W106)/($AZ106^2+Aarseth_3^2)^(3/2)</f>
        <v>-202.41346544349005</v>
      </c>
      <c r="AN106" s="39">
        <f>Masse_3*(q_3y-X106)/($AZ106^2+Aarseth_3^2)^(3/2)</f>
        <v>-131.63237678386551</v>
      </c>
      <c r="AO106" s="39"/>
      <c r="AP106" s="39"/>
      <c r="AQ106" s="39"/>
      <c r="AR106" s="39"/>
      <c r="AS106" s="39"/>
      <c r="AT106" s="39"/>
      <c r="AU106" s="39"/>
      <c r="AV106" s="39">
        <f>SQRT((q_1x-W106)^2+(q_1y-X106)^2)</f>
        <v>12801.71052265686</v>
      </c>
      <c r="AW106" s="39"/>
      <c r="AX106" s="39">
        <f>SQRT((q_2x-W106)^2+(q_2y-X106)^2)</f>
        <v>52649.806103212752</v>
      </c>
      <c r="AY106" s="39"/>
      <c r="AZ106" s="39">
        <f>SQRT((q_3x-W106)^2+(q_3y-X106)^2)</f>
        <v>44907.815808031941</v>
      </c>
      <c r="BA106" s="39"/>
    </row>
    <row r="107" spans="12:53" x14ac:dyDescent="0.3">
      <c r="T107">
        <v>103</v>
      </c>
      <c r="U107">
        <v>51.5</v>
      </c>
      <c r="W107" s="39">
        <f>W106+(Z106*bt)+(0.5*AC106)*bt^2</f>
        <v>35481.327162436552</v>
      </c>
      <c r="X107" s="39">
        <f>X106+(AA106*bt)+(0.5*AD106)*bt^2</f>
        <v>8017.0772215879506</v>
      </c>
      <c r="Y107" s="39"/>
      <c r="Z107" s="39">
        <f>Z106+(AC106*bt)</f>
        <v>5215.5446977435458</v>
      </c>
      <c r="AA107" s="39">
        <f>AA106+(AD106*bt)</f>
        <v>-3024.2483972516279</v>
      </c>
      <c r="AB107" s="39"/>
      <c r="AC107" s="39">
        <f t="shared" si="25"/>
        <v>-1546.3625894324077</v>
      </c>
      <c r="AD107" s="39">
        <f t="shared" si="26"/>
        <v>-152.70514254838213</v>
      </c>
      <c r="AE107" s="39"/>
      <c r="AF107" s="39"/>
      <c r="AG107" s="39">
        <f>Masse_1*(q_1x-W107)/($AV107^2+Aarseth_1^2)^(3/2)</f>
        <v>-1293.3188017684374</v>
      </c>
      <c r="AH107" s="39">
        <f>Masse_1*(q_1y-X107)/($AV107^2+Aarseth_1^2)^(3/2)</f>
        <v>-43.196922694619261</v>
      </c>
      <c r="AI107" s="39"/>
      <c r="AJ107" s="39">
        <f>Masse_2*(q_2x-W107)/($AX107^2+Aarseth_2^2)^(3/2)</f>
        <v>-56.871170826516725</v>
      </c>
      <c r="AK107" s="39">
        <f>Masse_2*(q_2y-X107)/($AX107^2+Aarseth_2^2)^(3/2)</f>
        <v>2.0325962956274446</v>
      </c>
      <c r="AL107" s="39"/>
      <c r="AM107" s="39">
        <f>Masse_3*(q_3x-W107)/($AZ107^2+Aarseth_3^2)^(3/2)</f>
        <v>-196.17261683745366</v>
      </c>
      <c r="AN107" s="39">
        <f>Masse_3*(q_3y-X107)/($AZ107^2+Aarseth_3^2)^(3/2)</f>
        <v>-111.54081614939031</v>
      </c>
      <c r="AO107" s="39"/>
      <c r="AP107" s="39"/>
      <c r="AQ107" s="39"/>
      <c r="AR107" s="39"/>
      <c r="AS107" s="39"/>
      <c r="AT107" s="39"/>
      <c r="AU107" s="39"/>
      <c r="AV107" s="39">
        <f>SQRT((q_1x-W107)^2+(q_1y-X107)^2)</f>
        <v>15489.959960034786</v>
      </c>
      <c r="AW107" s="39"/>
      <c r="AX107" s="39">
        <f>SQRT((q_2x-W107)^2+(q_2y-X107)^2)</f>
        <v>55516.751043720717</v>
      </c>
      <c r="AY107" s="39"/>
      <c r="AZ107" s="39">
        <f>SQRT((q_3x-W107)^2+(q_3y-X107)^2)</f>
        <v>46567.410199159305</v>
      </c>
      <c r="BA107" s="39"/>
    </row>
    <row r="108" spans="12:53" x14ac:dyDescent="0.3">
      <c r="T108">
        <v>104</v>
      </c>
      <c r="U108">
        <v>52</v>
      </c>
      <c r="W108" s="39">
        <f>W107+(Z107*bt)+(0.5*AC107)*bt^2</f>
        <v>37895.804187629277</v>
      </c>
      <c r="X108" s="39">
        <f>X107+(AA107*bt)+(0.5*AD107)*bt^2</f>
        <v>6485.8648801435893</v>
      </c>
      <c r="Y108" s="39"/>
      <c r="Z108" s="39">
        <f>Z107+(AC107*bt)</f>
        <v>4442.3634030273424</v>
      </c>
      <c r="AA108" s="39">
        <f>AA107+(AD107*bt)</f>
        <v>-3100.6009685258191</v>
      </c>
      <c r="AB108" s="39"/>
      <c r="AC108" s="39">
        <f t="shared" si="25"/>
        <v>-1326.5967828425305</v>
      </c>
      <c r="AD108" s="39">
        <f t="shared" si="26"/>
        <v>-31.008918171162065</v>
      </c>
      <c r="AE108" s="39"/>
      <c r="AF108" s="39"/>
      <c r="AG108" s="39">
        <f>Masse_1*(q_1x-W108)/($AV108^2+Aarseth_1^2)^(3/2)</f>
        <v>-1083.6293990981815</v>
      </c>
      <c r="AH108" s="39">
        <f>Masse_1*(q_1y-X108)/($AV108^2+Aarseth_1^2)^(3/2)</f>
        <v>61.408060739400952</v>
      </c>
      <c r="AI108" s="39"/>
      <c r="AJ108" s="39">
        <f>Masse_2*(q_2x-W108)/($AX108^2+Aarseth_2^2)^(3/2)</f>
        <v>-52.141466304809853</v>
      </c>
      <c r="AK108" s="39">
        <f>Masse_2*(q_2y-X108)/($AX108^2+Aarseth_2^2)^(3/2)</f>
        <v>3.1648607444629571</v>
      </c>
      <c r="AL108" s="39"/>
      <c r="AM108" s="39">
        <f>Masse_3*(q_3x-W108)/($AZ108^2+Aarseth_3^2)^(3/2)</f>
        <v>-190.8259174395391</v>
      </c>
      <c r="AN108" s="39">
        <f>Masse_3*(q_3y-X108)/($AZ108^2+Aarseth_3^2)^(3/2)</f>
        <v>-95.581839655025973</v>
      </c>
      <c r="AO108" s="39"/>
      <c r="AP108" s="39"/>
      <c r="AQ108" s="39"/>
      <c r="AR108" s="39"/>
      <c r="AS108" s="39"/>
      <c r="AT108" s="39"/>
      <c r="AU108" s="39"/>
      <c r="AV108" s="39">
        <f>SQRT((q_1x-W108)^2+(q_1y-X108)^2)</f>
        <v>17924.516104020651</v>
      </c>
      <c r="AW108" s="39"/>
      <c r="AX108" s="39">
        <f>SQRT((q_2x-W108)^2+(q_2y-X108)^2)</f>
        <v>58002.355884678684</v>
      </c>
      <c r="AY108" s="39"/>
      <c r="AZ108" s="39">
        <f>SQRT((q_3x-W108)^2+(q_3y-X108)^2)</f>
        <v>47975.956546495465</v>
      </c>
      <c r="BA108" s="39"/>
    </row>
    <row r="109" spans="12:53" x14ac:dyDescent="0.3">
      <c r="T109">
        <v>105</v>
      </c>
      <c r="U109">
        <v>52.5</v>
      </c>
      <c r="W109" s="39">
        <f>W108+(Z108*bt)+(0.5*AC108)*bt^2</f>
        <v>39951.16129128763</v>
      </c>
      <c r="X109" s="39">
        <f>X108+(AA108*bt)+(0.5*AD108)*bt^2</f>
        <v>4931.6882811092846</v>
      </c>
      <c r="Y109" s="39"/>
      <c r="Z109" s="39">
        <f>Z108+(AC108*bt)</f>
        <v>3779.065011606077</v>
      </c>
      <c r="AA109" s="39">
        <f>AA108+(AD108*bt)</f>
        <v>-3116.1054276114</v>
      </c>
      <c r="AB109" s="39"/>
      <c r="AC109" s="39">
        <f t="shared" si="25"/>
        <v>-1156.2235122574721</v>
      </c>
      <c r="AD109" s="39">
        <f t="shared" si="26"/>
        <v>40.116642297902501</v>
      </c>
      <c r="AE109" s="39"/>
      <c r="AF109" s="39"/>
      <c r="AG109" s="39">
        <f>Masse_1*(q_1x-W109)/($AV109^2+Aarseth_1^2)^(3/2)</f>
        <v>-921.48391755150874</v>
      </c>
      <c r="AH109" s="39">
        <f>Masse_1*(q_1y-X109)/($AV109^2+Aarseth_1^2)^(3/2)</f>
        <v>118.6225658578756</v>
      </c>
      <c r="AI109" s="39"/>
      <c r="AJ109" s="39">
        <f>Masse_2*(q_2x-W109)/($AX109^2+Aarseth_2^2)^(3/2)</f>
        <v>-48.450587105726122</v>
      </c>
      <c r="AK109" s="39">
        <f>Masse_2*(q_2y-X109)/($AX109^2+Aarseth_2^2)^(3/2)</f>
        <v>4.0960453997206105</v>
      </c>
      <c r="AL109" s="39"/>
      <c r="AM109" s="39">
        <f>Masse_3*(q_3x-W109)/($AZ109^2+Aarseth_3^2)^(3/2)</f>
        <v>-186.28900760023723</v>
      </c>
      <c r="AN109" s="39">
        <f>Masse_3*(q_3y-X109)/($AZ109^2+Aarseth_3^2)^(3/2)</f>
        <v>-82.601968959693707</v>
      </c>
      <c r="AO109" s="39"/>
      <c r="AP109" s="39"/>
      <c r="AQ109" s="39"/>
      <c r="AR109" s="39"/>
      <c r="AS109" s="39"/>
      <c r="AT109" s="39"/>
      <c r="AU109" s="39"/>
      <c r="AV109" s="39">
        <f>SQRT((q_1x-W109)^2+(q_1y-X109)^2)</f>
        <v>20115.791357944763</v>
      </c>
      <c r="AW109" s="39"/>
      <c r="AX109" s="39">
        <f>SQRT((q_2x-W109)^2+(q_2y-X109)^2)</f>
        <v>60165.019104574618</v>
      </c>
      <c r="AY109" s="39"/>
      <c r="AZ109" s="39">
        <f>SQRT((q_3x-W109)^2+(q_3y-X109)^2)</f>
        <v>49171.934059691659</v>
      </c>
      <c r="BA109" s="39"/>
    </row>
    <row r="110" spans="12:53" x14ac:dyDescent="0.3">
      <c r="T110">
        <v>106</v>
      </c>
      <c r="U110">
        <v>53</v>
      </c>
      <c r="W110" s="39">
        <f>W109+(Z109*bt)+(0.5*AC109)*bt^2</f>
        <v>41696.165858058484</v>
      </c>
      <c r="X110" s="39">
        <f>X109+(AA109*bt)+(0.5*AD109)*bt^2</f>
        <v>3378.6501475908226</v>
      </c>
      <c r="Y110" s="39"/>
      <c r="Z110" s="39">
        <f>Z109+(AC109*bt)</f>
        <v>3200.9532554773409</v>
      </c>
      <c r="AA110" s="39">
        <f>AA109+(AD109*bt)</f>
        <v>-3096.0471064624489</v>
      </c>
      <c r="AB110" s="39"/>
      <c r="AC110" s="39">
        <f t="shared" si="25"/>
        <v>-1025.3308720165724</v>
      </c>
      <c r="AD110" s="39">
        <f t="shared" si="26"/>
        <v>84.516704387782539</v>
      </c>
      <c r="AE110" s="39"/>
      <c r="AF110" s="39"/>
      <c r="AG110" s="39">
        <f>Masse_1*(q_1x-W110)/($AV110^2+Aarseth_1^2)^(3/2)</f>
        <v>-797.32971531147712</v>
      </c>
      <c r="AH110" s="39">
        <f>Masse_1*(q_1y-X110)/($AV110^2+Aarseth_1^2)^(3/2)</f>
        <v>151.45877506738728</v>
      </c>
      <c r="AI110" s="39"/>
      <c r="AJ110" s="39">
        <f>Masse_2*(q_2x-W110)/($AX110^2+Aarseth_2^2)^(3/2)</f>
        <v>-45.506953987369613</v>
      </c>
      <c r="AK110" s="39">
        <f>Masse_2*(q_2y-X110)/($AX110^2+Aarseth_2^2)^(3/2)</f>
        <v>4.8838928461306352</v>
      </c>
      <c r="AL110" s="39"/>
      <c r="AM110" s="39">
        <f>Masse_3*(q_3x-W110)/($AZ110^2+Aarseth_3^2)^(3/2)</f>
        <v>-182.4942027177257</v>
      </c>
      <c r="AN110" s="39">
        <f>Masse_3*(q_3y-X110)/($AZ110^2+Aarseth_3^2)^(3/2)</f>
        <v>-71.825963525735375</v>
      </c>
      <c r="AO110" s="39"/>
      <c r="AP110" s="39"/>
      <c r="AQ110" s="39"/>
      <c r="AR110" s="39"/>
      <c r="AS110" s="39"/>
      <c r="AT110" s="39"/>
      <c r="AU110" s="39"/>
      <c r="AV110" s="39">
        <f>SQRT((q_1x-W110)^2+(q_1y-X110)^2)</f>
        <v>22084.137690802778</v>
      </c>
      <c r="AW110" s="39"/>
      <c r="AX110" s="39">
        <f>SQRT((q_2x-W110)^2+(q_2y-X110)^2)</f>
        <v>62050.456528965689</v>
      </c>
      <c r="AY110" s="39"/>
      <c r="AZ110" s="39">
        <f>SQRT((q_3x-W110)^2+(q_3y-X110)^2)</f>
        <v>50182.732957570646</v>
      </c>
      <c r="BA110" s="39"/>
    </row>
    <row r="111" spans="12:53" x14ac:dyDescent="0.3">
      <c r="T111">
        <v>107</v>
      </c>
      <c r="U111">
        <v>53.5</v>
      </c>
      <c r="W111" s="39">
        <f>W110+(Z110*bt)+(0.5*AC110)*bt^2</f>
        <v>43168.476126795089</v>
      </c>
      <c r="X111" s="39">
        <f>X110+(AA110*bt)+(0.5*AD110)*bt^2</f>
        <v>1841.191182408071</v>
      </c>
      <c r="Y111" s="39"/>
      <c r="Z111" s="39">
        <f>Z110+(AC110*bt)</f>
        <v>2688.2878194690547</v>
      </c>
      <c r="AA111" s="39">
        <f>AA110+(AD110*bt)</f>
        <v>-3053.7887542685576</v>
      </c>
      <c r="AB111" s="39"/>
      <c r="AC111" s="39">
        <f t="shared" si="25"/>
        <v>-923.88588400910533</v>
      </c>
      <c r="AD111" s="39">
        <f t="shared" si="26"/>
        <v>114.1584735094155</v>
      </c>
      <c r="AE111" s="39"/>
      <c r="AF111" s="39"/>
      <c r="AG111" s="39">
        <f>Masse_1*(q_1x-W111)/($AV111^2+Aarseth_1^2)^(3/2)</f>
        <v>-701.37664853938725</v>
      </c>
      <c r="AH111" s="39">
        <f>Masse_1*(q_1y-X111)/($AV111^2+Aarseth_1^2)^(3/2)</f>
        <v>171.30847715174215</v>
      </c>
      <c r="AI111" s="39"/>
      <c r="AJ111" s="39">
        <f>Masse_2*(q_2x-W111)/($AX111^2+Aarseth_2^2)^(3/2)</f>
        <v>-43.121402840693804</v>
      </c>
      <c r="AK111" s="39">
        <f>Masse_2*(q_2y-X111)/($AX111^2+Aarseth_2^2)^(3/2)</f>
        <v>5.5695388474687295</v>
      </c>
      <c r="AL111" s="39"/>
      <c r="AM111" s="39">
        <f>Masse_3*(q_3x-W111)/($AZ111^2+Aarseth_3^2)^(3/2)</f>
        <v>-179.3878326290243</v>
      </c>
      <c r="AN111" s="39">
        <f>Masse_3*(q_3y-X111)/($AZ111^2+Aarseth_3^2)^(3/2)</f>
        <v>-62.71954248979538</v>
      </c>
      <c r="AO111" s="39"/>
      <c r="AP111" s="39"/>
      <c r="AQ111" s="39"/>
      <c r="AR111" s="39"/>
      <c r="AS111" s="39"/>
      <c r="AT111" s="39"/>
      <c r="AU111" s="39"/>
      <c r="AV111" s="39">
        <f>SQRT((q_1x-W111)^2+(q_1y-X111)^2)</f>
        <v>23849.53675172602</v>
      </c>
      <c r="AW111" s="39"/>
      <c r="AX111" s="39">
        <f>SQRT((q_2x-W111)^2+(q_2y-X111)^2)</f>
        <v>63693.190668261363</v>
      </c>
      <c r="AY111" s="39"/>
      <c r="AZ111" s="39">
        <f>SQRT((q_3x-W111)^2+(q_3y-X111)^2)</f>
        <v>51027.716123887498</v>
      </c>
      <c r="BA111" s="39"/>
    </row>
    <row r="112" spans="12:53" x14ac:dyDescent="0.3">
      <c r="T112">
        <v>108</v>
      </c>
      <c r="U112">
        <v>54</v>
      </c>
      <c r="W112" s="39">
        <f>W111+(Z111*bt)+(0.5*AC111)*bt^2</f>
        <v>44397.134301028476</v>
      </c>
      <c r="X112" s="39">
        <f>X111+(AA111*bt)+(0.5*AD111)*bt^2</f>
        <v>328.56661446246915</v>
      </c>
      <c r="Y112" s="39"/>
      <c r="Z112" s="39">
        <f>Z111+(AC111*bt)</f>
        <v>2226.3448774645021</v>
      </c>
      <c r="AA112" s="39">
        <f>AA111+(AD111*bt)</f>
        <v>-2996.7095175138497</v>
      </c>
      <c r="AB112" s="39"/>
      <c r="AC112" s="39">
        <f t="shared" si="25"/>
        <v>-844.22102722986244</v>
      </c>
      <c r="AD112" s="39">
        <f t="shared" si="26"/>
        <v>135.32684584214695</v>
      </c>
      <c r="AE112" s="39"/>
      <c r="AF112" s="39"/>
      <c r="AG112" s="39">
        <f>Masse_1*(q_1x-W112)/($AV112^2+Aarseth_1^2)^(3/2)</f>
        <v>-626.12661883837768</v>
      </c>
      <c r="AH112" s="39">
        <f>Masse_1*(q_1y-X112)/($AV112^2+Aarseth_1^2)^(3/2)</f>
        <v>184.04724434057755</v>
      </c>
      <c r="AI112" s="39"/>
      <c r="AJ112" s="39">
        <f>Masse_2*(q_2x-W112)/($AX112^2+Aarseth_2^2)^(3/2)</f>
        <v>-41.166609017039583</v>
      </c>
      <c r="AK112" s="39">
        <f>Masse_2*(q_2y-X112)/($AX112^2+Aarseth_2^2)^(3/2)</f>
        <v>6.1825750654623217</v>
      </c>
      <c r="AL112" s="39"/>
      <c r="AM112" s="39">
        <f>Masse_3*(q_3x-W112)/($AZ112^2+Aarseth_3^2)^(3/2)</f>
        <v>-176.92779937444519</v>
      </c>
      <c r="AN112" s="39">
        <f>Masse_3*(q_3y-X112)/($AZ112^2+Aarseth_3^2)^(3/2)</f>
        <v>-54.9029735638929</v>
      </c>
      <c r="AO112" s="39"/>
      <c r="AP112" s="39"/>
      <c r="AQ112" s="39"/>
      <c r="AR112" s="39"/>
      <c r="AS112" s="39"/>
      <c r="AT112" s="39"/>
      <c r="AU112" s="39"/>
      <c r="AV112" s="39">
        <f>SQRT((q_1x-W112)^2+(q_1y-X112)^2)</f>
        <v>25429.306300125892</v>
      </c>
      <c r="AW112" s="39"/>
      <c r="AX112" s="39">
        <f>SQRT((q_2x-W112)^2+(q_2y-X112)^2)</f>
        <v>65119.332996550176</v>
      </c>
      <c r="AY112" s="39"/>
      <c r="AZ112" s="39">
        <f>SQRT((q_3x-W112)^2+(q_3y-X112)^2)</f>
        <v>51720.806563779122</v>
      </c>
      <c r="BA112" s="39"/>
    </row>
    <row r="113" spans="20:53" x14ac:dyDescent="0.3">
      <c r="T113">
        <v>109</v>
      </c>
      <c r="U113">
        <v>54.5</v>
      </c>
      <c r="W113" s="39">
        <f>W112+(Z112*bt)+(0.5*AC112)*bt^2</f>
        <v>45404.779111356998</v>
      </c>
      <c r="X113" s="39">
        <f>X112+(AA112*bt)+(0.5*AD112)*bt^2</f>
        <v>-1152.8722885641876</v>
      </c>
      <c r="Y113" s="39"/>
      <c r="Z113" s="39">
        <f>Z112+(AC112*bt)</f>
        <v>1804.2343638495709</v>
      </c>
      <c r="AA113" s="39">
        <f>AA112+(AD112*bt)</f>
        <v>-2929.0460945927762</v>
      </c>
      <c r="AB113" s="39"/>
      <c r="AC113" s="39">
        <f t="shared" si="25"/>
        <v>-780.84269542513584</v>
      </c>
      <c r="AD113" s="39">
        <f t="shared" si="26"/>
        <v>151.49648306016792</v>
      </c>
      <c r="AE113" s="39"/>
      <c r="AF113" s="39"/>
      <c r="AG113" s="39">
        <f>Masse_1*(q_1x-W113)/($AV113^2+Aarseth_1^2)^(3/2)</f>
        <v>-566.2064753290731</v>
      </c>
      <c r="AH113" s="39">
        <f>Masse_1*(q_1y-X113)/($AV113^2+Aarseth_1^2)^(3/2)</f>
        <v>192.85002630825241</v>
      </c>
      <c r="AI113" s="39"/>
      <c r="AJ113" s="39">
        <f>Masse_2*(q_2x-W113)/($AX113^2+Aarseth_2^2)^(3/2)</f>
        <v>-39.55402705576369</v>
      </c>
      <c r="AK113" s="39">
        <f>Masse_2*(q_2y-X113)/($AX113^2+Aarseth_2^2)^(3/2)</f>
        <v>6.7447825410474405</v>
      </c>
      <c r="AL113" s="39"/>
      <c r="AM113" s="39">
        <f>Masse_3*(q_3x-W113)/($AZ113^2+Aarseth_3^2)^(3/2)</f>
        <v>-175.08219304029913</v>
      </c>
      <c r="AN113" s="39">
        <f>Masse_3*(q_3y-X113)/($AZ113^2+Aarseth_3^2)^(3/2)</f>
        <v>-48.09832578913192</v>
      </c>
      <c r="AO113" s="39"/>
      <c r="AP113" s="39"/>
      <c r="AQ113" s="39"/>
      <c r="AR113" s="39"/>
      <c r="AS113" s="39"/>
      <c r="AT113" s="39"/>
      <c r="AU113" s="39"/>
      <c r="AV113" s="39">
        <f>SQRT((q_1x-W113)^2+(q_1y-X113)^2)</f>
        <v>26837.939573280266</v>
      </c>
      <c r="AW113" s="39"/>
      <c r="AX113" s="39">
        <f>SQRT((q_2x-W113)^2+(q_2y-X113)^2)</f>
        <v>66348.863523729058</v>
      </c>
      <c r="AY113" s="39"/>
      <c r="AZ113" s="39">
        <f>SQRT((q_3x-W113)^2+(q_3y-X113)^2)</f>
        <v>52272.217315907925</v>
      </c>
      <c r="BA113" s="39"/>
    </row>
    <row r="114" spans="20:53" x14ac:dyDescent="0.3">
      <c r="T114">
        <v>110</v>
      </c>
      <c r="U114">
        <v>55</v>
      </c>
      <c r="W114" s="39">
        <f>W113+(Z113*bt)+(0.5*AC113)*bt^2</f>
        <v>46209.290956353638</v>
      </c>
      <c r="X114" s="39">
        <f>X113+(AA113*bt)+(0.5*AD113)*bt^2</f>
        <v>-2598.4582754780549</v>
      </c>
      <c r="Y114" s="39"/>
      <c r="Z114" s="39">
        <f>Z113+(AC113*bt)</f>
        <v>1413.8130161370029</v>
      </c>
      <c r="AA114" s="39">
        <f>AA113+(AD113*bt)</f>
        <v>-2853.2978530626924</v>
      </c>
      <c r="AB114" s="39"/>
      <c r="AC114" s="39">
        <f t="shared" si="25"/>
        <v>-729.85877141867763</v>
      </c>
      <c r="AD114" s="39">
        <f t="shared" si="26"/>
        <v>164.6884631745985</v>
      </c>
      <c r="AE114" s="39"/>
      <c r="AF114" s="39"/>
      <c r="AG114" s="39">
        <f>Masse_1*(q_1x-W114)/($AV114^2+Aarseth_1^2)^(3/2)</f>
        <v>-517.80982956876699</v>
      </c>
      <c r="AH114" s="39">
        <f>Masse_1*(q_1y-X114)/($AV114^2+Aarseth_1^2)^(3/2)</f>
        <v>199.5124922395112</v>
      </c>
      <c r="AI114" s="39"/>
      <c r="AJ114" s="39">
        <f>Masse_2*(q_2x-W114)/($AX114^2+Aarseth_2^2)^(3/2)</f>
        <v>-38.220398460072687</v>
      </c>
      <c r="AK114" s="39">
        <f>Masse_2*(q_2y-X114)/($AX114^2+Aarseth_2^2)^(3/2)</f>
        <v>7.2726665444702743</v>
      </c>
      <c r="AL114" s="39"/>
      <c r="AM114" s="39">
        <f>Masse_3*(q_3x-W114)/($AZ114^2+Aarseth_3^2)^(3/2)</f>
        <v>-173.82854338983788</v>
      </c>
      <c r="AN114" s="39">
        <f>Masse_3*(q_3y-X114)/($AZ114^2+Aarseth_3^2)^(3/2)</f>
        <v>-42.096695609382984</v>
      </c>
      <c r="AO114" s="39"/>
      <c r="AP114" s="39"/>
      <c r="AQ114" s="39"/>
      <c r="AR114" s="39"/>
      <c r="AS114" s="39"/>
      <c r="AT114" s="39"/>
      <c r="AU114" s="39"/>
      <c r="AV114" s="39">
        <f>SQRT((q_1x-W114)^2+(q_1y-X114)^2)</f>
        <v>28087.466813088929</v>
      </c>
      <c r="AW114" s="39"/>
      <c r="AX114" s="39">
        <f>SQRT((q_2x-W114)^2+(q_2y-X114)^2)</f>
        <v>67397.265225393625</v>
      </c>
      <c r="AY114" s="39"/>
      <c r="AZ114" s="39">
        <f>SQRT((q_3x-W114)^2+(q_3y-X114)^2)</f>
        <v>52689.559852000479</v>
      </c>
      <c r="BA114" s="39"/>
    </row>
    <row r="115" spans="20:53" x14ac:dyDescent="0.3">
      <c r="T115">
        <v>111</v>
      </c>
      <c r="U115">
        <v>55.5</v>
      </c>
      <c r="W115" s="39">
        <f>W114+(Z114*bt)+(0.5*AC114)*bt^2</f>
        <v>46824.965117994805</v>
      </c>
      <c r="X115" s="39">
        <f>X114+(AA114*bt)+(0.5*AD114)*bt^2</f>
        <v>-4004.5211441125762</v>
      </c>
      <c r="Y115" s="39"/>
      <c r="Z115" s="39">
        <f>Z114+(AC114*bt)</f>
        <v>1048.8836304276642</v>
      </c>
      <c r="AA115" s="39">
        <f>AA114+(AD114*bt)</f>
        <v>-2770.953621475393</v>
      </c>
      <c r="AB115" s="39"/>
      <c r="AC115" s="39">
        <f t="shared" si="25"/>
        <v>-688.493729368598</v>
      </c>
      <c r="AD115" s="39">
        <f t="shared" si="26"/>
        <v>176.13820568408178</v>
      </c>
      <c r="AE115" s="39"/>
      <c r="AF115" s="39"/>
      <c r="AG115" s="39">
        <f>Masse_1*(q_1x-W115)/($AV115^2+Aarseth_1^2)^(3/2)</f>
        <v>-478.22070848083041</v>
      </c>
      <c r="AH115" s="39">
        <f>Masse_1*(q_1y-X115)/($AV115^2+Aarseth_1^2)^(3/2)</f>
        <v>205.09626864638651</v>
      </c>
      <c r="AI115" s="39"/>
      <c r="AJ115" s="39">
        <f>Masse_2*(q_2x-W115)/($AX115^2+Aarseth_2^2)^(3/2)</f>
        <v>-37.119571671015741</v>
      </c>
      <c r="AK115" s="39">
        <f>Masse_2*(q_2y-X115)/($AX115^2+Aarseth_2^2)^(3/2)</f>
        <v>7.7791559697673165</v>
      </c>
      <c r="AL115" s="39"/>
      <c r="AM115" s="39">
        <f>Masse_3*(q_3x-W115)/($AZ115^2+Aarseth_3^2)^(3/2)</f>
        <v>-173.15344921675188</v>
      </c>
      <c r="AN115" s="39">
        <f>Masse_3*(q_3y-X115)/($AZ115^2+Aarseth_3^2)^(3/2)</f>
        <v>-36.737218932072047</v>
      </c>
      <c r="AO115" s="39"/>
      <c r="AP115" s="39"/>
      <c r="AQ115" s="39"/>
      <c r="AR115" s="39"/>
      <c r="AS115" s="39"/>
      <c r="AT115" s="39"/>
      <c r="AU115" s="39"/>
      <c r="AV115" s="39">
        <f>SQRT((q_1x-W115)^2+(q_1y-X115)^2)</f>
        <v>29187.887219478071</v>
      </c>
      <c r="AW115" s="39"/>
      <c r="AX115" s="39">
        <f>SQRT((q_2x-W115)^2+(q_2y-X115)^2)</f>
        <v>68276.662011972425</v>
      </c>
      <c r="AY115" s="39"/>
      <c r="AZ115" s="39">
        <f>SQRT((q_3x-W115)^2+(q_3y-X115)^2)</f>
        <v>52978.557594102596</v>
      </c>
      <c r="BA115" s="39"/>
    </row>
    <row r="116" spans="20:53" x14ac:dyDescent="0.3">
      <c r="T116">
        <v>112</v>
      </c>
      <c r="U116">
        <v>56</v>
      </c>
      <c r="W116" s="39">
        <f>W115+(Z115*bt)+(0.5*AC115)*bt^2</f>
        <v>47263.34521703756</v>
      </c>
      <c r="X116" s="39">
        <f>X115+(AA115*bt)+(0.5*AD115)*bt^2</f>
        <v>-5367.9806791397623</v>
      </c>
      <c r="Y116" s="39"/>
      <c r="Z116" s="39">
        <f>Z115+(AC115*bt)</f>
        <v>704.63676574336523</v>
      </c>
      <c r="AA116" s="39">
        <f>AA115+(AD115*bt)</f>
        <v>-2682.8845186333519</v>
      </c>
      <c r="AB116" s="39"/>
      <c r="AC116" s="39">
        <f t="shared" si="25"/>
        <v>-654.7432615750962</v>
      </c>
      <c r="AD116" s="39">
        <f t="shared" si="26"/>
        <v>186.63980917213249</v>
      </c>
      <c r="AE116" s="39"/>
      <c r="AF116" s="39"/>
      <c r="AG116" s="39">
        <f>Masse_1*(q_1x-W116)/($AV116^2+Aarseth_1^2)^(3/2)</f>
        <v>-445.47340013751756</v>
      </c>
      <c r="AH116" s="39">
        <f>Masse_1*(q_1y-X116)/($AV116^2+Aarseth_1^2)^(3/2)</f>
        <v>210.25824455533007</v>
      </c>
      <c r="AI116" s="39"/>
      <c r="AJ116" s="39">
        <f>Masse_2*(q_2x-W116)/($AX116^2+Aarseth_2^2)^(3/2)</f>
        <v>-36.217370602618942</v>
      </c>
      <c r="AK116" s="39">
        <f>Masse_2*(q_2y-X116)/($AX116^2+Aarseth_2^2)^(3/2)</f>
        <v>8.2747572228880237</v>
      </c>
      <c r="AL116" s="39"/>
      <c r="AM116" s="39">
        <f>Masse_3*(q_3x-W116)/($AZ116^2+Aarseth_3^2)^(3/2)</f>
        <v>-173.05249083495974</v>
      </c>
      <c r="AN116" s="39">
        <f>Masse_3*(q_3y-X116)/($AZ116^2+Aarseth_3^2)^(3/2)</f>
        <v>-31.893192606085595</v>
      </c>
      <c r="AO116" s="39"/>
      <c r="AP116" s="39"/>
      <c r="AQ116" s="39"/>
      <c r="AR116" s="39"/>
      <c r="AS116" s="39"/>
      <c r="AT116" s="39"/>
      <c r="AU116" s="39"/>
      <c r="AV116" s="39">
        <f>SQRT((q_1x-W116)^2+(q_1y-X116)^2)</f>
        <v>30147.55245757239</v>
      </c>
      <c r="AW116" s="39"/>
      <c r="AX116" s="39">
        <f>SQRT((q_2x-W116)^2+(q_2y-X116)^2)</f>
        <v>68996.611800441213</v>
      </c>
      <c r="AY116" s="39"/>
      <c r="AZ116" s="39">
        <f>SQRT((q_3x-W116)^2+(q_3y-X116)^2)</f>
        <v>53143.513710260704</v>
      </c>
      <c r="BA116" s="39"/>
    </row>
    <row r="117" spans="20:53" x14ac:dyDescent="0.3">
      <c r="T117">
        <v>113</v>
      </c>
      <c r="U117">
        <v>56.5</v>
      </c>
      <c r="W117" s="39">
        <f>W116+(Z116*bt)+(0.5*AC116)*bt^2</f>
        <v>47533.82069221235</v>
      </c>
      <c r="X117" s="39">
        <f>X116+(AA116*bt)+(0.5*AD116)*bt^2</f>
        <v>-6686.0929623099219</v>
      </c>
      <c r="Y117" s="39"/>
      <c r="Z117" s="39">
        <f>Z116+(AC116*bt)</f>
        <v>377.26513495581713</v>
      </c>
      <c r="AA117" s="39">
        <f>AA116+(AD116*bt)</f>
        <v>-2589.5646140472859</v>
      </c>
      <c r="AB117" s="39"/>
      <c r="AC117" s="39">
        <f t="shared" si="25"/>
        <v>-627.13960192167985</v>
      </c>
      <c r="AD117" s="39">
        <f t="shared" si="26"/>
        <v>196.73179643096128</v>
      </c>
      <c r="AE117" s="39"/>
      <c r="AF117" s="39"/>
      <c r="AG117" s="39">
        <f>Masse_1*(q_1x-W117)/($AV117^2+Aarseth_1^2)^(3/2)</f>
        <v>-418.12091213128855</v>
      </c>
      <c r="AH117" s="39">
        <f>Masse_1*(q_1y-X117)/($AV117^2+Aarseth_1^2)^(3/2)</f>
        <v>215.42604621733227</v>
      </c>
      <c r="AI117" s="39"/>
      <c r="AJ117" s="39">
        <f>Masse_2*(q_2x-W117)/($AX117^2+Aarseth_2^2)^(3/2)</f>
        <v>-35.488278344061946</v>
      </c>
      <c r="AK117" s="39">
        <f>Masse_2*(q_2y-X117)/($AX117^2+Aarseth_2^2)^(3/2)</f>
        <v>8.7683579198064336</v>
      </c>
      <c r="AL117" s="39"/>
      <c r="AM117" s="39">
        <f>Masse_3*(q_3x-W117)/($AZ117^2+Aarseth_3^2)^(3/2)</f>
        <v>-173.5304114463294</v>
      </c>
      <c r="AN117" s="39">
        <f>Masse_3*(q_3y-X117)/($AZ117^2+Aarseth_3^2)^(3/2)</f>
        <v>-27.462607706177405</v>
      </c>
      <c r="AO117" s="39"/>
      <c r="AP117" s="39"/>
      <c r="AQ117" s="39"/>
      <c r="AR117" s="39"/>
      <c r="AS117" s="39"/>
      <c r="AT117" s="39"/>
      <c r="AU117" s="39"/>
      <c r="AV117" s="39">
        <f>SQRT((q_1x-W117)^2+(q_1y-X117)^2)</f>
        <v>30973.480841619981</v>
      </c>
      <c r="AW117" s="39"/>
      <c r="AX117" s="39">
        <f>SQRT((q_2x-W117)^2+(q_2y-X117)^2)</f>
        <v>69564.665137084769</v>
      </c>
      <c r="AY117" s="39"/>
      <c r="AZ117" s="39">
        <f>SQRT((q_3x-W117)^2+(q_3y-X117)^2)</f>
        <v>53187.624187896108</v>
      </c>
      <c r="BA117" s="39"/>
    </row>
    <row r="118" spans="20:53" x14ac:dyDescent="0.3">
      <c r="T118">
        <v>114</v>
      </c>
      <c r="U118">
        <v>57</v>
      </c>
      <c r="W118" s="39">
        <f>W117+(Z117*bt)+(0.5*AC117)*bt^2</f>
        <v>47644.060809450049</v>
      </c>
      <c r="X118" s="39">
        <f>X117+(AA117*bt)+(0.5*AD117)*bt^2</f>
        <v>-7956.2837947796943</v>
      </c>
      <c r="Y118" s="39"/>
      <c r="Z118" s="39">
        <f>Z117+(AC117*bt)</f>
        <v>63.695333994977204</v>
      </c>
      <c r="AA118" s="39">
        <f>AA117+(AD117*bt)</f>
        <v>-2491.1987158318052</v>
      </c>
      <c r="AB118" s="39"/>
      <c r="AC118" s="39">
        <f t="shared" si="25"/>
        <v>-604.59348659633929</v>
      </c>
      <c r="AD118" s="39">
        <f t="shared" si="26"/>
        <v>206.80177891759877</v>
      </c>
      <c r="AE118" s="39"/>
      <c r="AF118" s="39"/>
      <c r="AG118" s="39">
        <f>Masse_1*(q_1x-W118)/($AV118^2+Aarseth_1^2)^(3/2)</f>
        <v>-395.0786528082844</v>
      </c>
      <c r="AH118" s="39">
        <f>Masse_1*(q_1y-X118)/($AV118^2+Aarseth_1^2)^(3/2)</f>
        <v>220.89546905411981</v>
      </c>
      <c r="AI118" s="39"/>
      <c r="AJ118" s="39">
        <f>Masse_2*(q_2x-W118)/($AX118^2+Aarseth_2^2)^(3/2)</f>
        <v>-34.913242012225034</v>
      </c>
      <c r="AK118" s="39">
        <f>Masse_2*(q_2y-X118)/($AX118^2+Aarseth_2^2)^(3/2)</f>
        <v>9.2678067263483506</v>
      </c>
      <c r="AL118" s="39"/>
      <c r="AM118" s="39">
        <f>Masse_3*(q_3x-W118)/($AZ118^2+Aarseth_3^2)^(3/2)</f>
        <v>-174.60159177582989</v>
      </c>
      <c r="AN118" s="39">
        <f>Masse_3*(q_3y-X118)/($AZ118^2+Aarseth_3^2)^(3/2)</f>
        <v>-23.361496862869402</v>
      </c>
      <c r="AO118" s="39"/>
      <c r="AP118" s="39"/>
      <c r="AQ118" s="39"/>
      <c r="AR118" s="39"/>
      <c r="AS118" s="39"/>
      <c r="AT118" s="39"/>
      <c r="AU118" s="39"/>
      <c r="AV118" s="39">
        <f>SQRT((q_1x-W118)^2+(q_1y-X118)^2)</f>
        <v>31671.608844221057</v>
      </c>
      <c r="AW118" s="39"/>
      <c r="AX118" s="39">
        <f>SQRT((q_2x-W118)^2+(q_2y-X118)^2)</f>
        <v>69986.763680793549</v>
      </c>
      <c r="AY118" s="39"/>
      <c r="AZ118" s="39">
        <f>SQRT((q_3x-W118)^2+(q_3y-X118)^2)</f>
        <v>53113.191172144398</v>
      </c>
      <c r="BA118" s="39"/>
    </row>
    <row r="119" spans="20:53" x14ac:dyDescent="0.3">
      <c r="T119">
        <v>115</v>
      </c>
      <c r="U119">
        <v>57.5</v>
      </c>
      <c r="W119" s="39">
        <f>W118+(Z118*bt)+(0.5*AC118)*bt^2</f>
        <v>47600.334290622995</v>
      </c>
      <c r="X119" s="39">
        <f>X118+(AA118*bt)+(0.5*AD118)*bt^2</f>
        <v>-9176.0329303308972</v>
      </c>
      <c r="Y119" s="39"/>
      <c r="Z119" s="39">
        <f>Z118+(AC118*bt)</f>
        <v>-238.60140930319244</v>
      </c>
      <c r="AA119" s="39">
        <f>AA118+(AD118*bt)</f>
        <v>-2387.7978263730056</v>
      </c>
      <c r="AB119" s="39"/>
      <c r="AC119" s="39">
        <f t="shared" si="25"/>
        <v>-586.28711572889142</v>
      </c>
      <c r="AD119" s="39">
        <f t="shared" si="26"/>
        <v>217.1480279819136</v>
      </c>
      <c r="AE119" s="39"/>
      <c r="AF119" s="39"/>
      <c r="AG119" s="39">
        <f>Masse_1*(q_1x-W119)/($AV119^2+Aarseth_1^2)^(3/2)</f>
        <v>-375.51805310981467</v>
      </c>
      <c r="AH119" s="39">
        <f>Masse_1*(q_1y-X119)/($AV119^2+Aarseth_1^2)^(3/2)</f>
        <v>226.8867961400212</v>
      </c>
      <c r="AI119" s="39"/>
      <c r="AJ119" s="39">
        <f>Masse_2*(q_2x-W119)/($AX119^2+Aarseth_2^2)^(3/2)</f>
        <v>-34.478195508554236</v>
      </c>
      <c r="AK119" s="39">
        <f>Masse_2*(q_2y-X119)/($AX119^2+Aarseth_2^2)^(3/2)</f>
        <v>9.7803512273774835</v>
      </c>
      <c r="AL119" s="39"/>
      <c r="AM119" s="39">
        <f>Masse_3*(q_3x-W119)/($AZ119^2+Aarseth_3^2)^(3/2)</f>
        <v>-176.29086711052256</v>
      </c>
      <c r="AN119" s="39">
        <f>Masse_3*(q_3y-X119)/($AZ119^2+Aarseth_3^2)^(3/2)</f>
        <v>-19.519119385485087</v>
      </c>
      <c r="AO119" s="39"/>
      <c r="AP119" s="39"/>
      <c r="AQ119" s="39"/>
      <c r="AR119" s="39"/>
      <c r="AS119" s="39"/>
      <c r="AT119" s="39"/>
      <c r="AU119" s="39"/>
      <c r="AV119" s="39">
        <f>SQRT((q_1x-W119)^2+(q_1y-X119)^2)</f>
        <v>32246.992530275133</v>
      </c>
      <c r="AW119" s="39"/>
      <c r="AX119" s="39">
        <f>SQRT((q_2x-W119)^2+(q_2y-X119)^2)</f>
        <v>70267.527600941772</v>
      </c>
      <c r="AY119" s="39"/>
      <c r="AZ119" s="39">
        <f>SQRT((q_3x-W119)^2+(q_3y-X119)^2)</f>
        <v>52921.770188778457</v>
      </c>
      <c r="BA119" s="39"/>
    </row>
    <row r="120" spans="20:53" x14ac:dyDescent="0.3">
      <c r="T120">
        <v>116</v>
      </c>
      <c r="U120">
        <v>58</v>
      </c>
      <c r="W120" s="39">
        <f>W119+(Z119*bt)+(0.5*AC119)*bt^2</f>
        <v>47407.747696505285</v>
      </c>
      <c r="X120" s="39">
        <f>X119+(AA119*bt)+(0.5*AD119)*bt^2</f>
        <v>-10342.788340019661</v>
      </c>
      <c r="Y120" s="39"/>
      <c r="Z120" s="39">
        <f>Z119+(AC119*bt)</f>
        <v>-531.74496716763815</v>
      </c>
      <c r="AA120" s="39">
        <f>AA119+(AD119*bt)</f>
        <v>-2279.2238123820489</v>
      </c>
      <c r="AB120" s="39"/>
      <c r="AC120" s="39">
        <f t="shared" si="25"/>
        <v>-571.60079395654589</v>
      </c>
      <c r="AD120" s="39">
        <f t="shared" si="26"/>
        <v>228.01735747655232</v>
      </c>
      <c r="AE120" s="39"/>
      <c r="AF120" s="39"/>
      <c r="AG120" s="39">
        <f>Masse_1*(q_1x-W120)/($AV120^2+Aarseth_1^2)^(3/2)</f>
        <v>-358.79297466080567</v>
      </c>
      <c r="AH120" s="39">
        <f>Masse_1*(q_1y-X120)/($AV120^2+Aarseth_1^2)^(3/2)</f>
        <v>233.57873750330398</v>
      </c>
      <c r="AI120" s="39"/>
      <c r="AJ120" s="39">
        <f>Masse_2*(q_2x-W120)/($AX120^2+Aarseth_2^2)^(3/2)</f>
        <v>-34.173059194422962</v>
      </c>
      <c r="AK120" s="39">
        <f>Masse_2*(q_2y-X120)/($AX120^2+Aarseth_2^2)^(3/2)</f>
        <v>10.312988252523235</v>
      </c>
      <c r="AL120" s="39"/>
      <c r="AM120" s="39">
        <f>Masse_3*(q_3x-W120)/($AZ120^2+Aarseth_3^2)^(3/2)</f>
        <v>-178.63476010131731</v>
      </c>
      <c r="AN120" s="39">
        <f>Masse_3*(q_3y-X120)/($AZ120^2+Aarseth_3^2)^(3/2)</f>
        <v>-15.874368279274901</v>
      </c>
      <c r="AO120" s="39"/>
      <c r="AP120" s="39"/>
      <c r="AQ120" s="39"/>
      <c r="AR120" s="39"/>
      <c r="AS120" s="39"/>
      <c r="AT120" s="39"/>
      <c r="AU120" s="39"/>
      <c r="AV120" s="39">
        <f>SQRT((q_1x-W120)^2+(q_1y-X120)^2)</f>
        <v>32703.971158592227</v>
      </c>
      <c r="AW120" s="39"/>
      <c r="AX120" s="39">
        <f>SQRT((q_2x-W120)^2+(q_2y-X120)^2)</f>
        <v>70410.464328553848</v>
      </c>
      <c r="AY120" s="39"/>
      <c r="AZ120" s="39">
        <f>SQRT((q_3x-W120)^2+(q_3y-X120)^2)</f>
        <v>52614.272199341613</v>
      </c>
      <c r="BA120" s="39"/>
    </row>
    <row r="121" spans="20:53" x14ac:dyDescent="0.3">
      <c r="T121">
        <v>117</v>
      </c>
      <c r="U121">
        <v>58.5</v>
      </c>
      <c r="W121" s="39">
        <f>W120+(Z120*bt)+(0.5*AC120)*bt^2</f>
        <v>47070.425113676894</v>
      </c>
      <c r="X121" s="39">
        <f>X120+(AA120*bt)+(0.5*AD120)*bt^2</f>
        <v>-11453.898076526117</v>
      </c>
      <c r="Y121" s="39"/>
      <c r="Z121" s="39">
        <f>Z120+(AC120*bt)</f>
        <v>-817.54536414591109</v>
      </c>
      <c r="AA121" s="39">
        <f>AA120+(AD120*bt)</f>
        <v>-2165.2151336437728</v>
      </c>
      <c r="AB121" s="39"/>
      <c r="AC121" s="39">
        <f t="shared" si="25"/>
        <v>-560.061919112802</v>
      </c>
      <c r="AD121" s="39">
        <f t="shared" si="26"/>
        <v>239.62962508985743</v>
      </c>
      <c r="AE121" s="39"/>
      <c r="AF121" s="39"/>
      <c r="AG121" s="39">
        <f>Masse_1*(q_1x-W121)/($AV121^2+Aarseth_1^2)^(3/2)</f>
        <v>-344.38761627656913</v>
      </c>
      <c r="AH121" s="39">
        <f>Masse_1*(q_1y-X121)/($AV121^2+Aarseth_1^2)^(3/2)</f>
        <v>241.12985851950918</v>
      </c>
      <c r="AI121" s="39"/>
      <c r="AJ121" s="39">
        <f>Masse_2*(q_2x-W121)/($AX121^2+Aarseth_2^2)^(3/2)</f>
        <v>-33.991069422666911</v>
      </c>
      <c r="AK121" s="39">
        <f>Masse_2*(q_2y-X121)/($AX121^2+Aarseth_2^2)^(3/2)</f>
        <v>10.87276452579564</v>
      </c>
      <c r="AL121" s="39"/>
      <c r="AM121" s="39">
        <f>Masse_3*(q_3x-W121)/($AZ121^2+Aarseth_3^2)^(3/2)</f>
        <v>-181.68323341356597</v>
      </c>
      <c r="AN121" s="39">
        <f>Masse_3*(q_3y-X121)/($AZ121^2+Aarseth_3^2)^(3/2)</f>
        <v>-12.372997955447394</v>
      </c>
      <c r="AO121" s="39"/>
      <c r="AP121" s="39"/>
      <c r="AQ121" s="39"/>
      <c r="AR121" s="39"/>
      <c r="AS121" s="39"/>
      <c r="AT121" s="39"/>
      <c r="AU121" s="39"/>
      <c r="AV121" s="39">
        <f>SQRT((q_1x-W121)^2+(q_1y-X121)^2)</f>
        <v>33046.303395849427</v>
      </c>
      <c r="AW121" s="39"/>
      <c r="AX121" s="39">
        <f>SQRT((q_2x-W121)^2+(q_2y-X121)^2)</f>
        <v>70418.120307256933</v>
      </c>
      <c r="AY121" s="39"/>
      <c r="AZ121" s="39">
        <f>SQRT((q_3x-W121)^2+(q_3y-X121)^2)</f>
        <v>52191.033812051457</v>
      </c>
      <c r="BA121" s="39"/>
    </row>
    <row r="122" spans="20:53" x14ac:dyDescent="0.3">
      <c r="T122">
        <v>118</v>
      </c>
      <c r="U122">
        <v>59</v>
      </c>
      <c r="W122" s="39">
        <f>W121+(Z121*bt)+(0.5*AC121)*bt^2</f>
        <v>46591.644691714835</v>
      </c>
      <c r="X122" s="39">
        <f>X121+(AA121*bt)+(0.5*AD121)*bt^2</f>
        <v>-12506.55194021177</v>
      </c>
      <c r="Y122" s="39"/>
      <c r="Z122" s="39">
        <f>Z121+(AC121*bt)</f>
        <v>-1097.576323702312</v>
      </c>
      <c r="AA122" s="39">
        <f>AA121+(AD121*bt)</f>
        <v>-2045.400321098844</v>
      </c>
      <c r="AB122" s="39"/>
      <c r="AC122" s="39">
        <f t="shared" si="25"/>
        <v>-551.3089442384528</v>
      </c>
      <c r="AD122" s="39">
        <f t="shared" si="26"/>
        <v>252.19452784010991</v>
      </c>
      <c r="AE122" s="39"/>
      <c r="AF122" s="39"/>
      <c r="AG122" s="39">
        <f>Masse_1*(q_1x-W122)/($AV122^2+Aarseth_1^2)^(3/2)</f>
        <v>-331.87848787352789</v>
      </c>
      <c r="AH122" s="39">
        <f>Masse_1*(q_1y-X122)/($AV122^2+Aarseth_1^2)^(3/2)</f>
        <v>249.69287467763982</v>
      </c>
      <c r="AI122" s="39"/>
      <c r="AJ122" s="39">
        <f>Masse_2*(q_2x-W122)/($AX122^2+Aarseth_2^2)^(3/2)</f>
        <v>-33.928347423746679</v>
      </c>
      <c r="AK122" s="39">
        <f>Masse_2*(q_2y-X122)/($AX122^2+Aarseth_2^2)^(3/2)</f>
        <v>11.467055920802498</v>
      </c>
      <c r="AL122" s="39"/>
      <c r="AM122" s="39">
        <f>Masse_3*(q_3x-W122)/($AZ122^2+Aarseth_3^2)^(3/2)</f>
        <v>-185.50210894117825</v>
      </c>
      <c r="AN122" s="39">
        <f>Masse_3*(q_3y-X122)/($AZ122^2+Aarseth_3^2)^(3/2)</f>
        <v>-8.9654027583324112</v>
      </c>
      <c r="AO122" s="39"/>
      <c r="AP122" s="39"/>
      <c r="AQ122" s="39"/>
      <c r="AR122" s="39"/>
      <c r="AS122" s="39"/>
      <c r="AT122" s="39"/>
      <c r="AU122" s="39"/>
      <c r="AV122" s="39">
        <f>SQRT((q_1x-W122)^2+(q_1y-X122)^2)</f>
        <v>33277.284864405585</v>
      </c>
      <c r="AW122" s="39"/>
      <c r="AX122" s="39">
        <f>SQRT((q_2x-W122)^2+(q_2y-X122)^2)</f>
        <v>70292.190341353315</v>
      </c>
      <c r="AY122" s="39"/>
      <c r="AZ122" s="39">
        <f>SQRT((q_3x-W122)^2+(q_3y-X122)^2)</f>
        <v>51651.864295715495</v>
      </c>
      <c r="BA122" s="39"/>
    </row>
    <row r="123" spans="20:53" x14ac:dyDescent="0.3">
      <c r="T123">
        <v>119</v>
      </c>
      <c r="U123">
        <v>59.5</v>
      </c>
      <c r="W123" s="39">
        <f>W122+(Z122*bt)+(0.5*AC122)*bt^2</f>
        <v>45973.942911833874</v>
      </c>
      <c r="X123" s="39">
        <f>X122+(AA122*bt)+(0.5*AD122)*bt^2</f>
        <v>-13497.727784781178</v>
      </c>
      <c r="Y123" s="39"/>
      <c r="Z123" s="39">
        <f>Z122+(AC122*bt)</f>
        <v>-1373.2307958215383</v>
      </c>
      <c r="AA123" s="39">
        <f>AA122+(AD122*bt)</f>
        <v>-1919.303057178789</v>
      </c>
      <c r="AB123" s="39"/>
      <c r="AC123" s="39">
        <f t="shared" si="25"/>
        <v>-545.06547733143202</v>
      </c>
      <c r="AD123" s="39">
        <f t="shared" si="26"/>
        <v>265.92391362585926</v>
      </c>
      <c r="AE123" s="39"/>
      <c r="AF123" s="39"/>
      <c r="AG123" s="39">
        <f>Masse_1*(q_1x-W123)/($AV123^2+Aarseth_1^2)^(3/2)</f>
        <v>-320.90546345548182</v>
      </c>
      <c r="AH123" s="39">
        <f>Masse_1*(q_1y-X123)/($AV123^2+Aarseth_1^2)^(3/2)</f>
        <v>259.4248239152497</v>
      </c>
      <c r="AI123" s="39"/>
      <c r="AJ123" s="39">
        <f>Masse_2*(q_2x-W123)/($AX123^2+Aarseth_2^2)^(3/2)</f>
        <v>-33.98365274292734</v>
      </c>
      <c r="AK123" s="39">
        <f>Masse_2*(q_2y-X123)/($AX123^2+Aarseth_2^2)^(3/2)</f>
        <v>12.103848671785288</v>
      </c>
      <c r="AL123" s="39"/>
      <c r="AM123" s="39">
        <f>Masse_3*(q_3x-W123)/($AZ123^2+Aarseth_3^2)^(3/2)</f>
        <v>-190.17636113302291</v>
      </c>
      <c r="AN123" s="39">
        <f>Masse_3*(q_3y-X123)/($AZ123^2+Aarseth_3^2)^(3/2)</f>
        <v>-5.6047589611757296</v>
      </c>
      <c r="AO123" s="39"/>
      <c r="AP123" s="39"/>
      <c r="AQ123" s="39"/>
      <c r="AR123" s="39"/>
      <c r="AS123" s="39"/>
      <c r="AT123" s="39"/>
      <c r="AU123" s="39"/>
      <c r="AV123" s="39">
        <f>SQRT((q_1x-W123)^2+(q_1y-X123)^2)</f>
        <v>33399.854528290634</v>
      </c>
      <c r="AW123" s="39"/>
      <c r="AX123" s="39">
        <f>SQRT((q_2x-W123)^2+(q_2y-X123)^2)</f>
        <v>70033.594469951291</v>
      </c>
      <c r="AY123" s="39"/>
      <c r="AZ123" s="39">
        <f>SQRT((q_3x-W123)^2+(q_3y-X123)^2)</f>
        <v>50996.075121400449</v>
      </c>
      <c r="BA123" s="39"/>
    </row>
    <row r="124" spans="20:53" x14ac:dyDescent="0.3">
      <c r="T124">
        <v>120</v>
      </c>
      <c r="U124">
        <v>60</v>
      </c>
      <c r="W124" s="39">
        <f>W123+(Z123*bt)+(0.5*AC123)*bt^2</f>
        <v>45219.194329256672</v>
      </c>
      <c r="X124" s="39">
        <f>X123+(AA123*bt)+(0.5*AD123)*bt^2</f>
        <v>-14424.138824167341</v>
      </c>
      <c r="Y124" s="39"/>
      <c r="Z124" s="39">
        <f>Z123+(AC123*bt)</f>
        <v>-1645.7635344872542</v>
      </c>
      <c r="AA124" s="39">
        <f>AA123+(AD123*bt)</f>
        <v>-1786.3411003658593</v>
      </c>
      <c r="AB124" s="39"/>
      <c r="AC124" s="39">
        <f t="shared" si="25"/>
        <v>-541.12130405684331</v>
      </c>
      <c r="AD124" s="39">
        <f t="shared" si="26"/>
        <v>281.0414684822058</v>
      </c>
      <c r="AE124" s="39"/>
      <c r="AF124" s="39"/>
      <c r="AG124" s="39">
        <f>Masse_1*(q_1x-W124)/($AV124^2+Aarseth_1^2)^(3/2)</f>
        <v>-311.14843353881201</v>
      </c>
      <c r="AH124" s="39">
        <f>Masse_1*(q_1y-X124)/($AV124^2+Aarseth_1^2)^(3/2)</f>
        <v>270.49482084022571</v>
      </c>
      <c r="AI124" s="39"/>
      <c r="AJ124" s="39">
        <f>Masse_2*(q_2x-W124)/($AX124^2+Aarseth_2^2)^(3/2)</f>
        <v>-34.158290421756533</v>
      </c>
      <c r="AK124" s="39">
        <f>Masse_2*(q_2y-X124)/($AX124^2+Aarseth_2^2)^(3/2)</f>
        <v>12.792044364199613</v>
      </c>
      <c r="AL124" s="39"/>
      <c r="AM124" s="39">
        <f>Masse_3*(q_3x-W124)/($AZ124^2+Aarseth_3^2)^(3/2)</f>
        <v>-195.81458009627474</v>
      </c>
      <c r="AN124" s="39">
        <f>Masse_3*(q_3y-X124)/($AZ124^2+Aarseth_3^2)^(3/2)</f>
        <v>-2.2453967222195415</v>
      </c>
      <c r="AO124" s="39"/>
      <c r="AP124" s="39"/>
      <c r="AQ124" s="39"/>
      <c r="AR124" s="39"/>
      <c r="AS124" s="39"/>
      <c r="AT124" s="39"/>
      <c r="AU124" s="39"/>
      <c r="AV124" s="39">
        <f>SQRT((q_1x-W124)^2+(q_1y-X124)^2)</f>
        <v>33416.696811596652</v>
      </c>
      <c r="AW124" s="39"/>
      <c r="AX124" s="39">
        <f>SQRT((q_2x-W124)^2+(q_2y-X124)^2)</f>
        <v>69642.529148929854</v>
      </c>
      <c r="AY124" s="39"/>
      <c r="AZ124" s="39">
        <f>SQRT((q_3x-W124)^2+(q_3y-X124)^2)</f>
        <v>50222.495907446464</v>
      </c>
      <c r="BA124" s="39"/>
    </row>
    <row r="125" spans="20:53" x14ac:dyDescent="0.3">
      <c r="T125">
        <v>121</v>
      </c>
      <c r="U125">
        <v>60.5</v>
      </c>
      <c r="W125" s="39">
        <f>W124+(Z124*bt)+(0.5*AC124)*bt^2</f>
        <v>44328.67239900594</v>
      </c>
      <c r="X125" s="39">
        <f>X124+(AA124*bt)+(0.5*AD124)*bt^2</f>
        <v>-15282.179190789995</v>
      </c>
      <c r="Y125" s="39"/>
      <c r="Z125" s="39">
        <f>Z124+(AC124*bt)</f>
        <v>-1916.3241865156758</v>
      </c>
      <c r="AA125" s="39">
        <f>AA124+(AD124*bt)</f>
        <v>-1645.8203661247564</v>
      </c>
      <c r="AB125" s="39"/>
      <c r="AC125" s="39">
        <f t="shared" si="25"/>
        <v>-539.31816074135054</v>
      </c>
      <c r="AD125" s="39">
        <f t="shared" si="26"/>
        <v>297.79082386103585</v>
      </c>
      <c r="AE125" s="39"/>
      <c r="AF125" s="39"/>
      <c r="AG125" s="39">
        <f>Masse_1*(q_1x-W125)/($AV125^2+Aarseth_1^2)^(3/2)</f>
        <v>-302.30697241824544</v>
      </c>
      <c r="AH125" s="39">
        <f>Masse_1*(q_1y-X125)/($AV125^2+Aarseth_1^2)^(3/2)</f>
        <v>283.09031842358502</v>
      </c>
      <c r="AI125" s="39"/>
      <c r="AJ125" s="39">
        <f>Masse_2*(q_2x-W125)/($AX125^2+Aarseth_2^2)^(3/2)</f>
        <v>-34.456158794883812</v>
      </c>
      <c r="AK125" s="39">
        <f>Masse_2*(q_2y-X125)/($AX125^2+Aarseth_2^2)^(3/2)</f>
        <v>13.541811891831124</v>
      </c>
      <c r="AL125" s="39"/>
      <c r="AM125" s="39">
        <f>Masse_3*(q_3x-W125)/($AZ125^2+Aarseth_3^2)^(3/2)</f>
        <v>-202.55502952822133</v>
      </c>
      <c r="AN125" s="39">
        <f>Masse_3*(q_3y-X125)/($AZ125^2+Aarseth_3^2)^(3/2)</f>
        <v>1.1586935456197049</v>
      </c>
      <c r="AO125" s="39"/>
      <c r="AP125" s="39"/>
      <c r="AQ125" s="39"/>
      <c r="AR125" s="39"/>
      <c r="AS125" s="39"/>
      <c r="AT125" s="39"/>
      <c r="AU125" s="39"/>
      <c r="AV125" s="39">
        <f>SQRT((q_1x-W125)^2+(q_1y-X125)^2)</f>
        <v>33330.346373529006</v>
      </c>
      <c r="AW125" s="39"/>
      <c r="AX125" s="39">
        <f>SQRT((q_2x-W125)^2+(q_2y-X125)^2)</f>
        <v>69118.497359634799</v>
      </c>
      <c r="AY125" s="39"/>
      <c r="AZ125" s="39">
        <f>SQRT((q_3x-W125)^2+(q_3y-X125)^2)</f>
        <v>49329.479479761038</v>
      </c>
      <c r="BA125" s="39"/>
    </row>
    <row r="126" spans="20:53" x14ac:dyDescent="0.3">
      <c r="T126">
        <v>122</v>
      </c>
      <c r="U126">
        <v>61</v>
      </c>
      <c r="W126" s="39">
        <f>W125+(Z125*bt)+(0.5*AC125)*bt^2</f>
        <v>43303.095535655433</v>
      </c>
      <c r="X126" s="39">
        <f>X125+(AA125*bt)+(0.5*AD125)*bt^2</f>
        <v>-16067.865520869744</v>
      </c>
      <c r="Y126" s="39"/>
      <c r="Z126" s="39">
        <f>Z125+(AC125*bt)</f>
        <v>-2185.983266886351</v>
      </c>
      <c r="AA126" s="39">
        <f>AA125+(AD125*bt)</f>
        <v>-1496.9249541942386</v>
      </c>
      <c r="AB126" s="39"/>
      <c r="AC126" s="39">
        <f t="shared" si="25"/>
        <v>-539.5387721578079</v>
      </c>
      <c r="AD126" s="39">
        <f t="shared" si="26"/>
        <v>316.4425631700858</v>
      </c>
      <c r="AE126" s="39"/>
      <c r="AF126" s="39"/>
      <c r="AG126" s="39">
        <f>Masse_1*(q_1x-W126)/($AV126^2+Aarseth_1^2)^(3/2)</f>
        <v>-294.08091527312376</v>
      </c>
      <c r="AH126" s="39">
        <f>Masse_1*(q_1y-X126)/($AV126^2+Aarseth_1^2)^(3/2)</f>
        <v>297.42226532979498</v>
      </c>
      <c r="AI126" s="39"/>
      <c r="AJ126" s="39">
        <f>Masse_2*(q_2x-W126)/($AX126^2+Aarseth_2^2)^(3/2)</f>
        <v>-34.883939588148849</v>
      </c>
      <c r="AK126" s="39">
        <f>Masse_2*(q_2y-X126)/($AX126^2+Aarseth_2^2)^(3/2)</f>
        <v>14.365013880084549</v>
      </c>
      <c r="AL126" s="39"/>
      <c r="AM126" s="39">
        <f>Masse_3*(q_3x-W126)/($AZ126^2+Aarseth_3^2)^(3/2)</f>
        <v>-210.57391729653534</v>
      </c>
      <c r="AN126" s="39">
        <f>Masse_3*(q_3y-X126)/($AZ126^2+Aarseth_3^2)^(3/2)</f>
        <v>4.6552839602062539</v>
      </c>
      <c r="AO126" s="39"/>
      <c r="AP126" s="39"/>
      <c r="AQ126" s="39"/>
      <c r="AR126" s="39"/>
      <c r="AS126" s="39"/>
      <c r="AT126" s="39"/>
      <c r="AU126" s="39"/>
      <c r="AV126" s="39">
        <f>SQRT((q_1x-W126)^2+(q_1y-X126)^2)</f>
        <v>33143.303196176523</v>
      </c>
      <c r="AW126" s="39"/>
      <c r="AX126" s="39">
        <f>SQRT((q_2x-W126)^2+(q_2y-X126)^2)</f>
        <v>68460.320750128449</v>
      </c>
      <c r="AY126" s="39"/>
      <c r="AZ126" s="39">
        <f>SQRT((q_3x-W126)^2+(q_3y-X126)^2)</f>
        <v>48314.898065682784</v>
      </c>
      <c r="BA126" s="39"/>
    </row>
    <row r="127" spans="20:53" x14ac:dyDescent="0.3">
      <c r="T127">
        <v>123</v>
      </c>
      <c r="U127">
        <v>61.5</v>
      </c>
      <c r="W127" s="39">
        <f>W126+(Z126*bt)+(0.5*AC126)*bt^2</f>
        <v>42142.661555692532</v>
      </c>
      <c r="X127" s="39">
        <f>X126+(AA126*bt)+(0.5*AD126)*bt^2</f>
        <v>-16776.772677570603</v>
      </c>
      <c r="Y127" s="39"/>
      <c r="Z127" s="39">
        <f>Z126+(AC126*bt)</f>
        <v>-2455.752652965255</v>
      </c>
      <c r="AA127" s="39">
        <f>AA126+(AD126*bt)</f>
        <v>-1338.7036726091956</v>
      </c>
      <c r="AB127" s="39"/>
      <c r="AC127" s="39">
        <f t="shared" si="25"/>
        <v>-541.69815679569979</v>
      </c>
      <c r="AD127" s="39">
        <f t="shared" si="26"/>
        <v>337.30010078145921</v>
      </c>
      <c r="AE127" s="39"/>
      <c r="AF127" s="39"/>
      <c r="AG127" s="39">
        <f>Masse_1*(q_1x-W127)/($AV127^2+Aarseth_1^2)^(3/2)</f>
        <v>-286.14992211668317</v>
      </c>
      <c r="AH127" s="39">
        <f>Masse_1*(q_1y-X127)/($AV127^2+Aarseth_1^2)^(3/2)</f>
        <v>313.7290697172462</v>
      </c>
      <c r="AI127" s="39"/>
      <c r="AJ127" s="39">
        <f>Masse_2*(q_2x-W127)/($AX127^2+Aarseth_2^2)^(3/2)</f>
        <v>-35.451446527942416</v>
      </c>
      <c r="AK127" s="39">
        <f>Masse_2*(q_2y-X127)/($AX127^2+Aarseth_2^2)^(3/2)</f>
        <v>15.275742959915213</v>
      </c>
      <c r="AL127" s="39"/>
      <c r="AM127" s="39">
        <f>Masse_3*(q_3x-W127)/($AZ127^2+Aarseth_3^2)^(3/2)</f>
        <v>-220.09678815107421</v>
      </c>
      <c r="AN127" s="39">
        <f>Masse_3*(q_3y-X127)/($AZ127^2+Aarseth_3^2)^(3/2)</f>
        <v>8.2952881042978088</v>
      </c>
      <c r="AO127" s="39"/>
      <c r="AP127" s="39"/>
      <c r="AQ127" s="39"/>
      <c r="AR127" s="39"/>
      <c r="AS127" s="39"/>
      <c r="AT127" s="39"/>
      <c r="AU127" s="39"/>
      <c r="AV127" s="39">
        <f>SQRT((q_1x-W127)^2+(q_1y-X127)^2)</f>
        <v>32858.167210122701</v>
      </c>
      <c r="AW127" s="39"/>
      <c r="AX127" s="39">
        <f>SQRT((q_2x-W127)^2+(q_2y-X127)^2)</f>
        <v>67666.135845425946</v>
      </c>
      <c r="AY127" s="39"/>
      <c r="AZ127" s="39">
        <f>SQRT((q_3x-W127)^2+(q_3y-X127)^2)</f>
        <v>47176.132309700122</v>
      </c>
      <c r="BA127" s="39"/>
    </row>
    <row r="128" spans="20:53" x14ac:dyDescent="0.3">
      <c r="T128">
        <v>124</v>
      </c>
      <c r="U128">
        <v>62</v>
      </c>
      <c r="W128" s="39">
        <f>W127+(Z127*bt)+(0.5*AC127)*bt^2</f>
        <v>40847.072959610443</v>
      </c>
      <c r="X128" s="39">
        <f>X127+(AA127*bt)+(0.5*AD127)*bt^2</f>
        <v>-17403.962001277519</v>
      </c>
      <c r="Y128" s="39"/>
      <c r="Z128" s="39">
        <f>Z127+(AC127*bt)</f>
        <v>-2726.601731363105</v>
      </c>
      <c r="AA128" s="39">
        <f>AA127+(AD127*bt)</f>
        <v>-1170.053622218466</v>
      </c>
      <c r="AB128" s="39"/>
      <c r="AC128" s="39">
        <f t="shared" si="25"/>
        <v>-545.73662321246286</v>
      </c>
      <c r="AD128" s="39">
        <f t="shared" si="26"/>
        <v>360.70379461433737</v>
      </c>
      <c r="AE128" s="39"/>
      <c r="AF128" s="39"/>
      <c r="AG128" s="39">
        <f>Masse_1*(q_1x-W128)/($AV128^2+Aarseth_1^2)^(3/2)</f>
        <v>-278.15006143638374</v>
      </c>
      <c r="AH128" s="39">
        <f>Masse_1*(q_1y-X128)/($AV128^2+Aarseth_1^2)^(3/2)</f>
        <v>332.27871241614099</v>
      </c>
      <c r="AI128" s="39"/>
      <c r="AJ128" s="39">
        <f>Masse_2*(q_2x-W128)/($AX128^2+Aarseth_2^2)^(3/2)</f>
        <v>-36.172165267573355</v>
      </c>
      <c r="AK128" s="39">
        <f>Masse_2*(q_2y-X128)/($AX128^2+Aarseth_2^2)^(3/2)</f>
        <v>16.291016055192951</v>
      </c>
      <c r="AL128" s="39"/>
      <c r="AM128" s="39">
        <f>Masse_3*(q_3x-W128)/($AZ128^2+Aarseth_3^2)^(3/2)</f>
        <v>-231.4143965085058</v>
      </c>
      <c r="AN128" s="39">
        <f>Masse_3*(q_3y-X128)/($AZ128^2+Aarseth_3^2)^(3/2)</f>
        <v>12.134066143003427</v>
      </c>
      <c r="AO128" s="39"/>
      <c r="AP128" s="39"/>
      <c r="AQ128" s="39"/>
      <c r="AR128" s="39"/>
      <c r="AS128" s="39"/>
      <c r="AT128" s="39"/>
      <c r="AU128" s="39"/>
      <c r="AV128" s="39">
        <f>SQRT((q_1x-W128)^2+(q_1y-X128)^2)</f>
        <v>32477.804333796881</v>
      </c>
      <c r="AW128" s="39"/>
      <c r="AX128" s="39">
        <f>SQRT((q_2x-W128)^2+(q_2y-X128)^2)</f>
        <v>66733.375616100966</v>
      </c>
      <c r="AY128" s="39"/>
      <c r="AZ128" s="39">
        <f>SQRT((q_3x-W128)^2+(q_3y-X128)^2)</f>
        <v>45910.054805755019</v>
      </c>
      <c r="BA128" s="39"/>
    </row>
    <row r="129" spans="20:53" x14ac:dyDescent="0.3">
      <c r="T129">
        <v>125</v>
      </c>
      <c r="U129">
        <v>62.5</v>
      </c>
      <c r="W129" s="39">
        <f>W128+(Z128*bt)+(0.5*AC128)*bt^2</f>
        <v>39415.555016027334</v>
      </c>
      <c r="X129" s="39">
        <f>X128+(AA128*bt)+(0.5*AD128)*bt^2</f>
        <v>-17943.900838059963</v>
      </c>
      <c r="Y129" s="39"/>
      <c r="Z129" s="39">
        <f>Z128+(AC128*bt)</f>
        <v>-2999.4700429693366</v>
      </c>
      <c r="AA129" s="39">
        <f>AA128+(AD128*bt)</f>
        <v>-989.70172491129733</v>
      </c>
      <c r="AB129" s="39"/>
      <c r="AC129" s="39">
        <f t="shared" si="25"/>
        <v>-551.6143901282054</v>
      </c>
      <c r="AD129" s="39">
        <f t="shared" si="26"/>
        <v>387.03173708785232</v>
      </c>
      <c r="AE129" s="39"/>
      <c r="AF129" s="39"/>
      <c r="AG129" s="39">
        <f>Masse_1*(q_1x-W129)/($AV129^2+Aarseth_1^2)^(3/2)</f>
        <v>-269.6452329821168</v>
      </c>
      <c r="AH129" s="39">
        <f>Masse_1*(q_1y-X129)/($AV129^2+Aarseth_1^2)^(3/2)</f>
        <v>353.36752226701816</v>
      </c>
      <c r="AI129" s="39"/>
      <c r="AJ129" s="39">
        <f>Masse_2*(q_2x-W129)/($AX129^2+Aarseth_2^2)^(3/2)</f>
        <v>-37.064038816357154</v>
      </c>
      <c r="AK129" s="39">
        <f>Masse_2*(q_2y-X129)/($AX129^2+Aarseth_2^2)^(3/2)</f>
        <v>17.431694866149211</v>
      </c>
      <c r="AL129" s="39"/>
      <c r="AM129" s="39">
        <f>Masse_3*(q_3x-W129)/($AZ129^2+Aarseth_3^2)^(3/2)</f>
        <v>-244.90511832973144</v>
      </c>
      <c r="AN129" s="39">
        <f>Masse_3*(q_3y-X129)/($AZ129^2+Aarseth_3^2)^(3/2)</f>
        <v>16.232519954684946</v>
      </c>
      <c r="AO129" s="39"/>
      <c r="AP129" s="39"/>
      <c r="AQ129" s="39"/>
      <c r="AR129" s="39"/>
      <c r="AS129" s="39"/>
      <c r="AT129" s="39"/>
      <c r="AU129" s="39"/>
      <c r="AV129" s="39">
        <f>SQRT((q_1x-W129)^2+(q_1y-X129)^2)</f>
        <v>32005.559930071722</v>
      </c>
      <c r="AW129" s="39"/>
      <c r="AX129" s="39">
        <f>SQRT((q_2x-W129)^2+(q_2y-X129)^2)</f>
        <v>65658.73720922372</v>
      </c>
      <c r="AY129" s="39"/>
      <c r="AZ129" s="39">
        <f>SQRT((q_3x-W129)^2+(q_3y-X129)^2)</f>
        <v>44513.010227641098</v>
      </c>
      <c r="BA129" s="39"/>
    </row>
    <row r="130" spans="20:53" x14ac:dyDescent="0.3">
      <c r="T130">
        <v>126</v>
      </c>
      <c r="U130">
        <v>63</v>
      </c>
      <c r="W130" s="39">
        <f>W129+(Z129*bt)+(0.5*AC129)*bt^2</f>
        <v>37846.868195776638</v>
      </c>
      <c r="X130" s="39">
        <f>X129+(AA129*bt)+(0.5*AD129)*bt^2</f>
        <v>-18390.372733379631</v>
      </c>
      <c r="Y130" s="39"/>
      <c r="Z130" s="39">
        <f>Z129+(AC129*bt)</f>
        <v>-3275.2772380334395</v>
      </c>
      <c r="AA130" s="39">
        <f>AA129+(AD129*bt)</f>
        <v>-796.18585636737112</v>
      </c>
      <c r="AB130" s="39"/>
      <c r="AC130" s="39">
        <f t="shared" si="25"/>
        <v>-559.30861059801418</v>
      </c>
      <c r="AD130" s="39">
        <f t="shared" si="26"/>
        <v>416.69415465425084</v>
      </c>
      <c r="AE130" s="39"/>
      <c r="AF130" s="39"/>
      <c r="AG130" s="39">
        <f>Masse_1*(q_1x-W130)/($AV130^2+Aarseth_1^2)^(3/2)</f>
        <v>-260.09095238426909</v>
      </c>
      <c r="AH130" s="39">
        <f>Masse_1*(q_1y-X130)/($AV130^2+Aarseth_1^2)^(3/2)</f>
        <v>377.31279392772956</v>
      </c>
      <c r="AI130" s="39"/>
      <c r="AJ130" s="39">
        <f>Masse_2*(q_2x-W130)/($AX130^2+Aarseth_2^2)^(3/2)</f>
        <v>-38.15058250990414</v>
      </c>
      <c r="AK130" s="39">
        <f>Masse_2*(q_2y-X130)/($AX130^2+Aarseth_2^2)^(3/2)</f>
        <v>18.723732005440002</v>
      </c>
      <c r="AL130" s="39"/>
      <c r="AM130" s="39">
        <f>Masse_3*(q_3x-W130)/($AZ130^2+Aarseth_3^2)^(3/2)</f>
        <v>-261.06707570384094</v>
      </c>
      <c r="AN130" s="39">
        <f>Masse_3*(q_3y-X130)/($AZ130^2+Aarseth_3^2)^(3/2)</f>
        <v>20.657628721081249</v>
      </c>
      <c r="AO130" s="39"/>
      <c r="AP130" s="39"/>
      <c r="AQ130" s="39"/>
      <c r="AR130" s="39"/>
      <c r="AS130" s="39"/>
      <c r="AT130" s="39"/>
      <c r="AU130" s="39"/>
      <c r="AV130" s="39">
        <f>SQRT((q_1x-W130)^2+(q_1y-X130)^2)</f>
        <v>31445.541888648557</v>
      </c>
      <c r="AW130" s="39"/>
      <c r="AX130" s="39">
        <f>SQRT((q_2x-W130)^2+(q_2y-X130)^2)</f>
        <v>64438.136410046653</v>
      </c>
      <c r="AY130" s="39"/>
      <c r="AZ130" s="39">
        <f>SQRT((q_3x-W130)^2+(q_3y-X130)^2)</f>
        <v>42980.795030542416</v>
      </c>
      <c r="BA130" s="39"/>
    </row>
    <row r="131" spans="20:53" x14ac:dyDescent="0.3">
      <c r="T131">
        <v>127</v>
      </c>
      <c r="U131">
        <v>63.5</v>
      </c>
      <c r="W131" s="39">
        <f>W130+(Z130*bt)+(0.5*AC130)*bt^2</f>
        <v>36139.316000435167</v>
      </c>
      <c r="X131" s="39">
        <f>X130+(AA130*bt)+(0.5*AD130)*bt^2</f>
        <v>-18736.378892231536</v>
      </c>
      <c r="Y131" s="39"/>
      <c r="Z131" s="39">
        <f>Z130+(AC130*bt)</f>
        <v>-3554.9315433324464</v>
      </c>
      <c r="AA131" s="39">
        <f>AA130+(AD130*bt)</f>
        <v>-587.83877904024575</v>
      </c>
      <c r="AB131" s="39"/>
      <c r="AC131" s="39">
        <f t="shared" si="25"/>
        <v>-568.81524046418701</v>
      </c>
      <c r="AD131" s="39">
        <f t="shared" si="26"/>
        <v>450.11575798048739</v>
      </c>
      <c r="AE131" s="39"/>
      <c r="AF131" s="39"/>
      <c r="AG131" s="39">
        <f>Masse_1*(q_1x-W131)/($AV131^2+Aarseth_1^2)^(3/2)</f>
        <v>-248.78783459226591</v>
      </c>
      <c r="AH131" s="39">
        <f>Masse_1*(q_1y-X131)/($AV131^2+Aarseth_1^2)^(3/2)</f>
        <v>404.43423327014102</v>
      </c>
      <c r="AI131" s="39"/>
      <c r="AJ131" s="39">
        <f>Masse_2*(q_2x-W131)/($AX131^2+Aarseth_2^2)^(3/2)</f>
        <v>-39.462456433773127</v>
      </c>
      <c r="AK131" s="39">
        <f>Masse_2*(q_2y-X131)/($AX131^2+Aarseth_2^2)^(3/2)</f>
        <v>20.199891642610936</v>
      </c>
      <c r="AL131" s="39"/>
      <c r="AM131" s="39">
        <f>Masse_3*(q_3x-W131)/($AZ131^2+Aarseth_3^2)^(3/2)</f>
        <v>-280.56494943814801</v>
      </c>
      <c r="AN131" s="39">
        <f>Masse_3*(q_3y-X131)/($AZ131^2+Aarseth_3^2)^(3/2)</f>
        <v>25.481633067735391</v>
      </c>
      <c r="AO131" s="39"/>
      <c r="AP131" s="39"/>
      <c r="AQ131" s="39"/>
      <c r="AR131" s="39"/>
      <c r="AS131" s="39"/>
      <c r="AT131" s="39"/>
      <c r="AU131" s="39"/>
      <c r="AV131" s="39">
        <f>SQRT((q_1x-W131)^2+(q_1y-X131)^2)</f>
        <v>30803.004696597945</v>
      </c>
      <c r="AW131" s="39"/>
      <c r="AX131" s="39">
        <f>SQRT((q_2x-W131)^2+(q_2y-X131)^2)</f>
        <v>63066.649449884411</v>
      </c>
      <c r="AY131" s="39"/>
      <c r="AZ131" s="39">
        <f>SQRT((q_3x-W131)^2+(q_3y-X131)^2)</f>
        <v>41308.641326119337</v>
      </c>
      <c r="BA131" s="39"/>
    </row>
    <row r="132" spans="20:53" x14ac:dyDescent="0.3">
      <c r="T132">
        <v>128</v>
      </c>
      <c r="U132">
        <v>64</v>
      </c>
      <c r="W132" s="39">
        <f>W131+(Z131*bt)+(0.5*AC131)*bt^2</f>
        <v>34290.748323710919</v>
      </c>
      <c r="X132" s="39">
        <f>X131+(AA131*bt)+(0.5*AD131)*bt^2</f>
        <v>-18974.033812004098</v>
      </c>
      <c r="Y132" s="39"/>
      <c r="Z132" s="39">
        <f>Z131+(AC131*bt)</f>
        <v>-3839.3391635645398</v>
      </c>
      <c r="AA132" s="39">
        <f>AA131+(AD131*bt)</f>
        <v>-362.78090005000206</v>
      </c>
      <c r="AB132" s="39"/>
      <c r="AC132" s="39">
        <f t="shared" si="25"/>
        <v>-580.1616061350453</v>
      </c>
      <c r="AD132" s="39">
        <f t="shared" si="26"/>
        <v>487.69594366448155</v>
      </c>
      <c r="AE132" s="39"/>
      <c r="AF132" s="39"/>
      <c r="AG132" s="39">
        <f>Masse_1*(q_1x-W132)/($AV132^2+Aarseth_1^2)^(3/2)</f>
        <v>-234.8225033380302</v>
      </c>
      <c r="AH132" s="39">
        <f>Masse_1*(q_1y-X132)/($AV132^2+Aarseth_1^2)^(3/2)</f>
        <v>435.01563055839671</v>
      </c>
      <c r="AI132" s="39"/>
      <c r="AJ132" s="39">
        <f>Masse_2*(q_2x-W132)/($AX132^2+Aarseth_2^2)^(3/2)</f>
        <v>-41.039689925862156</v>
      </c>
      <c r="AK132" s="39">
        <f>Masse_2*(q_2y-X132)/($AX132^2+Aarseth_2^2)^(3/2)</f>
        <v>21.902173026905455</v>
      </c>
      <c r="AL132" s="39"/>
      <c r="AM132" s="39">
        <f>Masse_3*(q_3x-W132)/($AZ132^2+Aarseth_3^2)^(3/2)</f>
        <v>-304.29941287115298</v>
      </c>
      <c r="AN132" s="39">
        <f>Masse_3*(q_3y-X132)/($AZ132^2+Aarseth_3^2)^(3/2)</f>
        <v>30.778140079179376</v>
      </c>
      <c r="AO132" s="39"/>
      <c r="AP132" s="39"/>
      <c r="AQ132" s="39"/>
      <c r="AR132" s="39"/>
      <c r="AS132" s="39"/>
      <c r="AT132" s="39"/>
      <c r="AU132" s="39"/>
      <c r="AV132" s="39">
        <f>SQRT((q_1x-W132)^2+(q_1y-X132)^2)</f>
        <v>30084.879157656302</v>
      </c>
      <c r="AW132" s="39"/>
      <c r="AX132" s="39">
        <f>SQRT((q_2x-W132)^2+(q_2y-X132)^2)</f>
        <v>61538.443178940404</v>
      </c>
      <c r="AY132" s="39"/>
      <c r="AZ132" s="39">
        <f>SQRT((q_3x-W132)^2+(q_3y-X132)^2)</f>
        <v>39491.212295599944</v>
      </c>
      <c r="BA132" s="39"/>
    </row>
    <row r="133" spans="20:53" x14ac:dyDescent="0.3">
      <c r="T133">
        <v>129</v>
      </c>
      <c r="U133">
        <v>64.5</v>
      </c>
      <c r="W133" s="39">
        <f>W132+(Z132*bt)+(0.5*AC132)*bt^2</f>
        <v>32298.558541161769</v>
      </c>
      <c r="X133" s="39">
        <f>X132+(AA132*bt)+(0.5*AD132)*bt^2</f>
        <v>-19094.462269071042</v>
      </c>
      <c r="Y133" s="39"/>
      <c r="Z133" s="39">
        <f>Z132+(AC132*bt)</f>
        <v>-4129.4199666320628</v>
      </c>
      <c r="AA133" s="39">
        <f>AA132+(AD132*bt)</f>
        <v>-118.93292821776129</v>
      </c>
      <c r="AB133" s="39"/>
      <c r="AC133" s="39">
        <f t="shared" si="25"/>
        <v>-593.44257632567815</v>
      </c>
      <c r="AD133" s="39">
        <f t="shared" si="26"/>
        <v>529.72920313112979</v>
      </c>
      <c r="AE133" s="39"/>
      <c r="AF133" s="39"/>
      <c r="AG133" s="39">
        <f>Masse_1*(q_1x-W133)/($AV133^2+Aarseth_1^2)^(3/2)</f>
        <v>-216.99568095130789</v>
      </c>
      <c r="AH133" s="39">
        <f>Masse_1*(q_1y-X133)/($AV133^2+Aarseth_1^2)^(3/2)</f>
        <v>469.23250641906498</v>
      </c>
      <c r="AI133" s="39"/>
      <c r="AJ133" s="39">
        <f>Masse_2*(q_2x-W133)/($AX133^2+Aarseth_2^2)^(3/2)</f>
        <v>-42.934856811885815</v>
      </c>
      <c r="AK133" s="39">
        <f>Masse_2*(q_2y-X133)/($AX133^2+Aarseth_2^2)^(3/2)</f>
        <v>23.885296390305271</v>
      </c>
      <c r="AL133" s="39"/>
      <c r="AM133" s="39">
        <f>Masse_3*(q_3x-W133)/($AZ133^2+Aarseth_3^2)^(3/2)</f>
        <v>-333.51203856248446</v>
      </c>
      <c r="AN133" s="39">
        <f>Masse_3*(q_3y-X133)/($AZ133^2+Aarseth_3^2)^(3/2)</f>
        <v>36.611400321759596</v>
      </c>
      <c r="AO133" s="39"/>
      <c r="AP133" s="39"/>
      <c r="AQ133" s="39"/>
      <c r="AR133" s="39"/>
      <c r="AS133" s="39"/>
      <c r="AT133" s="39"/>
      <c r="AU133" s="39"/>
      <c r="AV133" s="39">
        <f>SQRT((q_1x-W133)^2+(q_1y-X133)^2)</f>
        <v>29300.511353412014</v>
      </c>
      <c r="AW133" s="39"/>
      <c r="AX133" s="39">
        <f>SQRT((q_2x-W133)^2+(q_2y-X133)^2)</f>
        <v>59846.695482789379</v>
      </c>
      <c r="AY133" s="39"/>
      <c r="AZ133" s="39">
        <f>SQRT((q_3x-W133)^2+(q_3y-X133)^2)</f>
        <v>37522.62105079172</v>
      </c>
      <c r="BA133" s="39"/>
    </row>
    <row r="134" spans="20:53" x14ac:dyDescent="0.3">
      <c r="T134">
        <v>130</v>
      </c>
      <c r="U134">
        <v>65</v>
      </c>
      <c r="W134" s="39">
        <f>W133+(Z133*bt)+(0.5*AC133)*bt^2</f>
        <v>30159.668235805028</v>
      </c>
      <c r="X134" s="39">
        <f>X133+(AA133*bt)+(0.5*AD133)*bt^2</f>
        <v>-19087.712582788532</v>
      </c>
      <c r="Y134" s="39"/>
      <c r="Z134" s="39">
        <f>Z133+(AC133*bt)</f>
        <v>-4426.1412547949021</v>
      </c>
      <c r="AA134" s="39">
        <f>AA133+(AD133*bt)</f>
        <v>145.93167334780361</v>
      </c>
      <c r="AB134" s="39"/>
      <c r="AC134" s="39">
        <f t="shared" si="25"/>
        <v>-608.90757528623567</v>
      </c>
      <c r="AD134" s="39">
        <f t="shared" si="26"/>
        <v>576.25553162363474</v>
      </c>
      <c r="AE134" s="39"/>
      <c r="AF134" s="39"/>
      <c r="AG134" s="39">
        <f>Masse_1*(q_1x-W134)/($AV134^2+Aarseth_1^2)^(3/2)</f>
        <v>-193.7431489491139</v>
      </c>
      <c r="AH134" s="39">
        <f>Masse_1*(q_1y-X134)/($AV134^2+Aarseth_1^2)^(3/2)</f>
        <v>507.02316646418137</v>
      </c>
      <c r="AI134" s="39"/>
      <c r="AJ134" s="39">
        <f>Masse_2*(q_2x-W134)/($AX134^2+Aarseth_2^2)^(3/2)</f>
        <v>-45.217665646180862</v>
      </c>
      <c r="AK134" s="39">
        <f>Masse_2*(q_2y-X134)/($AX134^2+Aarseth_2^2)^(3/2)</f>
        <v>26.221833362164588</v>
      </c>
      <c r="AL134" s="39"/>
      <c r="AM134" s="39">
        <f>Masse_3*(q_3x-W134)/($AZ134^2+Aarseth_3^2)^(3/2)</f>
        <v>-369.94676069094089</v>
      </c>
      <c r="AN134" s="39">
        <f>Masse_3*(q_3y-X134)/($AZ134^2+Aarseth_3^2)^(3/2)</f>
        <v>43.010531797288792</v>
      </c>
      <c r="AO134" s="39"/>
      <c r="AP134" s="39"/>
      <c r="AQ134" s="39"/>
      <c r="AR134" s="39"/>
      <c r="AS134" s="39"/>
      <c r="AT134" s="39"/>
      <c r="AU134" s="39"/>
      <c r="AV134" s="39">
        <f>SQRT((q_1x-W134)^2+(q_1y-X134)^2)</f>
        <v>28462.700487595994</v>
      </c>
      <c r="AW134" s="39"/>
      <c r="AX134" s="39">
        <f>SQRT((q_2x-W134)^2+(q_2y-X134)^2)</f>
        <v>57983.509214473583</v>
      </c>
      <c r="AY134" s="39"/>
      <c r="AZ134" s="39">
        <f>SQRT((q_3x-W134)^2+(q_3y-X134)^2)</f>
        <v>35396.492264225351</v>
      </c>
      <c r="BA134" s="39"/>
    </row>
    <row r="135" spans="20:53" x14ac:dyDescent="0.3">
      <c r="T135">
        <v>131</v>
      </c>
      <c r="U135">
        <v>65.5</v>
      </c>
      <c r="W135" s="39">
        <f>W134+(Z134*bt)+(0.5*AC134)*bt^2</f>
        <v>27870.484161496799</v>
      </c>
      <c r="X135" s="39">
        <f>X134+(AA134*bt)+(0.5*AD134)*bt^2</f>
        <v>-18942.714804661675</v>
      </c>
      <c r="Y135" s="39"/>
      <c r="Z135" s="39">
        <f>Z134+(AC134*bt)</f>
        <v>-4730.5950424380198</v>
      </c>
      <c r="AA135" s="39">
        <f>AA134+(AD134*bt)</f>
        <v>434.05943915962098</v>
      </c>
      <c r="AB135" s="39"/>
      <c r="AC135" s="39">
        <f t="shared" si="25"/>
        <v>-627.15394813065075</v>
      </c>
      <c r="AD135" s="39">
        <f t="shared" si="26"/>
        <v>626.7903218000846</v>
      </c>
      <c r="AE135" s="39"/>
      <c r="AF135" s="39"/>
      <c r="AG135" s="39">
        <f>Masse_1*(q_1x-W135)/($AV135^2+Aarseth_1^2)^(3/2)</f>
        <v>-163.06960591918397</v>
      </c>
      <c r="AH135" s="39">
        <f>Masse_1*(q_1y-X135)/($AV135^2+Aarseth_1^2)^(3/2)</f>
        <v>547.87011753664456</v>
      </c>
      <c r="AI135" s="39"/>
      <c r="AJ135" s="39">
        <f>Masse_2*(q_2x-W135)/($AX135^2+Aarseth_2^2)^(3/2)</f>
        <v>-47.981697727287084</v>
      </c>
      <c r="AK135" s="39">
        <f>Masse_2*(q_2y-X135)/($AX135^2+Aarseth_2^2)^(3/2)</f>
        <v>29.009955037833716</v>
      </c>
      <c r="AL135" s="39"/>
      <c r="AM135" s="39">
        <f>Masse_3*(q_3x-W135)/($AZ135^2+Aarseth_3^2)^(3/2)</f>
        <v>-416.10264448417968</v>
      </c>
      <c r="AN135" s="39">
        <f>Masse_3*(q_3y-X135)/($AZ135^2+Aarseth_3^2)^(3/2)</f>
        <v>49.910249225606272</v>
      </c>
      <c r="AO135" s="39"/>
      <c r="AP135" s="39"/>
      <c r="AQ135" s="39"/>
      <c r="AR135" s="39"/>
      <c r="AS135" s="39"/>
      <c r="AT135" s="39"/>
      <c r="AU135" s="39"/>
      <c r="AV135" s="39">
        <f>SQRT((q_1x-W135)^2+(q_1y-X135)^2)</f>
        <v>27589.158870415849</v>
      </c>
      <c r="AW135" s="39"/>
      <c r="AX135" s="39">
        <f>SQRT((q_2x-W135)^2+(q_2y-X135)^2)</f>
        <v>55939.824759468975</v>
      </c>
      <c r="AY135" s="39"/>
      <c r="AZ135" s="39">
        <f>SQRT((q_3x-W135)^2+(q_3y-X135)^2)</f>
        <v>33106.098064285834</v>
      </c>
      <c r="BA135" s="39"/>
    </row>
    <row r="136" spans="20:53" x14ac:dyDescent="0.3">
      <c r="T136">
        <v>132</v>
      </c>
      <c r="U136">
        <v>66</v>
      </c>
      <c r="W136" s="39">
        <f>W135+(Z135*bt)+(0.5*AC135)*bt^2</f>
        <v>25426.792396761459</v>
      </c>
      <c r="X136" s="39">
        <f>X135+(AA135*bt)+(0.5*AD135)*bt^2</f>
        <v>-18647.336294856854</v>
      </c>
      <c r="Y136" s="39"/>
      <c r="Z136" s="39">
        <f>Z135+(AC135*bt)</f>
        <v>-5044.1720165033448</v>
      </c>
      <c r="AA136" s="39">
        <f>AA135+(AD135*bt)</f>
        <v>747.45460005966333</v>
      </c>
      <c r="AB136" s="39"/>
      <c r="AC136" s="39">
        <f t="shared" si="25"/>
        <v>-649.53495922258367</v>
      </c>
      <c r="AD136" s="39">
        <f t="shared" si="26"/>
        <v>679.85146411556946</v>
      </c>
      <c r="AE136" s="39"/>
      <c r="AF136" s="39"/>
      <c r="AG136" s="39">
        <f>Masse_1*(q_1x-W136)/($AV136^2+Aarseth_1^2)^(3/2)</f>
        <v>-122.54602619673318</v>
      </c>
      <c r="AH136" s="39">
        <f>Masse_1*(q_1y-X136)/($AV136^2+Aarseth_1^2)^(3/2)</f>
        <v>590.45047687405884</v>
      </c>
      <c r="AI136" s="39"/>
      <c r="AJ136" s="39">
        <f>Masse_2*(q_2x-W136)/($AX136^2+Aarseth_2^2)^(3/2)</f>
        <v>-51.35446768941074</v>
      </c>
      <c r="AK136" s="39">
        <f>Masse_2*(q_2y-X136)/($AX136^2+Aarseth_2^2)^(3/2)</f>
        <v>32.385485052358476</v>
      </c>
      <c r="AL136" s="39"/>
      <c r="AM136" s="39">
        <f>Masse_3*(q_3x-W136)/($AZ136^2+Aarseth_3^2)^(3/2)</f>
        <v>-475.63446533643975</v>
      </c>
      <c r="AN136" s="39">
        <f>Masse_3*(q_3y-X136)/($AZ136^2+Aarseth_3^2)^(3/2)</f>
        <v>57.015502189152151</v>
      </c>
      <c r="AO136" s="39"/>
      <c r="AP136" s="39"/>
      <c r="AQ136" s="39"/>
      <c r="AR136" s="39"/>
      <c r="AS136" s="39"/>
      <c r="AT136" s="39"/>
      <c r="AU136" s="39"/>
      <c r="AV136" s="39">
        <f>SQRT((q_1x-W136)^2+(q_1y-X136)^2)</f>
        <v>26704.555248756467</v>
      </c>
      <c r="AW136" s="39"/>
      <c r="AX136" s="39">
        <f>SQRT((q_2x-W136)^2+(q_2y-X136)^2)</f>
        <v>53705.338135506492</v>
      </c>
      <c r="AY136" s="39"/>
      <c r="AZ136" s="39">
        <f>SQRT((q_3x-W136)^2+(q_3y-X136)^2)</f>
        <v>30644.620369706019</v>
      </c>
      <c r="BA136" s="39"/>
    </row>
    <row r="137" spans="20:53" x14ac:dyDescent="0.3">
      <c r="T137">
        <v>133</v>
      </c>
      <c r="U137">
        <v>66.5</v>
      </c>
      <c r="W137" s="39">
        <f>W136+(Z136*bt)+(0.5*AC136)*bt^2</f>
        <v>22823.51451860696</v>
      </c>
      <c r="X137" s="39">
        <f>X136+(AA136*bt)+(0.5*AD136)*bt^2</f>
        <v>-18188.627561812576</v>
      </c>
      <c r="Y137" s="39"/>
      <c r="Z137" s="39">
        <f>Z136+(AC136*bt)</f>
        <v>-5368.9394961146363</v>
      </c>
      <c r="AA137" s="39">
        <f>AA136+(AD136*bt)</f>
        <v>1087.380332117448</v>
      </c>
      <c r="AB137" s="39"/>
      <c r="AC137" s="39">
        <f t="shared" si="25"/>
        <v>-678.9786327130131</v>
      </c>
      <c r="AD137" s="39">
        <f t="shared" si="26"/>
        <v>732.15194961346606</v>
      </c>
      <c r="AE137" s="39"/>
      <c r="AF137" s="39"/>
      <c r="AG137" s="39">
        <f>Masse_1*(q_1x-W137)/($AV137^2+Aarseth_1^2)^(3/2)</f>
        <v>-69.478504596954295</v>
      </c>
      <c r="AH137" s="39">
        <f>Masse_1*(q_1y-X137)/($AV137^2+Aarseth_1^2)^(3/2)</f>
        <v>632.12263169923915</v>
      </c>
      <c r="AI137" s="39"/>
      <c r="AJ137" s="39">
        <f>Masse_2*(q_2x-W137)/($AX137^2+Aarseth_2^2)^(3/2)</f>
        <v>-55.51271644664233</v>
      </c>
      <c r="AK137" s="39">
        <f>Masse_2*(q_2y-X137)/($AX137^2+Aarseth_2^2)^(3/2)</f>
        <v>36.54130928882509</v>
      </c>
      <c r="AL137" s="39"/>
      <c r="AM137" s="39">
        <f>Masse_3*(q_3x-W137)/($AZ137^2+Aarseth_3^2)^(3/2)</f>
        <v>-553.98741166941647</v>
      </c>
      <c r="AN137" s="39">
        <f>Masse_3*(q_3y-X137)/($AZ137^2+Aarseth_3^2)^(3/2)</f>
        <v>63.488008625401818</v>
      </c>
      <c r="AO137" s="39"/>
      <c r="AP137" s="39"/>
      <c r="AQ137" s="39"/>
      <c r="AR137" s="39"/>
      <c r="AS137" s="39"/>
      <c r="AT137" s="39"/>
      <c r="AU137" s="39"/>
      <c r="AV137" s="39">
        <f>SQRT((q_1x-W137)^2+(q_1y-X137)^2)</f>
        <v>25843.332220251727</v>
      </c>
      <c r="AW137" s="39"/>
      <c r="AX137" s="39">
        <f>SQRT((q_2x-W137)^2+(q_2y-X137)^2)</f>
        <v>51268.431998101136</v>
      </c>
      <c r="AY137" s="39"/>
      <c r="AZ137" s="39">
        <f>SQRT((q_3x-W137)^2+(q_3y-X137)^2)</f>
        <v>28005.629896416955</v>
      </c>
      <c r="BA137" s="39"/>
    </row>
    <row r="138" spans="20:53" x14ac:dyDescent="0.3">
      <c r="T138">
        <v>134</v>
      </c>
      <c r="U138">
        <v>67</v>
      </c>
      <c r="W138" s="39">
        <f>W137+(Z137*bt)+(0.5*AC137)*bt^2</f>
        <v>20054.172441460516</v>
      </c>
      <c r="X138" s="39">
        <f>X137+(AA137*bt)+(0.5*AD137)*bt^2</f>
        <v>-17553.418402052168</v>
      </c>
      <c r="Y138" s="39"/>
      <c r="Z138" s="39">
        <f>Z137+(AC137*bt)</f>
        <v>-5708.4288124711429</v>
      </c>
      <c r="AA138" s="39">
        <f>AA137+(AD137*bt)</f>
        <v>1453.456306924181</v>
      </c>
      <c r="AB138" s="39"/>
      <c r="AC138" s="39">
        <f t="shared" si="25"/>
        <v>-721.52103761043259</v>
      </c>
      <c r="AD138" s="39">
        <f t="shared" si="26"/>
        <v>777.23934966437491</v>
      </c>
      <c r="AE138" s="39"/>
      <c r="AF138" s="39"/>
      <c r="AG138" s="39">
        <f>Masse_1*(q_1x-W138)/($AV138^2+Aarseth_1^2)^(3/2)</f>
        <v>-1.4450049010701174</v>
      </c>
      <c r="AH138" s="39">
        <f>Masse_1*(q_1y-X138)/($AV138^2+Aarseth_1^2)^(3/2)</f>
        <v>668.27913609749339</v>
      </c>
      <c r="AI138" s="39"/>
      <c r="AJ138" s="39">
        <f>Masse_2*(q_2x-W138)/($AX138^2+Aarseth_2^2)^(3/2)</f>
        <v>-60.706063382370672</v>
      </c>
      <c r="AK138" s="39">
        <f>Masse_2*(q_2y-X138)/($AX138^2+Aarseth_2^2)^(3/2)</f>
        <v>41.759933159536928</v>
      </c>
      <c r="AL138" s="39"/>
      <c r="AM138" s="39">
        <f>Masse_3*(q_3x-W138)/($AZ138^2+Aarseth_3^2)^(3/2)</f>
        <v>-659.36996932699185</v>
      </c>
      <c r="AN138" s="39">
        <f>Masse_3*(q_3y-X138)/($AZ138^2+Aarseth_3^2)^(3/2)</f>
        <v>67.200280407344678</v>
      </c>
      <c r="AO138" s="39"/>
      <c r="AP138" s="39"/>
      <c r="AQ138" s="39"/>
      <c r="AR138" s="39"/>
      <c r="AS138" s="39"/>
      <c r="AT138" s="39"/>
      <c r="AU138" s="39"/>
      <c r="AV138" s="39">
        <f>SQRT((q_1x-W138)^2+(q_1y-X138)^2)</f>
        <v>25053.476969907791</v>
      </c>
      <c r="AW138" s="39"/>
      <c r="AX138" s="39">
        <f>SQRT((q_2x-W138)^2+(q_2y-X138)^2)</f>
        <v>48616.124851830813</v>
      </c>
      <c r="AY138" s="39"/>
      <c r="AZ138" s="39">
        <f>SQRT((q_3x-W138)^2+(q_3y-X138)^2)</f>
        <v>25183.953269142996</v>
      </c>
      <c r="BA138" s="39"/>
    </row>
    <row r="139" spans="20:53" x14ac:dyDescent="0.3">
      <c r="T139">
        <v>135</v>
      </c>
      <c r="U139">
        <v>67.5</v>
      </c>
      <c r="W139" s="39">
        <f>W138+(Z138*bt)+(0.5*AC138)*bt^2</f>
        <v>17109.76790552364</v>
      </c>
      <c r="X139" s="39">
        <f>X138+(AA138*bt)+(0.5*AD138)*bt^2</f>
        <v>-16729.535329882034</v>
      </c>
      <c r="Y139" s="39"/>
      <c r="Z139" s="39">
        <f>Z138+(AC138*bt)</f>
        <v>-6069.1893312763596</v>
      </c>
      <c r="AA139" s="39">
        <f>AA138+(AD138*bt)</f>
        <v>1842.0759817563685</v>
      </c>
      <c r="AB139" s="39"/>
      <c r="AC139" s="39">
        <f t="shared" si="25"/>
        <v>-788.82605214188561</v>
      </c>
      <c r="AD139" s="39">
        <f t="shared" si="26"/>
        <v>803.14982782096251</v>
      </c>
      <c r="AE139" s="39"/>
      <c r="AF139" s="39"/>
      <c r="AG139" s="39">
        <f>Masse_1*(q_1x-W139)/($AV139^2+Aarseth_1^2)^(3/2)</f>
        <v>82.519577290609092</v>
      </c>
      <c r="AH139" s="39">
        <f>Masse_1*(q_1y-X139)/($AV139^2+Aarseth_1^2)^(3/2)</f>
        <v>691.78216420435581</v>
      </c>
      <c r="AI139" s="39"/>
      <c r="AJ139" s="39">
        <f>Masse_2*(q_2x-W139)/($AX139^2+Aarseth_2^2)^(3/2)</f>
        <v>-67.294071661820595</v>
      </c>
      <c r="AK139" s="39">
        <f>Masse_2*(q_2y-X139)/($AX139^2+Aarseth_2^2)^(3/2)</f>
        <v>48.470776496247282</v>
      </c>
      <c r="AL139" s="39"/>
      <c r="AM139" s="39">
        <f>Masse_3*(q_3x-W139)/($AZ139^2+Aarseth_3^2)^(3/2)</f>
        <v>-804.05155777067409</v>
      </c>
      <c r="AN139" s="39">
        <f>Masse_3*(q_3y-X139)/($AZ139^2+Aarseth_3^2)^(3/2)</f>
        <v>62.896887120359423</v>
      </c>
      <c r="AO139" s="39"/>
      <c r="AP139" s="39"/>
      <c r="AQ139" s="39"/>
      <c r="AR139" s="39"/>
      <c r="AS139" s="39"/>
      <c r="AT139" s="39"/>
      <c r="AU139" s="39"/>
      <c r="AV139" s="39">
        <f>SQRT((q_1x-W139)^2+(q_1y-X139)^2)</f>
        <v>24401.30783097379</v>
      </c>
      <c r="AW139" s="39"/>
      <c r="AX139" s="39">
        <f>SQRT((q_2x-W139)^2+(q_2y-X139)^2)</f>
        <v>45734.045665709964</v>
      </c>
      <c r="AY139" s="39"/>
      <c r="AZ139" s="39">
        <f>SQRT((q_3x-W139)^2+(q_3y-X139)^2)</f>
        <v>22177.311137589095</v>
      </c>
      <c r="BA139" s="39"/>
    </row>
    <row r="140" spans="20:53" x14ac:dyDescent="0.3">
      <c r="T140">
        <v>136</v>
      </c>
      <c r="U140">
        <v>68</v>
      </c>
      <c r="W140" s="39">
        <f>W139+(Z139*bt)+(0.5*AC139)*bt^2</f>
        <v>13976.569983367724</v>
      </c>
      <c r="X140" s="39">
        <f>X139+(AA139*bt)+(0.5*AD139)*bt^2</f>
        <v>-15708.10361052623</v>
      </c>
      <c r="Y140" s="39"/>
      <c r="Z140" s="39">
        <f>Z139+(AC139*bt)</f>
        <v>-6463.6023573473021</v>
      </c>
      <c r="AA140" s="39">
        <f>AA139+(AD139*bt)</f>
        <v>2243.6508956668499</v>
      </c>
      <c r="AB140" s="39"/>
      <c r="AC140" s="39">
        <f t="shared" si="25"/>
        <v>-901.03414959861175</v>
      </c>
      <c r="AD140" s="39">
        <f t="shared" si="26"/>
        <v>787.93871104061247</v>
      </c>
      <c r="AE140" s="39"/>
      <c r="AF140" s="39"/>
      <c r="AG140" s="39">
        <f>Masse_1*(q_1x-W140)/($AV140^2+Aarseth_1^2)^(3/2)</f>
        <v>179.88108128880475</v>
      </c>
      <c r="AH140" s="39">
        <f>Masse_1*(q_1y-X140)/($AV140^2+Aarseth_1^2)^(3/2)</f>
        <v>693.07666239943535</v>
      </c>
      <c r="AI140" s="39"/>
      <c r="AJ140" s="39">
        <f>Masse_2*(q_2x-W140)/($AX140^2+Aarseth_2^2)^(3/2)</f>
        <v>-75.804278746811974</v>
      </c>
      <c r="AK140" s="39">
        <f>Masse_2*(q_2y-X140)/($AX140^2+Aarseth_2^2)^(3/2)</f>
        <v>57.356709435302818</v>
      </c>
      <c r="AL140" s="39"/>
      <c r="AM140" s="39">
        <f>Masse_3*(q_3x-W140)/($AZ140^2+Aarseth_3^2)^(3/2)</f>
        <v>-1005.1109521406046</v>
      </c>
      <c r="AN140" s="39">
        <f>Masse_3*(q_3y-X140)/($AZ140^2+Aarseth_3^2)^(3/2)</f>
        <v>37.505339205874307</v>
      </c>
      <c r="AO140" s="39"/>
      <c r="AP140" s="39"/>
      <c r="AQ140" s="39"/>
      <c r="AR140" s="39"/>
      <c r="AS140" s="39"/>
      <c r="AT140" s="39"/>
      <c r="AU140" s="39"/>
      <c r="AV140" s="39">
        <f>SQRT((q_1x-W140)^2+(q_1y-X140)^2)</f>
        <v>23977.026136745721</v>
      </c>
      <c r="AW140" s="39"/>
      <c r="AX140" s="39">
        <f>SQRT((q_2x-W140)^2+(q_2y-X140)^2)</f>
        <v>42606.500666966727</v>
      </c>
      <c r="AY140" s="39"/>
      <c r="AZ140" s="39">
        <f>SQRT((q_3x-W140)^2+(q_3y-X140)^2)</f>
        <v>18989.776698447331</v>
      </c>
      <c r="BA140" s="39"/>
    </row>
    <row r="141" spans="20:53" x14ac:dyDescent="0.3">
      <c r="T141">
        <v>137</v>
      </c>
      <c r="U141">
        <v>68.5</v>
      </c>
      <c r="W141" s="39">
        <f>W140+(Z140*bt)+(0.5*AC140)*bt^2</f>
        <v>10632.139535994247</v>
      </c>
      <c r="X141" s="39">
        <f>X140+(AA140*bt)+(0.5*AD140)*bt^2</f>
        <v>-14487.785823812728</v>
      </c>
      <c r="Y141" s="39"/>
      <c r="Z141" s="39">
        <f>Z140+(AC140*bt)</f>
        <v>-6914.1194321466082</v>
      </c>
      <c r="AA141" s="39">
        <f>AA140+(AD140*bt)</f>
        <v>2637.6202511871561</v>
      </c>
      <c r="AB141" s="39"/>
      <c r="AC141" s="39">
        <f t="shared" si="25"/>
        <v>-1084.3240678387897</v>
      </c>
      <c r="AD141" s="39">
        <f t="shared" si="26"/>
        <v>689.68196193277709</v>
      </c>
      <c r="AE141" s="39"/>
      <c r="AF141" s="39"/>
      <c r="AG141" s="39">
        <f>Masse_1*(q_1x-W141)/($AV141^2+Aarseth_1^2)^(3/2)</f>
        <v>282.06042374714372</v>
      </c>
      <c r="AH141" s="39">
        <f>Masse_1*(q_1y-X141)/($AV141^2+Aarseth_1^2)^(3/2)</f>
        <v>662.03848899710181</v>
      </c>
      <c r="AI141" s="39"/>
      <c r="AJ141" s="39">
        <f>Masse_2*(q_2x-W141)/($AX141^2+Aarseth_2^2)^(3/2)</f>
        <v>-87.018791322833678</v>
      </c>
      <c r="AK141" s="39">
        <f>Masse_2*(q_2y-X141)/($AX141^2+Aarseth_2^2)^(3/2)</f>
        <v>69.564110011208882</v>
      </c>
      <c r="AL141" s="39"/>
      <c r="AM141" s="39">
        <f>Masse_3*(q_3x-W141)/($AZ141^2+Aarseth_3^2)^(3/2)</f>
        <v>-1279.3657002630998</v>
      </c>
      <c r="AN141" s="39">
        <f>Masse_3*(q_3y-X141)/($AZ141^2+Aarseth_3^2)^(3/2)</f>
        <v>-41.920637075533634</v>
      </c>
      <c r="AO141" s="39"/>
      <c r="AP141" s="39"/>
      <c r="AQ141" s="39"/>
      <c r="AR141" s="39"/>
      <c r="AS141" s="39"/>
      <c r="AT141" s="39"/>
      <c r="AU141" s="39"/>
      <c r="AV141" s="39">
        <f>SQRT((q_1x-W141)^2+(q_1y-X141)^2)</f>
        <v>23900.199478392271</v>
      </c>
      <c r="AW141" s="39"/>
      <c r="AX141" s="39">
        <f>SQRT((q_2x-W141)^2+(q_2y-X141)^2)</f>
        <v>39217.083357964621</v>
      </c>
      <c r="AY141" s="39"/>
      <c r="AZ141" s="39">
        <f>SQRT((q_3x-W141)^2+(q_3y-X141)^2)</f>
        <v>15640.529077850328</v>
      </c>
      <c r="BA141" s="39"/>
    </row>
    <row r="142" spans="20:53" x14ac:dyDescent="0.3">
      <c r="T142">
        <v>138</v>
      </c>
      <c r="U142">
        <v>69</v>
      </c>
      <c r="W142" s="39">
        <f>W141+(Z141*bt)+(0.5*AC141)*bt^2</f>
        <v>7039.5393114410945</v>
      </c>
      <c r="X142" s="39">
        <f>X141+(AA141*bt)+(0.5*AD141)*bt^2</f>
        <v>-13082.765452977554</v>
      </c>
      <c r="Y142" s="39"/>
      <c r="Z142" s="39">
        <f>Z141+(AC141*bt)</f>
        <v>-7456.2814660660033</v>
      </c>
      <c r="AA142" s="39">
        <f>AA141+(AD141*bt)</f>
        <v>2982.4612321535446</v>
      </c>
      <c r="AB142" s="39"/>
      <c r="AC142" s="39">
        <f t="shared" si="25"/>
        <v>-1336.9913821378539</v>
      </c>
      <c r="AD142" s="39">
        <f t="shared" si="26"/>
        <v>423.58370956731522</v>
      </c>
      <c r="AE142" s="39"/>
      <c r="AF142" s="39"/>
      <c r="AG142" s="39">
        <f>Masse_1*(q_1x-W142)/($AV142^2+Aarseth_1^2)^(3/2)</f>
        <v>373.09049975373688</v>
      </c>
      <c r="AH142" s="39">
        <f>Masse_1*(q_1y-X142)/($AV142^2+Aarseth_1^2)^(3/2)</f>
        <v>592.51244486581697</v>
      </c>
      <c r="AI142" s="39"/>
      <c r="AJ142" s="39">
        <f>Masse_2*(q_2x-W142)/($AX142^2+Aarseth_2^2)^(3/2)</f>
        <v>-102.07499759637746</v>
      </c>
      <c r="AK142" s="39">
        <f>Masse_2*(q_2y-X142)/($AX142^2+Aarseth_2^2)^(3/2)</f>
        <v>87.138068477870604</v>
      </c>
      <c r="AL142" s="39"/>
      <c r="AM142" s="39">
        <f>Masse_3*(q_3x-W142)/($AZ142^2+Aarseth_3^2)^(3/2)</f>
        <v>-1608.0068842952132</v>
      </c>
      <c r="AN142" s="39">
        <f>Masse_3*(q_3y-X142)/($AZ142^2+Aarseth_3^2)^(3/2)</f>
        <v>-256.06680377637241</v>
      </c>
      <c r="AO142" s="39"/>
      <c r="AP142" s="39"/>
      <c r="AQ142" s="39"/>
      <c r="AR142" s="39"/>
      <c r="AS142" s="39"/>
      <c r="AT142" s="39"/>
      <c r="AU142" s="39"/>
      <c r="AV142" s="39">
        <f>SQRT((q_1x-W142)^2+(q_1y-X142)^2)</f>
        <v>24323.317515338385</v>
      </c>
      <c r="AW142" s="39"/>
      <c r="AX142" s="39">
        <f>SQRT((q_2x-W142)^2+(q_2y-X142)^2)</f>
        <v>35552.084989943171</v>
      </c>
      <c r="AY142" s="39"/>
      <c r="AZ142" s="39">
        <f>SQRT((q_3x-W142)^2+(q_3y-X142)^2)</f>
        <v>12191.238458008762</v>
      </c>
      <c r="BA142" s="39"/>
    </row>
    <row r="143" spans="20:53" x14ac:dyDescent="0.3">
      <c r="T143">
        <v>139</v>
      </c>
      <c r="U143">
        <v>69.5</v>
      </c>
      <c r="W143" s="39">
        <f>W142+(Z142*bt)+(0.5*AC142)*bt^2</f>
        <v>3144.2746556408611</v>
      </c>
      <c r="X143" s="39">
        <f>X142+(AA142*bt)+(0.5*AD142)*bt^2</f>
        <v>-11538.586873204866</v>
      </c>
      <c r="Y143" s="39"/>
      <c r="Z143" s="39">
        <f>Z142+(AC142*bt)</f>
        <v>-8124.7771571349303</v>
      </c>
      <c r="AA143" s="39">
        <f>AA142+(AD142*bt)</f>
        <v>3194.2530869372022</v>
      </c>
      <c r="AB143" s="39"/>
      <c r="AC143" s="39">
        <f t="shared" si="25"/>
        <v>-1480.7325585034778</v>
      </c>
      <c r="AD143" s="39">
        <f t="shared" si="26"/>
        <v>-158.5839804537344</v>
      </c>
      <c r="AE143" s="39"/>
      <c r="AF143" s="39"/>
      <c r="AG143" s="39">
        <f>Masse_1*(q_1x-W143)/($AV143^2+Aarseth_1^2)^(3/2)</f>
        <v>432.64201279198795</v>
      </c>
      <c r="AH143" s="39">
        <f>Masse_1*(q_1y-X143)/($AV143^2+Aarseth_1^2)^(3/2)</f>
        <v>488.67031096321193</v>
      </c>
      <c r="AI143" s="39"/>
      <c r="AJ143" s="39">
        <f>Masse_2*(q_2x-W143)/($AX143^2+Aarseth_2^2)^(3/2)</f>
        <v>-122.41688069763183</v>
      </c>
      <c r="AK143" s="39">
        <f>Masse_2*(q_2y-X143)/($AX143^2+Aarseth_2^2)^(3/2)</f>
        <v>113.92392541496521</v>
      </c>
      <c r="AL143" s="39"/>
      <c r="AM143" s="39">
        <f>Masse_3*(q_3x-W143)/($AZ143^2+Aarseth_3^2)^(3/2)</f>
        <v>-1790.9576905978338</v>
      </c>
      <c r="AN143" s="39">
        <f>Masse_3*(q_3y-X143)/($AZ143^2+Aarseth_3^2)^(3/2)</f>
        <v>-761.17821683191153</v>
      </c>
      <c r="AO143" s="39"/>
      <c r="AP143" s="39"/>
      <c r="AQ143" s="39"/>
      <c r="AR143" s="39"/>
      <c r="AS143" s="39"/>
      <c r="AT143" s="39"/>
      <c r="AU143" s="39"/>
      <c r="AV143" s="39">
        <f>SQRT((q_1x-W143)^2+(q_1y-X143)^2)</f>
        <v>25428.0016323155</v>
      </c>
      <c r="AW143" s="39"/>
      <c r="AX143" s="39">
        <f>SQRT((q_2x-W143)^2+(q_2y-X143)^2)</f>
        <v>31615.948093174949</v>
      </c>
      <c r="AY143" s="39"/>
      <c r="AZ143" s="39">
        <f>SQRT((q_3x-W143)^2+(q_3y-X143)^2)</f>
        <v>8849.3271213614735</v>
      </c>
      <c r="BA143" s="39"/>
    </row>
    <row r="144" spans="20:53" x14ac:dyDescent="0.3">
      <c r="T144">
        <v>140</v>
      </c>
      <c r="U144">
        <v>70</v>
      </c>
      <c r="W144" s="39">
        <f>W143+(Z143*bt)+(0.5*AC143)*bt^2</f>
        <v>-1103.2054927395388</v>
      </c>
      <c r="X144" s="39">
        <f>X143+(AA143*bt)+(0.5*AD143)*bt^2</f>
        <v>-9961.283327292982</v>
      </c>
      <c r="Y144" s="39"/>
      <c r="Z144" s="39">
        <f>Z143+(AC143*bt)</f>
        <v>-8865.1434363866683</v>
      </c>
      <c r="AA144" s="39">
        <f>AA143+(AD143*bt)</f>
        <v>3114.9610967103349</v>
      </c>
      <c r="AB144" s="39"/>
      <c r="AC144" s="39">
        <f t="shared" si="25"/>
        <v>-927.21924295603685</v>
      </c>
      <c r="AD144" s="39">
        <f t="shared" si="26"/>
        <v>-1057.0648255303799</v>
      </c>
      <c r="AE144" s="39"/>
      <c r="AF144" s="39"/>
      <c r="AG144" s="39">
        <f>Masse_1*(q_1x-W144)/($AV144^2+Aarseth_1^2)^(3/2)</f>
        <v>445.69057535351021</v>
      </c>
      <c r="AH144" s="39">
        <f>Masse_1*(q_1y-X144)/($AV144^2+Aarseth_1^2)^(3/2)</f>
        <v>368.77475392206827</v>
      </c>
      <c r="AI144" s="39"/>
      <c r="AJ144" s="39">
        <f>Masse_2*(q_2x-W144)/($AX144^2+Aarseth_2^2)^(3/2)</f>
        <v>-148.7161264278522</v>
      </c>
      <c r="AK144" s="39">
        <f>Masse_2*(q_2y-X144)/($AX144^2+Aarseth_2^2)^(3/2)</f>
        <v>157.0935607001129</v>
      </c>
      <c r="AL144" s="39"/>
      <c r="AM144" s="39">
        <f>Masse_3*(q_3x-W144)/($AZ144^2+Aarseth_3^2)^(3/2)</f>
        <v>-1224.1936918816948</v>
      </c>
      <c r="AN144" s="39">
        <f>Masse_3*(q_3y-X144)/($AZ144^2+Aarseth_3^2)^(3/2)</f>
        <v>-1582.933140152561</v>
      </c>
      <c r="AO144" s="39"/>
      <c r="AP144" s="39"/>
      <c r="AQ144" s="39"/>
      <c r="AR144" s="39"/>
      <c r="AS144" s="39"/>
      <c r="AT144" s="39"/>
      <c r="AU144" s="39"/>
      <c r="AV144" s="39">
        <f>SQRT((q_1x-W144)^2+(q_1y-X144)^2)</f>
        <v>27390.540292312457</v>
      </c>
      <c r="AW144" s="39"/>
      <c r="AX144" s="39">
        <f>SQRT((q_2x-W144)^2+(q_2y-X144)^2)</f>
        <v>27487.118341544894</v>
      </c>
      <c r="AY144" s="39"/>
      <c r="AZ144" s="39">
        <f>SQRT((q_3x-W144)^2+(q_3y-X144)^2)</f>
        <v>6369.746709220939</v>
      </c>
      <c r="BA144" s="39"/>
    </row>
    <row r="145" spans="20:53" x14ac:dyDescent="0.3">
      <c r="T145">
        <v>141</v>
      </c>
      <c r="U145">
        <v>70.5</v>
      </c>
      <c r="W145" s="39">
        <f>W144+(Z144*bt)+(0.5*AC144)*bt^2</f>
        <v>-5651.6796163023773</v>
      </c>
      <c r="X145" s="39">
        <f>X144+(AA144*bt)+(0.5*AD144)*bt^2</f>
        <v>-8535.9358821291116</v>
      </c>
      <c r="Y145" s="39"/>
      <c r="Z145" s="39">
        <f>Z144+(AC144*bt)</f>
        <v>-9328.7530578646874</v>
      </c>
      <c r="AA145" s="39">
        <f>AA144+(AD144*bt)</f>
        <v>2586.4286839451452</v>
      </c>
      <c r="AB145" s="39"/>
      <c r="AC145" s="39">
        <f t="shared" si="25"/>
        <v>440.44628771738383</v>
      </c>
      <c r="AD145" s="39">
        <f t="shared" si="26"/>
        <v>-1508.8126141298917</v>
      </c>
      <c r="AE145" s="39"/>
      <c r="AF145" s="39"/>
      <c r="AG145" s="39">
        <f>Masse_1*(q_1x-W145)/($AV145^2+Aarseth_1^2)^(3/2)</f>
        <v>415.25296642479628</v>
      </c>
      <c r="AH145" s="39">
        <f>Masse_1*(q_1y-X145)/($AV145^2+Aarseth_1^2)^(3/2)</f>
        <v>259.59196606447478</v>
      </c>
      <c r="AI145" s="39"/>
      <c r="AJ145" s="39">
        <f>Masse_2*(q_2x-W145)/($AX145^2+Aarseth_2^2)^(3/2)</f>
        <v>-176.01363908588007</v>
      </c>
      <c r="AK145" s="39">
        <f>Masse_2*(q_2y-X145)/($AX145^2+Aarseth_2^2)^(3/2)</f>
        <v>227.38393353573187</v>
      </c>
      <c r="AL145" s="39"/>
      <c r="AM145" s="39">
        <f>Masse_3*(q_3x-W145)/($AZ145^2+Aarseth_3^2)^(3/2)</f>
        <v>201.20696037846764</v>
      </c>
      <c r="AN145" s="39">
        <f>Masse_3*(q_3y-X145)/($AZ145^2+Aarseth_3^2)^(3/2)</f>
        <v>-1995.7885137300982</v>
      </c>
      <c r="AO145" s="39"/>
      <c r="AP145" s="39"/>
      <c r="AQ145" s="39"/>
      <c r="AR145" s="39"/>
      <c r="AS145" s="39"/>
      <c r="AT145" s="39"/>
      <c r="AU145" s="39"/>
      <c r="AV145" s="39">
        <f>SQRT((q_1x-W145)^2+(q_1y-X145)^2)</f>
        <v>30251.609986134274</v>
      </c>
      <c r="AW145" s="39"/>
      <c r="AX145" s="39">
        <f>SQRT((q_2x-W145)^2+(q_2y-X145)^2)</f>
        <v>23440.461105951694</v>
      </c>
      <c r="AY145" s="39"/>
      <c r="AZ145" s="39">
        <f>SQRT((q_3x-W145)^2+(q_3y-X145)^2)</f>
        <v>6496.8308614469843</v>
      </c>
      <c r="BA145" s="39"/>
    </row>
    <row r="146" spans="20:53" x14ac:dyDescent="0.3">
      <c r="T146">
        <v>142</v>
      </c>
      <c r="U146">
        <v>71</v>
      </c>
      <c r="W146" s="39">
        <f>W145+(Z145*bt)+(0.5*AC145)*bt^2</f>
        <v>-10261.000359270049</v>
      </c>
      <c r="X146" s="39">
        <f>X145+(AA145*bt)+(0.5*AD145)*bt^2</f>
        <v>-7431.3231169227756</v>
      </c>
      <c r="Y146" s="39"/>
      <c r="Z146" s="39">
        <f>Z145+(AC145*bt)</f>
        <v>-9108.529914005996</v>
      </c>
      <c r="AA146" s="39">
        <f>AA145+(AD145*bt)</f>
        <v>1832.0223768801993</v>
      </c>
      <c r="AB146" s="39"/>
      <c r="AC146" s="39">
        <f t="shared" ref="AC146:AC209" si="33">AG146+AJ146+AM146</f>
        <v>1273.8756984391521</v>
      </c>
      <c r="AD146" s="39">
        <f t="shared" ref="AD146:AD209" si="34">AH146+AK146+AN146</f>
        <v>-1065.5890459709817</v>
      </c>
      <c r="AE146" s="39"/>
      <c r="AF146" s="39"/>
      <c r="AG146" s="39">
        <f>Masse_1*(q_1x-W146)/($AV146^2+Aarseth_1^2)^(3/2)</f>
        <v>363.45205729315086</v>
      </c>
      <c r="AH146" s="39">
        <f>Masse_1*(q_1y-X146)/($AV146^2+Aarseth_1^2)^(3/2)</f>
        <v>179.3337973142032</v>
      </c>
      <c r="AI146" s="39"/>
      <c r="AJ146" s="39">
        <f>Masse_2*(q_2x-W146)/($AX146^2+Aarseth_2^2)^(3/2)</f>
        <v>-184.64081248723375</v>
      </c>
      <c r="AK146" s="39">
        <f>Masse_2*(q_2y-X146)/($AX146^2+Aarseth_2^2)^(3/2)</f>
        <v>330.47887686284872</v>
      </c>
      <c r="AL146" s="39"/>
      <c r="AM146" s="39">
        <f>Masse_3*(q_3x-W146)/($AZ146^2+Aarseth_3^2)^(3/2)</f>
        <v>1095.064453633235</v>
      </c>
      <c r="AN146" s="39">
        <f>Masse_3*(q_3y-X146)/($AZ146^2+Aarseth_3^2)^(3/2)</f>
        <v>-1575.4017201480335</v>
      </c>
      <c r="AO146" s="39"/>
      <c r="AP146" s="39"/>
      <c r="AQ146" s="39"/>
      <c r="AR146" s="39"/>
      <c r="AS146" s="39"/>
      <c r="AT146" s="39"/>
      <c r="AU146" s="39"/>
      <c r="AV146" s="39">
        <f>SQRT((q_1x-W146)^2+(q_1y-X146)^2)</f>
        <v>33744.222509426625</v>
      </c>
      <c r="AW146" s="39"/>
      <c r="AX146" s="39">
        <f>SQRT((q_2x-W146)^2+(q_2y-X146)^2)</f>
        <v>19967.452005919647</v>
      </c>
      <c r="AY146" s="39"/>
      <c r="AZ146" s="39">
        <f>SQRT((q_3x-W146)^2+(q_3y-X146)^2)</f>
        <v>9217.5373360061385</v>
      </c>
      <c r="BA146" s="39"/>
    </row>
    <row r="147" spans="20:53" x14ac:dyDescent="0.3">
      <c r="T147">
        <v>143</v>
      </c>
      <c r="U147">
        <v>71.5</v>
      </c>
      <c r="W147" s="39">
        <f>W146+(Z146*bt)+(0.5*AC146)*bt^2</f>
        <v>-14656.030853968152</v>
      </c>
      <c r="X147" s="39">
        <f>X146+(AA146*bt)+(0.5*AD146)*bt^2</f>
        <v>-6648.5105592290492</v>
      </c>
      <c r="Y147" s="39"/>
      <c r="Z147" s="39">
        <f>Z146+(AC146*bt)</f>
        <v>-8471.5920647864205</v>
      </c>
      <c r="AA147" s="39">
        <f>AA146+(AD146*bt)</f>
        <v>1299.2278538947085</v>
      </c>
      <c r="AB147" s="39"/>
      <c r="AC147" s="39">
        <f t="shared" si="33"/>
        <v>1353.8066355519527</v>
      </c>
      <c r="AD147" s="39">
        <f t="shared" si="34"/>
        <v>-450.43797131172278</v>
      </c>
      <c r="AE147" s="39"/>
      <c r="AF147" s="39"/>
      <c r="AG147" s="39">
        <f>Masse_1*(q_1x-W147)/($AV147^2+Aarseth_1^2)^(3/2)</f>
        <v>311.96837671830195</v>
      </c>
      <c r="AH147" s="39">
        <f>Masse_1*(q_1y-X147)/($AV147^2+Aarseth_1^2)^(3/2)</f>
        <v>127.36276380706902</v>
      </c>
      <c r="AI147" s="39"/>
      <c r="AJ147" s="39">
        <f>Masse_2*(q_2x-W147)/($AX147^2+Aarseth_2^2)^(3/2)</f>
        <v>-143.65082837485818</v>
      </c>
      <c r="AK147" s="39">
        <f>Masse_2*(q_2y-X147)/($AX147^2+Aarseth_2^2)^(3/2)</f>
        <v>447.52734675062317</v>
      </c>
      <c r="AL147" s="39"/>
      <c r="AM147" s="39">
        <f>Masse_3*(q_3x-W147)/($AZ147^2+Aarseth_3^2)^(3/2)</f>
        <v>1185.4890872085089</v>
      </c>
      <c r="AN147" s="39">
        <f>Masse_3*(q_3y-X147)/($AZ147^2+Aarseth_3^2)^(3/2)</f>
        <v>-1025.328081869415</v>
      </c>
      <c r="AO147" s="39"/>
      <c r="AP147" s="39"/>
      <c r="AQ147" s="39"/>
      <c r="AR147" s="39"/>
      <c r="AS147" s="39"/>
      <c r="AT147" s="39"/>
      <c r="AU147" s="39"/>
      <c r="AV147" s="39">
        <f>SQRT((q_1x-W147)^2+(q_1y-X147)^2)</f>
        <v>37432.884281014311</v>
      </c>
      <c r="AW147" s="39"/>
      <c r="AX147" s="39">
        <f>SQRT((q_2x-W147)^2+(q_2y-X147)^2)</f>
        <v>17485.162569290042</v>
      </c>
      <c r="AY147" s="39"/>
      <c r="AZ147" s="39">
        <f>SQRT((q_3x-W147)^2+(q_3y-X147)^2)</f>
        <v>12766.609092946082</v>
      </c>
      <c r="BA147" s="39"/>
    </row>
    <row r="148" spans="20:53" x14ac:dyDescent="0.3">
      <c r="T148">
        <v>144</v>
      </c>
      <c r="U148">
        <v>72</v>
      </c>
      <c r="W148" s="39">
        <f>W147+(Z147*bt)+(0.5*AC147)*bt^2</f>
        <v>-18722.60105691737</v>
      </c>
      <c r="X148" s="39">
        <f>X147+(AA147*bt)+(0.5*AD147)*bt^2</f>
        <v>-6055.2013786956604</v>
      </c>
      <c r="Y148" s="39"/>
      <c r="Z148" s="39">
        <f>Z147+(AC147*bt)</f>
        <v>-7794.6887470104439</v>
      </c>
      <c r="AA148" s="39">
        <f>AA147+(AD147*bt)</f>
        <v>1074.0088682388471</v>
      </c>
      <c r="AB148" s="39"/>
      <c r="AC148" s="39">
        <f t="shared" si="33"/>
        <v>1243.3786426763315</v>
      </c>
      <c r="AD148" s="39">
        <f t="shared" si="34"/>
        <v>-35.919554409701504</v>
      </c>
      <c r="AE148" s="39"/>
      <c r="AF148" s="39"/>
      <c r="AG148" s="39">
        <f>Masse_1*(q_1x-W148)/($AV148^2+Aarseth_1^2)^(3/2)</f>
        <v>269.25833480851264</v>
      </c>
      <c r="AH148" s="39">
        <f>Masse_1*(q_1y-X148)/($AV148^2+Aarseth_1^2)^(3/2)</f>
        <v>94.256347755586603</v>
      </c>
      <c r="AI148" s="39"/>
      <c r="AJ148" s="39">
        <f>Masse_2*(q_2x-W148)/($AX148^2+Aarseth_2^2)^(3/2)</f>
        <v>-42.358943817262478</v>
      </c>
      <c r="AK148" s="39">
        <f>Masse_2*(q_2y-X148)/($AX148^2+Aarseth_2^2)^(3/2)</f>
        <v>532.39544063957544</v>
      </c>
      <c r="AL148" s="39"/>
      <c r="AM148" s="39">
        <f>Masse_3*(q_3x-W148)/($AZ148^2+Aarseth_3^2)^(3/2)</f>
        <v>1016.4792516850813</v>
      </c>
      <c r="AN148" s="39">
        <f>Masse_3*(q_3y-X148)/($AZ148^2+Aarseth_3^2)^(3/2)</f>
        <v>-662.57134280486355</v>
      </c>
      <c r="AO148" s="39"/>
      <c r="AP148" s="39"/>
      <c r="AQ148" s="39"/>
      <c r="AR148" s="39"/>
      <c r="AS148" s="39"/>
      <c r="AT148" s="39"/>
      <c r="AU148" s="39"/>
      <c r="AV148" s="39">
        <f>SQRT((q_1x-W148)^2+(q_1y-X148)^2)</f>
        <v>41026.617177512584</v>
      </c>
      <c r="AW148" s="39"/>
      <c r="AX148" s="39">
        <f>SQRT((q_2x-W148)^2+(q_2y-X148)^2)</f>
        <v>16105.938015845571</v>
      </c>
      <c r="AY148" s="39"/>
      <c r="AZ148" s="39">
        <f>SQRT((q_3x-W148)^2+(q_3y-X148)^2)</f>
        <v>16380.451829635156</v>
      </c>
      <c r="BA148" s="39"/>
    </row>
    <row r="149" spans="20:53" x14ac:dyDescent="0.3">
      <c r="T149">
        <v>145</v>
      </c>
      <c r="U149">
        <v>72.5</v>
      </c>
      <c r="W149" s="39">
        <f>W148+(Z148*bt)+(0.5*AC148)*bt^2</f>
        <v>-22464.523100088049</v>
      </c>
      <c r="X149" s="39">
        <f>X148+(AA148*bt)+(0.5*AD148)*bt^2</f>
        <v>-5522.6868888774497</v>
      </c>
      <c r="Y149" s="39"/>
      <c r="Z149" s="39">
        <f>Z148+(AC148*bt)</f>
        <v>-7172.9994256722784</v>
      </c>
      <c r="AA149" s="39">
        <f>AA148+(AD148*bt)</f>
        <v>1056.0490910339963</v>
      </c>
      <c r="AB149" s="39"/>
      <c r="AC149" s="39">
        <f t="shared" si="33"/>
        <v>1153.2586400325338</v>
      </c>
      <c r="AD149" s="39">
        <f t="shared" si="34"/>
        <v>168.77999492395509</v>
      </c>
      <c r="AE149" s="39"/>
      <c r="AF149" s="39"/>
      <c r="AG149" s="39">
        <f>Masse_1*(q_1x-W149)/($AV149^2+Aarseth_1^2)^(3/2)</f>
        <v>235.60286756532818</v>
      </c>
      <c r="AH149" s="39">
        <f>Masse_1*(q_1y-X149)/($AV149^2+Aarseth_1^2)^(3/2)</f>
        <v>72.252839557229549</v>
      </c>
      <c r="AI149" s="39"/>
      <c r="AJ149" s="39">
        <f>Masse_2*(q_2x-W149)/($AX149^2+Aarseth_2^2)^(3/2)</f>
        <v>86.901475017453649</v>
      </c>
      <c r="AK149" s="39">
        <f>Masse_2*(q_2y-X149)/($AX149^2+Aarseth_2^2)^(3/2)</f>
        <v>547.34499621015766</v>
      </c>
      <c r="AL149" s="39"/>
      <c r="AM149" s="39">
        <f>Masse_3*(q_3x-W149)/($AZ149^2+Aarseth_3^2)^(3/2)</f>
        <v>830.7542974497519</v>
      </c>
      <c r="AN149" s="39">
        <f>Masse_3*(q_3y-X149)/($AZ149^2+Aarseth_3^2)^(3/2)</f>
        <v>-450.81784084343212</v>
      </c>
      <c r="AO149" s="39"/>
      <c r="AP149" s="39"/>
      <c r="AQ149" s="39"/>
      <c r="AR149" s="39"/>
      <c r="AS149" s="39"/>
      <c r="AT149" s="39"/>
      <c r="AU149" s="39"/>
      <c r="AV149" s="39">
        <f>SQRT((q_1x-W149)^2+(q_1y-X149)^2)</f>
        <v>44416.50702074232</v>
      </c>
      <c r="AW149" s="39"/>
      <c r="AX149" s="39">
        <f>SQRT((q_2x-W149)^2+(q_2y-X149)^2)</f>
        <v>15717.114314052547</v>
      </c>
      <c r="AY149" s="39"/>
      <c r="AZ149" s="39">
        <f>SQRT((q_3x-W149)^2+(q_3y-X149)^2)</f>
        <v>19870.305254820934</v>
      </c>
      <c r="BA149" s="39"/>
    </row>
    <row r="150" spans="20:53" x14ac:dyDescent="0.3">
      <c r="T150">
        <v>146</v>
      </c>
      <c r="U150">
        <v>73</v>
      </c>
      <c r="W150" s="39">
        <f>W149+(Z149*bt)+(0.5*AC149)*bt^2</f>
        <v>-25906.865482920122</v>
      </c>
      <c r="X150" s="39">
        <f>X149+(AA149*bt)+(0.5*AD149)*bt^2</f>
        <v>-4973.5648439949573</v>
      </c>
      <c r="Y150" s="39"/>
      <c r="Z150" s="39">
        <f>Z149+(AC149*bt)</f>
        <v>-6596.3701056560112</v>
      </c>
      <c r="AA150" s="39">
        <f>AA149+(AD149*bt)</f>
        <v>1140.4390884959739</v>
      </c>
      <c r="AB150" s="39"/>
      <c r="AC150" s="39">
        <f t="shared" si="33"/>
        <v>1085.3045010259302</v>
      </c>
      <c r="AD150" s="39">
        <f t="shared" si="34"/>
        <v>228.05810528505441</v>
      </c>
      <c r="AE150" s="39"/>
      <c r="AF150" s="39"/>
      <c r="AG150" s="39">
        <f>Masse_1*(q_1x-W150)/($AV150^2+Aarseth_1^2)^(3/2)</f>
        <v>209.25332950634447</v>
      </c>
      <c r="AH150" s="39">
        <f>Masse_1*(q_1y-X150)/($AV150^2+Aarseth_1^2)^(3/2)</f>
        <v>56.857181316165985</v>
      </c>
      <c r="AI150" s="39"/>
      <c r="AJ150" s="39">
        <f>Masse_2*(q_2x-W150)/($AX150^2+Aarseth_2^2)^(3/2)</f>
        <v>196.16206106248629</v>
      </c>
      <c r="AK150" s="39">
        <f>Masse_2*(q_2y-X150)/($AX150^2+Aarseth_2^2)^(3/2)</f>
        <v>497.25956173269384</v>
      </c>
      <c r="AL150" s="39"/>
      <c r="AM150" s="39">
        <f>Masse_3*(q_3x-W150)/($AZ150^2+Aarseth_3^2)^(3/2)</f>
        <v>679.8891104570996</v>
      </c>
      <c r="AN150" s="39">
        <f>Masse_3*(q_3y-X150)/($AZ150^2+Aarseth_3^2)^(3/2)</f>
        <v>-326.05863776380539</v>
      </c>
      <c r="AO150" s="39"/>
      <c r="AP150" s="39"/>
      <c r="AQ150" s="39"/>
      <c r="AR150" s="39"/>
      <c r="AS150" s="39"/>
      <c r="AT150" s="39"/>
      <c r="AU150" s="39"/>
      <c r="AV150" s="39">
        <f>SQRT((q_1x-W150)^2+(q_1y-X150)^2)</f>
        <v>47571.31613046112</v>
      </c>
      <c r="AW150" s="39"/>
      <c r="AX150" s="39">
        <f>SQRT((q_2x-W150)^2+(q_2y-X150)^2)</f>
        <v>16096.54323047762</v>
      </c>
      <c r="AY150" s="39"/>
      <c r="AZ150" s="39">
        <f>SQRT((q_3x-W150)^2+(q_3y-X150)^2)</f>
        <v>23186.7726572391</v>
      </c>
      <c r="BA150" s="39"/>
    </row>
    <row r="151" spans="20:53" x14ac:dyDescent="0.3">
      <c r="T151">
        <v>147</v>
      </c>
      <c r="U151">
        <v>73.5</v>
      </c>
      <c r="W151" s="39">
        <f>W150+(Z150*bt)+(0.5*AC150)*bt^2</f>
        <v>-29069.387473119885</v>
      </c>
      <c r="X151" s="39">
        <f>X150+(AA150*bt)+(0.5*AD150)*bt^2</f>
        <v>-4374.8380365863386</v>
      </c>
      <c r="Y151" s="39"/>
      <c r="Z151" s="39">
        <f>Z150+(AC150*bt)</f>
        <v>-6053.7178551430461</v>
      </c>
      <c r="AA151" s="39">
        <f>AA150+(AD150*bt)</f>
        <v>1254.4681411385011</v>
      </c>
      <c r="AB151" s="39"/>
      <c r="AC151" s="39">
        <f t="shared" si="33"/>
        <v>1015.8913732738389</v>
      </c>
      <c r="AD151" s="39">
        <f t="shared" si="34"/>
        <v>211.77132171242911</v>
      </c>
      <c r="AE151" s="39"/>
      <c r="AF151" s="39"/>
      <c r="AG151" s="39">
        <f>Masse_1*(q_1x-W151)/($AV151^2+Aarseth_1^2)^(3/2)</f>
        <v>188.46531444247182</v>
      </c>
      <c r="AH151" s="39">
        <f>Masse_1*(q_1y-X151)/($AV151^2+Aarseth_1^2)^(3/2)</f>
        <v>45.60878380119658</v>
      </c>
      <c r="AI151" s="39"/>
      <c r="AJ151" s="39">
        <f>Masse_2*(q_2x-W151)/($AX151^2+Aarseth_2^2)^(3/2)</f>
        <v>262.24556841666924</v>
      </c>
      <c r="AK151" s="39">
        <f>Masse_2*(q_2y-X151)/($AX151^2+Aarseth_2^2)^(3/2)</f>
        <v>415.65514572786753</v>
      </c>
      <c r="AL151" s="39"/>
      <c r="AM151" s="39">
        <f>Masse_3*(q_3x-W151)/($AZ151^2+Aarseth_3^2)^(3/2)</f>
        <v>565.18049041469783</v>
      </c>
      <c r="AN151" s="39">
        <f>Masse_3*(q_3y-X151)/($AZ151^2+Aarseth_3^2)^(3/2)</f>
        <v>-249.492607816635</v>
      </c>
      <c r="AO151" s="39"/>
      <c r="AP151" s="39"/>
      <c r="AQ151" s="39"/>
      <c r="AR151" s="39"/>
      <c r="AS151" s="39"/>
      <c r="AT151" s="39"/>
      <c r="AU151" s="39"/>
      <c r="AV151" s="39">
        <f>SQRT((q_1x-W151)^2+(q_1y-X151)^2)</f>
        <v>50485.805583176872</v>
      </c>
      <c r="AW151" s="39"/>
      <c r="AX151" s="39">
        <f>SQRT((q_2x-W151)^2+(q_2y-X151)^2)</f>
        <v>16996.757270599392</v>
      </c>
      <c r="AY151" s="39"/>
      <c r="AZ151" s="39">
        <f>SQRT((q_3x-W151)^2+(q_3y-X151)^2)</f>
        <v>26310.254276231404</v>
      </c>
      <c r="BA151" s="39"/>
    </row>
    <row r="152" spans="20:53" x14ac:dyDescent="0.3">
      <c r="T152">
        <v>148</v>
      </c>
      <c r="U152">
        <v>74</v>
      </c>
      <c r="W152" s="39">
        <f>W151+(Z151*bt)+(0.5*AC151)*bt^2</f>
        <v>-31969.25997903218</v>
      </c>
      <c r="X152" s="39">
        <f>X151+(AA151*bt)+(0.5*AD151)*bt^2</f>
        <v>-3721.1325508030345</v>
      </c>
      <c r="Y152" s="39"/>
      <c r="Z152" s="39">
        <f>Z151+(AC151*bt)</f>
        <v>-5545.7721685061269</v>
      </c>
      <c r="AA152" s="39">
        <f>AA151+(AD151*bt)</f>
        <v>1360.3538019947157</v>
      </c>
      <c r="AB152" s="39"/>
      <c r="AC152" s="39">
        <f t="shared" si="33"/>
        <v>940.25620263279779</v>
      </c>
      <c r="AD152" s="39">
        <f t="shared" si="34"/>
        <v>168.82877987536114</v>
      </c>
      <c r="AE152" s="39"/>
      <c r="AF152" s="39"/>
      <c r="AG152" s="39">
        <f>Masse_1*(q_1x-W152)/($AV152^2+Aarseth_1^2)^(3/2)</f>
        <v>171.85963376733568</v>
      </c>
      <c r="AH152" s="39">
        <f>Masse_1*(q_1y-X152)/($AV152^2+Aarseth_1^2)^(3/2)</f>
        <v>37.107700425478569</v>
      </c>
      <c r="AI152" s="39"/>
      <c r="AJ152" s="39">
        <f>Masse_2*(q_2x-W152)/($AX152^2+Aarseth_2^2)^(3/2)</f>
        <v>289.58237934793999</v>
      </c>
      <c r="AK152" s="39">
        <f>Masse_2*(q_2y-X152)/($AX152^2+Aarseth_2^2)^(3/2)</f>
        <v>331.96690675702871</v>
      </c>
      <c r="AL152" s="39"/>
      <c r="AM152" s="39">
        <f>Masse_3*(q_3x-W152)/($AZ152^2+Aarseth_3^2)^(3/2)</f>
        <v>478.81418951752204</v>
      </c>
      <c r="AN152" s="39">
        <f>Masse_3*(q_3y-X152)/($AZ152^2+Aarseth_3^2)^(3/2)</f>
        <v>-200.24582730714616</v>
      </c>
      <c r="AO152" s="39"/>
      <c r="AP152" s="39"/>
      <c r="AQ152" s="39"/>
      <c r="AR152" s="39"/>
      <c r="AS152" s="39"/>
      <c r="AT152" s="39"/>
      <c r="AU152" s="39"/>
      <c r="AV152" s="39">
        <f>SQRT((q_1x-W152)^2+(q_1y-X152)^2)</f>
        <v>53166.886296744211</v>
      </c>
      <c r="AW152" s="39"/>
      <c r="AX152" s="39">
        <f>SQRT((q_2x-W152)^2+(q_2y-X152)^2)</f>
        <v>18208.038415006929</v>
      </c>
      <c r="AY152" s="39"/>
      <c r="AZ152" s="39">
        <f>SQRT((q_3x-W152)^2+(q_3y-X152)^2)</f>
        <v>29232.752774126177</v>
      </c>
      <c r="BA152" s="39"/>
    </row>
    <row r="153" spans="20:53" x14ac:dyDescent="0.3">
      <c r="T153">
        <v>149</v>
      </c>
      <c r="U153">
        <v>74.5</v>
      </c>
      <c r="W153" s="39">
        <f>W152+(Z152*bt)+(0.5*AC152)*bt^2</f>
        <v>-34624.614037956148</v>
      </c>
      <c r="X153" s="39">
        <f>X152+(AA152*bt)+(0.5*AD152)*bt^2</f>
        <v>-3019.8520523212565</v>
      </c>
      <c r="Y153" s="39"/>
      <c r="Z153" s="39">
        <f>Z152+(AC152*bt)</f>
        <v>-5075.644067189728</v>
      </c>
      <c r="AA153" s="39">
        <f>AA152+(AD152*bt)</f>
        <v>1444.7681919323963</v>
      </c>
      <c r="AB153" s="39"/>
      <c r="AC153" s="39">
        <f t="shared" si="33"/>
        <v>863.7247462052087</v>
      </c>
      <c r="AD153" s="39">
        <f t="shared" si="34"/>
        <v>123.47129059258373</v>
      </c>
      <c r="AE153" s="39"/>
      <c r="AF153" s="39"/>
      <c r="AG153" s="39">
        <f>Masse_1*(q_1x-W153)/($AV153^2+Aarseth_1^2)^(3/2)</f>
        <v>158.4088546870077</v>
      </c>
      <c r="AH153" s="39">
        <f>Masse_1*(q_1y-X153)/($AV153^2+Aarseth_1^2)^(3/2)</f>
        <v>30.507084478931905</v>
      </c>
      <c r="AI153" s="39"/>
      <c r="AJ153" s="39">
        <f>Masse_2*(q_2x-W153)/($AX153^2+Aarseth_2^2)^(3/2)</f>
        <v>292.11565351459149</v>
      </c>
      <c r="AK153" s="39">
        <f>Masse_2*(q_2y-X153)/($AX153^2+Aarseth_2^2)^(3/2)</f>
        <v>260.06174118894199</v>
      </c>
      <c r="AL153" s="39"/>
      <c r="AM153" s="39">
        <f>Masse_3*(q_3x-W153)/($AZ153^2+Aarseth_3^2)^(3/2)</f>
        <v>413.20023800360957</v>
      </c>
      <c r="AN153" s="39">
        <f>Masse_3*(q_3y-X153)/($AZ153^2+Aarseth_3^2)^(3/2)</f>
        <v>-167.09753507529018</v>
      </c>
      <c r="AO153" s="39"/>
      <c r="AP153" s="39"/>
      <c r="AQ153" s="39"/>
      <c r="AR153" s="39"/>
      <c r="AS153" s="39"/>
      <c r="AT153" s="39"/>
      <c r="AU153" s="39"/>
      <c r="AV153" s="39">
        <f>SQRT((q_1x-W153)^2+(q_1y-X153)^2)</f>
        <v>55628.371771951075</v>
      </c>
      <c r="AW153" s="39"/>
      <c r="AX153" s="39">
        <f>SQRT((q_2x-W153)^2+(q_2y-X153)^2)</f>
        <v>19580.4975223695</v>
      </c>
      <c r="AY153" s="39"/>
      <c r="AZ153" s="39">
        <f>SQRT((q_3x-W153)^2+(q_3y-X153)^2)</f>
        <v>31955.307880634471</v>
      </c>
      <c r="BA153" s="39"/>
    </row>
    <row r="154" spans="20:53" x14ac:dyDescent="0.3">
      <c r="T154">
        <v>150</v>
      </c>
      <c r="U154">
        <v>75</v>
      </c>
      <c r="W154" s="39">
        <f>W153+(Z153*bt)+(0.5*AC153)*bt^2</f>
        <v>-37054.470478275362</v>
      </c>
      <c r="X154" s="39">
        <f>X153+(AA153*bt)+(0.5*AD153)*bt^2</f>
        <v>-2282.034045030985</v>
      </c>
      <c r="Y154" s="39"/>
      <c r="Z154" s="39">
        <f>Z153+(AC153*bt)</f>
        <v>-4643.7816940871235</v>
      </c>
      <c r="AA154" s="39">
        <f>AA153+(AD153*bt)</f>
        <v>1506.5038372286881</v>
      </c>
      <c r="AB154" s="39"/>
      <c r="AC154" s="39">
        <f t="shared" si="33"/>
        <v>791.7057799281481</v>
      </c>
      <c r="AD154" s="39">
        <f t="shared" si="34"/>
        <v>84.33747418864138</v>
      </c>
      <c r="AE154" s="39"/>
      <c r="AF154" s="39"/>
      <c r="AG154" s="39">
        <f>Masse_1*(q_1x-W154)/($AV154^2+Aarseth_1^2)^(3/2)</f>
        <v>147.36338542520795</v>
      </c>
      <c r="AH154" s="39">
        <f>Masse_1*(q_1y-X154)/($AV154^2+Aarseth_1^2)^(3/2)</f>
        <v>25.265568870178058</v>
      </c>
      <c r="AI154" s="39"/>
      <c r="AJ154" s="39">
        <f>Masse_2*(q_2x-W154)/($AX154^2+Aarseth_2^2)^(3/2)</f>
        <v>281.7750157313119</v>
      </c>
      <c r="AK154" s="39">
        <f>Masse_2*(q_2y-X154)/($AX154^2+Aarseth_2^2)^(3/2)</f>
        <v>202.92452589833124</v>
      </c>
      <c r="AL154" s="39"/>
      <c r="AM154" s="39">
        <f>Masse_3*(q_3x-W154)/($AZ154^2+Aarseth_3^2)^(3/2)</f>
        <v>362.56737877162823</v>
      </c>
      <c r="AN154" s="39">
        <f>Masse_3*(q_3y-X154)/($AZ154^2+Aarseth_3^2)^(3/2)</f>
        <v>-143.85262057986793</v>
      </c>
      <c r="AO154" s="39"/>
      <c r="AP154" s="39"/>
      <c r="AQ154" s="39"/>
      <c r="AR154" s="39"/>
      <c r="AS154" s="39"/>
      <c r="AT154" s="39"/>
      <c r="AU154" s="39"/>
      <c r="AV154" s="39">
        <f>SQRT((q_1x-W154)^2+(q_1y-X154)^2)</f>
        <v>57886.965645251606</v>
      </c>
      <c r="AW154" s="39"/>
      <c r="AX154" s="39">
        <f>SQRT((q_2x-W154)^2+(q_2y-X154)^2)</f>
        <v>21016.739128077552</v>
      </c>
      <c r="AY154" s="39"/>
      <c r="AZ154" s="39">
        <f>SQRT((q_3x-W154)^2+(q_3y-X154)^2)</f>
        <v>34485.297384166159</v>
      </c>
      <c r="BA154" s="39"/>
    </row>
    <row r="155" spans="20:53" x14ac:dyDescent="0.3">
      <c r="T155">
        <v>151</v>
      </c>
      <c r="U155">
        <v>75.5</v>
      </c>
      <c r="W155" s="39">
        <f>W154+(Z154*bt)+(0.5*AC154)*bt^2</f>
        <v>-39277.398102827909</v>
      </c>
      <c r="X155" s="39">
        <f>X154+(AA154*bt)+(0.5*AD154)*bt^2</f>
        <v>-1518.2399421430607</v>
      </c>
      <c r="Y155" s="39"/>
      <c r="Z155" s="39">
        <f>Z154+(AC154*bt)</f>
        <v>-4247.9288041230493</v>
      </c>
      <c r="AA155" s="39">
        <f>AA154+(AD154*bt)</f>
        <v>1548.6725743230088</v>
      </c>
      <c r="AB155" s="39"/>
      <c r="AC155" s="39">
        <f t="shared" si="33"/>
        <v>727.01283452439679</v>
      </c>
      <c r="AD155" s="39">
        <f t="shared" si="34"/>
        <v>53.00187938989643</v>
      </c>
      <c r="AE155" s="39"/>
      <c r="AF155" s="39"/>
      <c r="AG155" s="39">
        <f>Masse_1*(q_1x-W155)/($AV155^2+Aarseth_1^2)^(3/2)</f>
        <v>138.17887726316874</v>
      </c>
      <c r="AH155" s="39">
        <f>Masse_1*(q_1y-X155)/($AV155^2+Aarseth_1^2)^(3/2)</f>
        <v>21.022013616952993</v>
      </c>
      <c r="AI155" s="39"/>
      <c r="AJ155" s="39">
        <f>Masse_2*(q_2x-W155)/($AX155^2+Aarseth_2^2)^(3/2)</f>
        <v>266.02004678347834</v>
      </c>
      <c r="AK155" s="39">
        <f>Masse_2*(q_2y-X155)/($AX155^2+Aarseth_2^2)^(3/2)</f>
        <v>158.94690310009929</v>
      </c>
      <c r="AL155" s="39"/>
      <c r="AM155" s="39">
        <f>Masse_3*(q_3x-W155)/($AZ155^2+Aarseth_3^2)^(3/2)</f>
        <v>322.81391047774974</v>
      </c>
      <c r="AN155" s="39">
        <f>Masse_3*(q_3y-X155)/($AZ155^2+Aarseth_3^2)^(3/2)</f>
        <v>-126.96703732715585</v>
      </c>
      <c r="AO155" s="39"/>
      <c r="AP155" s="39"/>
      <c r="AQ155" s="39"/>
      <c r="AR155" s="39"/>
      <c r="AS155" s="39"/>
      <c r="AT155" s="39"/>
      <c r="AU155" s="39"/>
      <c r="AV155" s="39">
        <f>SQRT((q_1x-W155)^2+(q_1y-X155)^2)</f>
        <v>59959.474459798344</v>
      </c>
      <c r="AW155" s="39"/>
      <c r="AX155" s="39">
        <f>SQRT((q_2x-W155)^2+(q_2y-X155)^2)</f>
        <v>22456.356093090722</v>
      </c>
      <c r="AY155" s="39"/>
      <c r="AZ155" s="39">
        <f>SQRT((q_3x-W155)^2+(q_3y-X155)^2)</f>
        <v>36833.379901352753</v>
      </c>
      <c r="BA155" s="39"/>
    </row>
    <row r="156" spans="20:53" x14ac:dyDescent="0.3">
      <c r="T156">
        <v>152</v>
      </c>
      <c r="U156">
        <v>76</v>
      </c>
      <c r="W156" s="39">
        <f>W155+(Z155*bt)+(0.5*AC155)*bt^2</f>
        <v>-41310.485900573884</v>
      </c>
      <c r="X156" s="39">
        <f>X155+(AA155*bt)+(0.5*AD155)*bt^2</f>
        <v>-737.27842005781929</v>
      </c>
      <c r="Y156" s="39"/>
      <c r="Z156" s="39">
        <f>Z155+(AC155*bt)</f>
        <v>-3884.422386860851</v>
      </c>
      <c r="AA156" s="39">
        <f>AA155+(AD155*bt)</f>
        <v>1575.1735140179571</v>
      </c>
      <c r="AB156" s="39"/>
      <c r="AC156" s="39">
        <f t="shared" si="33"/>
        <v>670.39197650154892</v>
      </c>
      <c r="AD156" s="39">
        <f t="shared" si="34"/>
        <v>28.581597938308747</v>
      </c>
      <c r="AE156" s="39"/>
      <c r="AF156" s="39"/>
      <c r="AG156" s="39">
        <f>Masse_1*(q_1x-W156)/($AV156^2+Aarseth_1^2)^(3/2)</f>
        <v>130.45793181663228</v>
      </c>
      <c r="AH156" s="39">
        <f>Masse_1*(q_1y-X156)/($AV156^2+Aarseth_1^2)^(3/2)</f>
        <v>17.527479854281513</v>
      </c>
      <c r="AI156" s="39"/>
      <c r="AJ156" s="39">
        <f>Masse_2*(q_2x-W156)/($AX156^2+Aarseth_2^2)^(3/2)</f>
        <v>248.85967500905369</v>
      </c>
      <c r="AK156" s="39">
        <f>Masse_2*(q_2y-X156)/($AX156^2+Aarseth_2^2)^(3/2)</f>
        <v>125.38783163200218</v>
      </c>
      <c r="AL156" s="39"/>
      <c r="AM156" s="39">
        <f>Masse_3*(q_3x-W156)/($AZ156^2+Aarseth_3^2)^(3/2)</f>
        <v>291.0743696758629</v>
      </c>
      <c r="AN156" s="39">
        <f>Masse_3*(q_3y-X156)/($AZ156^2+Aarseth_3^2)^(3/2)</f>
        <v>-114.33371354797494</v>
      </c>
      <c r="AO156" s="39"/>
      <c r="AP156" s="39"/>
      <c r="AQ156" s="39"/>
      <c r="AR156" s="39"/>
      <c r="AS156" s="39"/>
      <c r="AT156" s="39"/>
      <c r="AU156" s="39"/>
      <c r="AV156" s="39">
        <f>SQRT((q_1x-W156)^2+(q_1y-X156)^2)</f>
        <v>61861.3646562539</v>
      </c>
      <c r="AW156" s="39"/>
      <c r="AX156" s="39">
        <f>SQRT((q_2x-W156)^2+(q_2y-X156)^2)</f>
        <v>23862.64774052531</v>
      </c>
      <c r="AY156" s="39"/>
      <c r="AZ156" s="39">
        <f>SQRT((q_3x-W156)^2+(q_3y-X156)^2)</f>
        <v>39011.237011952377</v>
      </c>
      <c r="BA156" s="39"/>
    </row>
    <row r="157" spans="20:53" x14ac:dyDescent="0.3">
      <c r="T157">
        <v>153</v>
      </c>
      <c r="U157">
        <v>76.5</v>
      </c>
      <c r="W157" s="39">
        <f>W156+(Z156*bt)+(0.5*AC156)*bt^2</f>
        <v>-43168.898096941615</v>
      </c>
      <c r="X157" s="39">
        <f>X156+(AA156*bt)+(0.5*AD156)*bt^2</f>
        <v>53.881036693447868</v>
      </c>
      <c r="Y157" s="39"/>
      <c r="Z157" s="39">
        <f>Z156+(AC156*bt)</f>
        <v>-3549.2263986100766</v>
      </c>
      <c r="AA157" s="39">
        <f>AA156+(AD156*bt)</f>
        <v>1589.4643129871115</v>
      </c>
      <c r="AB157" s="39"/>
      <c r="AC157" s="39">
        <f t="shared" si="33"/>
        <v>621.48212587161925</v>
      </c>
      <c r="AD157" s="39">
        <f t="shared" si="34"/>
        <v>9.6498854478878116</v>
      </c>
      <c r="AE157" s="39"/>
      <c r="AF157" s="39"/>
      <c r="AG157" s="39">
        <f>Masse_1*(q_1x-W157)/($AV157^2+Aarseth_1^2)^(3/2)</f>
        <v>123.90720826377726</v>
      </c>
      <c r="AH157" s="39">
        <f>Masse_1*(q_1y-X157)/($AV157^2+Aarseth_1^2)^(3/2)</f>
        <v>14.605729099902666</v>
      </c>
      <c r="AI157" s="39"/>
      <c r="AJ157" s="39">
        <f>Masse_2*(q_2x-W157)/($AX157^2+Aarseth_2^2)^(3/2)</f>
        <v>232.23390879575496</v>
      </c>
      <c r="AK157" s="39">
        <f>Masse_2*(q_2y-X157)/($AX157^2+Aarseth_2^2)^(3/2)</f>
        <v>99.695120351932857</v>
      </c>
      <c r="AL157" s="39"/>
      <c r="AM157" s="39">
        <f>Masse_3*(q_3x-W157)/($AZ157^2+Aarseth_3^2)^(3/2)</f>
        <v>265.34100881208695</v>
      </c>
      <c r="AN157" s="39">
        <f>Masse_3*(q_3y-X157)/($AZ157^2+Aarseth_3^2)^(3/2)</f>
        <v>-104.65096400394771</v>
      </c>
      <c r="AO157" s="39"/>
      <c r="AP157" s="39"/>
      <c r="AQ157" s="39"/>
      <c r="AR157" s="39"/>
      <c r="AS157" s="39"/>
      <c r="AT157" s="39"/>
      <c r="AU157" s="39"/>
      <c r="AV157" s="39">
        <f>SQRT((q_1x-W157)^2+(q_1y-X157)^2)</f>
        <v>63606.244775159517</v>
      </c>
      <c r="AW157" s="39"/>
      <c r="AX157" s="39">
        <f>SQRT((q_2x-W157)^2+(q_2y-X157)^2)</f>
        <v>25213.550354099501</v>
      </c>
      <c r="AY157" s="39"/>
      <c r="AZ157" s="39">
        <f>SQRT((q_3x-W157)^2+(q_3y-X157)^2)</f>
        <v>41030.282916422009</v>
      </c>
      <c r="BA157" s="39"/>
    </row>
    <row r="158" spans="20:53" x14ac:dyDescent="0.3">
      <c r="T158">
        <v>154</v>
      </c>
      <c r="U158">
        <v>77</v>
      </c>
      <c r="W158" s="39">
        <f>W157+(Z157*bt)+(0.5*AC157)*bt^2</f>
        <v>-44865.826030512697</v>
      </c>
      <c r="X158" s="39">
        <f>X157+(AA157*bt)+(0.5*AD157)*bt^2</f>
        <v>849.81942886798959</v>
      </c>
      <c r="Y158" s="39"/>
      <c r="Z158" s="39">
        <f>Z157+(AC157*bt)</f>
        <v>-3238.4853356742669</v>
      </c>
      <c r="AA158" s="39">
        <f>AA157+(AD157*bt)</f>
        <v>1594.2892557110554</v>
      </c>
      <c r="AB158" s="39"/>
      <c r="AC158" s="39">
        <f t="shared" si="33"/>
        <v>579.47040507147256</v>
      </c>
      <c r="AD158" s="39">
        <f t="shared" si="34"/>
        <v>-5.1137912947286566</v>
      </c>
      <c r="AE158" s="39"/>
      <c r="AF158" s="39"/>
      <c r="AG158" s="39">
        <f>Masse_1*(q_1x-W158)/($AV158^2+Aarseth_1^2)^(3/2)</f>
        <v>118.30719030350271</v>
      </c>
      <c r="AH158" s="39">
        <f>Masse_1*(q_1y-X158)/($AV158^2+Aarseth_1^2)^(3/2)</f>
        <v>12.129101354717651</v>
      </c>
      <c r="AI158" s="39"/>
      <c r="AJ158" s="39">
        <f>Masse_2*(q_2x-W158)/($AX158^2+Aarseth_2^2)^(3/2)</f>
        <v>216.97279025736566</v>
      </c>
      <c r="AK158" s="39">
        <f>Masse_2*(q_2y-X158)/($AX158^2+Aarseth_2^2)^(3/2)</f>
        <v>79.842117749921101</v>
      </c>
      <c r="AL158" s="39"/>
      <c r="AM158" s="39">
        <f>Masse_3*(q_3x-W158)/($AZ158^2+Aarseth_3^2)^(3/2)</f>
        <v>244.19042451060423</v>
      </c>
      <c r="AN158" s="39">
        <f>Masse_3*(q_3y-X158)/($AZ158^2+Aarseth_3^2)^(3/2)</f>
        <v>-97.085010399367405</v>
      </c>
      <c r="AO158" s="39"/>
      <c r="AP158" s="39"/>
      <c r="AQ158" s="39"/>
      <c r="AR158" s="39"/>
      <c r="AS158" s="39"/>
      <c r="AT158" s="39"/>
      <c r="AU158" s="39"/>
      <c r="AV158" s="39">
        <f>SQRT((q_1x-W158)^2+(q_1y-X158)^2)</f>
        <v>65205.830170694091</v>
      </c>
      <c r="AW158" s="39"/>
      <c r="AX158" s="39">
        <f>SQRT((q_2x-W158)^2+(q_2y-X158)^2)</f>
        <v>26495.945136266502</v>
      </c>
      <c r="AY158" s="39"/>
      <c r="AZ158" s="39">
        <f>SQRT((q_3x-W158)^2+(q_3y-X158)^2)</f>
        <v>42901.058973209801</v>
      </c>
      <c r="BA158" s="39"/>
    </row>
    <row r="159" spans="20:53" x14ac:dyDescent="0.3">
      <c r="T159">
        <v>155</v>
      </c>
      <c r="U159">
        <v>77.5</v>
      </c>
      <c r="W159" s="39">
        <f>W158+(Z158*bt)+(0.5*AC158)*bt^2</f>
        <v>-46412.6348977159</v>
      </c>
      <c r="X159" s="39">
        <f>X158+(AA158*bt)+(0.5*AD158)*bt^2</f>
        <v>1646.3248328116763</v>
      </c>
      <c r="Y159" s="39"/>
      <c r="Z159" s="39">
        <f>Z158+(AC158*bt)</f>
        <v>-2948.7501331385306</v>
      </c>
      <c r="AA159" s="39">
        <f>AA158+(AD158*bt)</f>
        <v>1591.732360063691</v>
      </c>
      <c r="AB159" s="39"/>
      <c r="AC159" s="39">
        <f t="shared" si="33"/>
        <v>543.43764252635015</v>
      </c>
      <c r="AD159" s="39">
        <f t="shared" si="34"/>
        <v>-16.766400593867246</v>
      </c>
      <c r="AE159" s="39"/>
      <c r="AF159" s="39"/>
      <c r="AG159" s="39">
        <f>Masse_1*(q_1x-W159)/($AV159^2+Aarseth_1^2)^(3/2)</f>
        <v>113.49123479411031</v>
      </c>
      <c r="AH159" s="39">
        <f>Masse_1*(q_1y-X159)/($AV159^2+Aarseth_1^2)^(3/2)</f>
        <v>10.003229413062654</v>
      </c>
      <c r="AI159" s="39"/>
      <c r="AJ159" s="39">
        <f>Masse_2*(q_2x-W159)/($AX159^2+Aarseth_2^2)^(3/2)</f>
        <v>203.34854188184048</v>
      </c>
      <c r="AK159" s="39">
        <f>Masse_2*(q_2y-X159)/($AX159^2+Aarseth_2^2)^(3/2)</f>
        <v>64.314206862761168</v>
      </c>
      <c r="AL159" s="39"/>
      <c r="AM159" s="39">
        <f>Masse_3*(q_3x-W159)/($AZ159^2+Aarseth_3^2)^(3/2)</f>
        <v>226.5978658503993</v>
      </c>
      <c r="AN159" s="39">
        <f>Masse_3*(q_3y-X159)/($AZ159^2+Aarseth_3^2)^(3/2)</f>
        <v>-91.083836869691069</v>
      </c>
      <c r="AO159" s="39"/>
      <c r="AP159" s="39"/>
      <c r="AQ159" s="39"/>
      <c r="AR159" s="39"/>
      <c r="AS159" s="39"/>
      <c r="AT159" s="39"/>
      <c r="AU159" s="39"/>
      <c r="AV159" s="39">
        <f>SQRT((q_1x-W159)^2+(q_1y-X159)^2)</f>
        <v>66670.110147053681</v>
      </c>
      <c r="AW159" s="39"/>
      <c r="AX159" s="39">
        <f>SQRT((q_2x-W159)^2+(q_2y-X159)^2)</f>
        <v>27702.187116524547</v>
      </c>
      <c r="AY159" s="39"/>
      <c r="AZ159" s="39">
        <f>SQRT((q_3x-W159)^2+(q_3y-X159)^2)</f>
        <v>44633.019835218402</v>
      </c>
      <c r="BA159" s="39"/>
    </row>
    <row r="160" spans="20:53" x14ac:dyDescent="0.3">
      <c r="T160">
        <v>156</v>
      </c>
      <c r="U160">
        <v>78</v>
      </c>
      <c r="W160" s="39">
        <f>W159+(Z159*bt)+(0.5*AC159)*bt^2</f>
        <v>-47819.08025896937</v>
      </c>
      <c r="X160" s="39">
        <f>X159+(AA159*bt)+(0.5*AD159)*bt^2</f>
        <v>2440.0952127692885</v>
      </c>
      <c r="Y160" s="39"/>
      <c r="Z160" s="39">
        <f>Z159+(AC159*bt)</f>
        <v>-2677.0313118753556</v>
      </c>
      <c r="AA160" s="39">
        <f>AA159+(AD159*bt)</f>
        <v>1583.3491597667573</v>
      </c>
      <c r="AB160" s="39"/>
      <c r="AC160" s="39">
        <f t="shared" si="33"/>
        <v>512.5136255495031</v>
      </c>
      <c r="AD160" s="39">
        <f t="shared" si="34"/>
        <v>-26.108892691982092</v>
      </c>
      <c r="AE160" s="39"/>
      <c r="AF160" s="39"/>
      <c r="AG160" s="39">
        <f>Masse_1*(q_1x-W160)/($AV160^2+Aarseth_1^2)^(3/2)</f>
        <v>109.33107630798615</v>
      </c>
      <c r="AH160" s="39">
        <f>Masse_1*(q_1y-X160)/($AV160^2+Aarseth_1^2)^(3/2)</f>
        <v>8.1570678088147854</v>
      </c>
      <c r="AI160" s="39"/>
      <c r="AJ160" s="39">
        <f>Masse_2*(q_2x-W160)/($AX160^2+Aarseth_2^2)^(3/2)</f>
        <v>191.36917378391288</v>
      </c>
      <c r="AK160" s="39">
        <f>Masse_2*(q_2y-X160)/($AX160^2+Aarseth_2^2)^(3/2)</f>
        <v>52.005052631132045</v>
      </c>
      <c r="AL160" s="39"/>
      <c r="AM160" s="39">
        <f>Masse_3*(q_3x-W160)/($AZ160^2+Aarseth_3^2)^(3/2)</f>
        <v>211.81337545760411</v>
      </c>
      <c r="AN160" s="39">
        <f>Masse_3*(q_3y-X160)/($AZ160^2+Aarseth_3^2)^(3/2)</f>
        <v>-86.271013131928925</v>
      </c>
      <c r="AO160" s="39"/>
      <c r="AP160" s="39"/>
      <c r="AQ160" s="39"/>
      <c r="AR160" s="39"/>
      <c r="AS160" s="39"/>
      <c r="AT160" s="39"/>
      <c r="AU160" s="39"/>
      <c r="AV160" s="39">
        <f>SQRT((q_1x-W160)^2+(q_1y-X160)^2)</f>
        <v>68007.575192976612</v>
      </c>
      <c r="AW160" s="39"/>
      <c r="AX160" s="39">
        <f>SQRT((q_2x-W160)^2+(q_2y-X160)^2)</f>
        <v>28827.996580528677</v>
      </c>
      <c r="AY160" s="39"/>
      <c r="AZ160" s="39">
        <f>SQRT((q_3x-W160)^2+(q_3y-X160)^2)</f>
        <v>46234.516924636715</v>
      </c>
      <c r="BA160" s="39"/>
    </row>
    <row r="161" spans="20:53" x14ac:dyDescent="0.3">
      <c r="T161">
        <v>157</v>
      </c>
      <c r="U161">
        <v>78.5</v>
      </c>
      <c r="W161" s="39">
        <f>W160+(Z160*bt)+(0.5*AC160)*bt^2</f>
        <v>-49093.53171171336</v>
      </c>
      <c r="X161" s="39">
        <f>X160+(AA160*bt)+(0.5*AD160)*bt^2</f>
        <v>3228.5061810661691</v>
      </c>
      <c r="Y161" s="39"/>
      <c r="Z161" s="39">
        <f>Z160+(AC160*bt)</f>
        <v>-2420.7744991006039</v>
      </c>
      <c r="AA161" s="39">
        <f>AA160+(AD160*bt)</f>
        <v>1570.2947134207664</v>
      </c>
      <c r="AB161" s="39"/>
      <c r="AC161" s="39">
        <f t="shared" si="33"/>
        <v>485.93408725079985</v>
      </c>
      <c r="AD161" s="39">
        <f t="shared" si="34"/>
        <v>-33.735974579901267</v>
      </c>
      <c r="AE161" s="39"/>
      <c r="AF161" s="39"/>
      <c r="AG161" s="39">
        <f>Masse_1*(q_1x-W161)/($AV161^2+Aarseth_1^2)^(3/2)</f>
        <v>105.72672956170771</v>
      </c>
      <c r="AH161" s="39">
        <f>Masse_1*(q_1y-X161)/($AV161^2+Aarseth_1^2)^(3/2)</f>
        <v>6.5362279309043068</v>
      </c>
      <c r="AI161" s="39"/>
      <c r="AJ161" s="39">
        <f>Masse_2*(q_2x-W161)/($AX161^2+Aarseth_2^2)^(3/2)</f>
        <v>180.92821225328396</v>
      </c>
      <c r="AK161" s="39">
        <f>Masse_2*(q_2y-X161)/($AX161^2+Aarseth_2^2)^(3/2)</f>
        <v>42.110881658640324</v>
      </c>
      <c r="AL161" s="39"/>
      <c r="AM161" s="39">
        <f>Masse_3*(q_3x-W161)/($AZ161^2+Aarseth_3^2)^(3/2)</f>
        <v>199.2791454358082</v>
      </c>
      <c r="AN161" s="39">
        <f>Masse_3*(q_3y-X161)/($AZ161^2+Aarseth_3^2)^(3/2)</f>
        <v>-82.383084169445894</v>
      </c>
      <c r="AO161" s="39"/>
      <c r="AP161" s="39"/>
      <c r="AQ161" s="39"/>
      <c r="AR161" s="39"/>
      <c r="AS161" s="39"/>
      <c r="AT161" s="39"/>
      <c r="AU161" s="39"/>
      <c r="AV161" s="39">
        <f>SQRT((q_1x-W161)^2+(q_1y-X161)^2)</f>
        <v>69225.441738155263</v>
      </c>
      <c r="AW161" s="39"/>
      <c r="AX161" s="39">
        <f>SQRT((q_2x-W161)^2+(q_2y-X161)^2)</f>
        <v>29871.168641355998</v>
      </c>
      <c r="AY161" s="39"/>
      <c r="AZ161" s="39">
        <f>SQRT((q_3x-W161)^2+(q_3y-X161)^2)</f>
        <v>47712.870133801836</v>
      </c>
      <c r="BA161" s="39"/>
    </row>
    <row r="162" spans="20:53" x14ac:dyDescent="0.3">
      <c r="T162">
        <v>158</v>
      </c>
      <c r="U162">
        <v>79</v>
      </c>
      <c r="W162" s="39">
        <f>W161+(Z161*bt)+(0.5*AC161)*bt^2</f>
        <v>-50243.177200357313</v>
      </c>
      <c r="X162" s="39">
        <f>X161+(AA161*bt)+(0.5*AD161)*bt^2</f>
        <v>4009.4365409540646</v>
      </c>
      <c r="Y162" s="39"/>
      <c r="Z162" s="39">
        <f>Z161+(AC161*bt)</f>
        <v>-2177.8074554752038</v>
      </c>
      <c r="AA162" s="39">
        <f>AA161+(AD161*bt)</f>
        <v>1553.4267261308157</v>
      </c>
      <c r="AB162" s="39"/>
      <c r="AC162" s="39">
        <f t="shared" si="33"/>
        <v>463.05196419924437</v>
      </c>
      <c r="AD162" s="39">
        <f t="shared" si="34"/>
        <v>-40.08732999146261</v>
      </c>
      <c r="AE162" s="39"/>
      <c r="AF162" s="39"/>
      <c r="AG162" s="39">
        <f>Masse_1*(q_1x-W162)/($AV162^2+Aarseth_1^2)^(3/2)</f>
        <v>102.59937690336322</v>
      </c>
      <c r="AH162" s="39">
        <f>Masse_1*(q_1y-X162)/($AV162^2+Aarseth_1^2)^(3/2)</f>
        <v>5.0984259285176448</v>
      </c>
      <c r="AI162" s="39"/>
      <c r="AJ162" s="39">
        <f>Masse_2*(q_2x-W162)/($AX162^2+Aarseth_2^2)^(3/2)</f>
        <v>171.8787129380878</v>
      </c>
      <c r="AK162" s="39">
        <f>Masse_2*(q_2y-X162)/($AX162^2+Aarseth_2^2)^(3/2)</f>
        <v>34.045706583453466</v>
      </c>
      <c r="AL162" s="39"/>
      <c r="AM162" s="39">
        <f>Masse_3*(q_3x-W162)/($AZ162^2+Aarseth_3^2)^(3/2)</f>
        <v>188.57387435779336</v>
      </c>
      <c r="AN162" s="39">
        <f>Masse_3*(q_3y-X162)/($AZ162^2+Aarseth_3^2)^(3/2)</f>
        <v>-79.231462503433718</v>
      </c>
      <c r="AO162" s="39"/>
      <c r="AP162" s="39"/>
      <c r="AQ162" s="39"/>
      <c r="AR162" s="39"/>
      <c r="AS162" s="39"/>
      <c r="AT162" s="39"/>
      <c r="AU162" s="39"/>
      <c r="AV162" s="39">
        <f>SQRT((q_1x-W162)^2+(q_1y-X162)^2)</f>
        <v>70329.851247265018</v>
      </c>
      <c r="AW162" s="39"/>
      <c r="AX162" s="39">
        <f>SQRT((q_2x-W162)^2+(q_2y-X162)^2)</f>
        <v>30830.773874962477</v>
      </c>
      <c r="AY162" s="39"/>
      <c r="AZ162" s="39">
        <f>SQRT((q_3x-W162)^2+(q_3y-X162)^2)</f>
        <v>49074.471579299679</v>
      </c>
      <c r="BA162" s="39"/>
    </row>
    <row r="163" spans="20:53" x14ac:dyDescent="0.3">
      <c r="T163">
        <v>159</v>
      </c>
      <c r="U163">
        <v>79.5</v>
      </c>
      <c r="W163" s="39">
        <f>W162+(Z162*bt)+(0.5*AC162)*bt^2</f>
        <v>-51274.199432570014</v>
      </c>
      <c r="X163" s="39">
        <f>X162+(AA162*bt)+(0.5*AD162)*bt^2</f>
        <v>4781.1389877705396</v>
      </c>
      <c r="Y163" s="39"/>
      <c r="Z163" s="39">
        <f>Z162+(AC162*bt)</f>
        <v>-1946.2814733755818</v>
      </c>
      <c r="AA163" s="39">
        <f>AA162+(AD162*bt)</f>
        <v>1533.3830611350845</v>
      </c>
      <c r="AB163" s="39"/>
      <c r="AC163" s="39">
        <f t="shared" si="33"/>
        <v>443.32959616637663</v>
      </c>
      <c r="AD163" s="39">
        <f t="shared" si="34"/>
        <v>-45.489409711343335</v>
      </c>
      <c r="AE163" s="39"/>
      <c r="AF163" s="39"/>
      <c r="AG163" s="39">
        <f>Masse_1*(q_1x-W163)/($AV163^2+Aarseth_1^2)^(3/2)</f>
        <v>99.886293454336524</v>
      </c>
      <c r="AH163" s="39">
        <f>Masse_1*(q_1y-X163)/($AV163^2+Aarseth_1^2)^(3/2)</f>
        <v>3.8103121619210265</v>
      </c>
      <c r="AI163" s="39"/>
      <c r="AJ163" s="39">
        <f>Masse_2*(q_2x-W163)/($AX163^2+Aarseth_2^2)^(3/2)</f>
        <v>164.06849030376154</v>
      </c>
      <c r="AK163" s="39">
        <f>Masse_2*(q_2y-X163)/($AX163^2+Aarseth_2^2)^(3/2)</f>
        <v>27.37881905587389</v>
      </c>
      <c r="AL163" s="39"/>
      <c r="AM163" s="39">
        <f>Masse_3*(q_3x-W163)/($AZ163^2+Aarseth_3^2)^(3/2)</f>
        <v>179.37481240827853</v>
      </c>
      <c r="AN163" s="39">
        <f>Masse_3*(q_3y-X163)/($AZ163^2+Aarseth_3^2)^(3/2)</f>
        <v>-76.678540929138251</v>
      </c>
      <c r="AO163" s="39"/>
      <c r="AP163" s="39"/>
      <c r="AQ163" s="39"/>
      <c r="AR163" s="39"/>
      <c r="AS163" s="39"/>
      <c r="AT163" s="39"/>
      <c r="AU163" s="39"/>
      <c r="AV163" s="39">
        <f>SQRT((q_1x-W163)^2+(q_1y-X163)^2)</f>
        <v>71326.038092393617</v>
      </c>
      <c r="AW163" s="39"/>
      <c r="AX163" s="39">
        <f>SQRT((q_2x-W163)^2+(q_2y-X163)^2)</f>
        <v>31706.656405447917</v>
      </c>
      <c r="AY163" s="39"/>
      <c r="AZ163" s="39">
        <f>SQRT((q_3x-W163)^2+(q_3y-X163)^2)</f>
        <v>50324.894364307991</v>
      </c>
      <c r="BA163" s="39"/>
    </row>
    <row r="164" spans="20:53" x14ac:dyDescent="0.3">
      <c r="T164">
        <v>160</v>
      </c>
      <c r="U164">
        <v>80</v>
      </c>
      <c r="W164" s="39">
        <f>W163+(Z163*bt)+(0.5*AC163)*bt^2</f>
        <v>-52191.923969737007</v>
      </c>
      <c r="X164" s="39">
        <f>X163+(AA163*bt)+(0.5*AD163)*bt^2</f>
        <v>5542.1443421241638</v>
      </c>
      <c r="Y164" s="39"/>
      <c r="Z164" s="39">
        <f>Z163+(AC163*bt)</f>
        <v>-1724.6166752923934</v>
      </c>
      <c r="AA164" s="39">
        <f>AA163+(AD163*bt)</f>
        <v>1510.6383562794128</v>
      </c>
      <c r="AB164" s="39"/>
      <c r="AC164" s="39">
        <f t="shared" si="33"/>
        <v>426.3244886408703</v>
      </c>
      <c r="AD164" s="39">
        <f t="shared" si="34"/>
        <v>-50.186854249493315</v>
      </c>
      <c r="AE164" s="39"/>
      <c r="AF164" s="39"/>
      <c r="AG164" s="39">
        <f>Masse_1*(q_1x-W164)/($AV164^2+Aarseth_1^2)^(3/2)</f>
        <v>97.537178069464673</v>
      </c>
      <c r="AH164" s="39">
        <f>Masse_1*(q_1y-X164)/($AV164^2+Aarseth_1^2)^(3/2)</f>
        <v>2.645222698547232</v>
      </c>
      <c r="AI164" s="39"/>
      <c r="AJ164" s="39">
        <f>Masse_2*(q_2x-W164)/($AX164^2+Aarseth_2^2)^(3/2)</f>
        <v>157.35582126216187</v>
      </c>
      <c r="AK164" s="39">
        <f>Masse_2*(q_2y-X164)/($AX164^2+Aarseth_2^2)^(3/2)</f>
        <v>21.79023343782325</v>
      </c>
      <c r="AL164" s="39"/>
      <c r="AM164" s="39">
        <f>Masse_3*(q_3x-W164)/($AZ164^2+Aarseth_3^2)^(3/2)</f>
        <v>171.43148930924374</v>
      </c>
      <c r="AN164" s="39">
        <f>Masse_3*(q_3y-X164)/($AZ164^2+Aarseth_3^2)^(3/2)</f>
        <v>-74.622310385863798</v>
      </c>
      <c r="AO164" s="39"/>
      <c r="AP164" s="39"/>
      <c r="AQ164" s="39"/>
      <c r="AR164" s="39"/>
      <c r="AS164" s="39"/>
      <c r="AT164" s="39"/>
      <c r="AU164" s="39"/>
      <c r="AV164" s="39">
        <f>SQRT((q_1x-W164)^2+(q_1y-X164)^2)</f>
        <v>72218.467757418985</v>
      </c>
      <c r="AW164" s="39"/>
      <c r="AX164" s="39">
        <f>SQRT((q_2x-W164)^2+(q_2y-X164)^2)</f>
        <v>32499.114540857627</v>
      </c>
      <c r="AY164" s="39"/>
      <c r="AZ164" s="39">
        <f>SQRT((q_3x-W164)^2+(q_3y-X164)^2)</f>
        <v>51468.994376596303</v>
      </c>
      <c r="BA164" s="39"/>
    </row>
    <row r="165" spans="20:53" x14ac:dyDescent="0.3">
      <c r="T165">
        <v>161</v>
      </c>
      <c r="U165">
        <v>80.5</v>
      </c>
      <c r="W165" s="39">
        <f>W164+(Z164*bt)+(0.5*AC164)*bt^2</f>
        <v>-53000.941746303091</v>
      </c>
      <c r="X165" s="39">
        <f>X164+(AA164*bt)+(0.5*AD164)*bt^2</f>
        <v>6291.1901634826836</v>
      </c>
      <c r="Y165" s="39"/>
      <c r="Z165" s="39">
        <f>Z164+(AC164*bt)</f>
        <v>-1511.4544309719583</v>
      </c>
      <c r="AA165" s="39">
        <f>AA164+(AD164*bt)</f>
        <v>1485.5449291546661</v>
      </c>
      <c r="AB165" s="39"/>
      <c r="AC165" s="39">
        <f t="shared" si="33"/>
        <v>411.67422243825268</v>
      </c>
      <c r="AD165" s="39">
        <f t="shared" si="34"/>
        <v>-54.365349663316579</v>
      </c>
      <c r="AE165" s="39"/>
      <c r="AF165" s="39"/>
      <c r="AG165" s="39">
        <f>Masse_1*(q_1x-W165)/($AV165^2+Aarseth_1^2)^(3/2)</f>
        <v>95.511467093449824</v>
      </c>
      <c r="AH165" s="39">
        <f>Masse_1*(q_1y-X165)/($AV165^2+Aarseth_1^2)^(3/2)</f>
        <v>1.5815576917349703</v>
      </c>
      <c r="AI165" s="39"/>
      <c r="AJ165" s="39">
        <f>Masse_2*(q_2x-W165)/($AX165^2+Aarseth_2^2)^(3/2)</f>
        <v>151.61550207361259</v>
      </c>
      <c r="AK165" s="39">
        <f>Masse_2*(q_2y-X165)/($AX165^2+Aarseth_2^2)^(3/2)</f>
        <v>17.039303598725898</v>
      </c>
      <c r="AL165" s="39"/>
      <c r="AM165" s="39">
        <f>Masse_3*(q_3x-W165)/($AZ165^2+Aarseth_3^2)^(3/2)</f>
        <v>164.54725327119027</v>
      </c>
      <c r="AN165" s="39">
        <f>Masse_3*(q_3y-X165)/($AZ165^2+Aarseth_3^2)^(3/2)</f>
        <v>-72.986210953777444</v>
      </c>
      <c r="AO165" s="39"/>
      <c r="AP165" s="39"/>
      <c r="AQ165" s="39"/>
      <c r="AR165" s="39"/>
      <c r="AS165" s="39"/>
      <c r="AT165" s="39"/>
      <c r="AU165" s="39"/>
      <c r="AV165" s="39">
        <f>SQRT((q_1x-W165)^2+(q_1y-X165)^2)</f>
        <v>73010.949295759725</v>
      </c>
      <c r="AW165" s="39"/>
      <c r="AX165" s="39">
        <f>SQRT((q_2x-W165)^2+(q_2y-X165)^2)</f>
        <v>33208.695044315391</v>
      </c>
      <c r="AY165" s="39"/>
      <c r="AZ165" s="39">
        <f>SQRT((q_3x-W165)^2+(q_3y-X165)^2)</f>
        <v>52511.000629483009</v>
      </c>
      <c r="BA165" s="39"/>
    </row>
    <row r="166" spans="20:53" x14ac:dyDescent="0.3">
      <c r="T166">
        <v>162</v>
      </c>
      <c r="U166">
        <v>81</v>
      </c>
      <c r="W166" s="39">
        <f>W165+(Z165*bt)+(0.5*AC165)*bt^2</f>
        <v>-53705.209683984292</v>
      </c>
      <c r="X166" s="39">
        <f>X165+(AA165*bt)+(0.5*AD165)*bt^2</f>
        <v>7027.1669593521019</v>
      </c>
      <c r="Y166" s="39"/>
      <c r="Z166" s="39">
        <f>Z165+(AC165*bt)</f>
        <v>-1305.6173197528319</v>
      </c>
      <c r="AA166" s="39">
        <f>AA165+(AD165*bt)</f>
        <v>1458.3622543230078</v>
      </c>
      <c r="AB166" s="39"/>
      <c r="AC166" s="39">
        <f t="shared" si="33"/>
        <v>399.08273769004302</v>
      </c>
      <c r="AD166" s="39">
        <f t="shared" si="34"/>
        <v>-58.168056832535498</v>
      </c>
      <c r="AE166" s="39"/>
      <c r="AF166" s="39"/>
      <c r="AG166" s="39">
        <f>Masse_1*(q_1x-W166)/($AV166^2+Aarseth_1^2)^(3/2)</f>
        <v>93.776345230048989</v>
      </c>
      <c r="AH166" s="39">
        <f>Masse_1*(q_1y-X166)/($AV166^2+Aarseth_1^2)^(3/2)</f>
        <v>0.60159322042612717</v>
      </c>
      <c r="AI166" s="39"/>
      <c r="AJ166" s="39">
        <f>Masse_2*(q_2x-W166)/($AX166^2+Aarseth_2^2)^(3/2)</f>
        <v>146.74028647375772</v>
      </c>
      <c r="AK166" s="39">
        <f>Masse_2*(q_2y-X166)/($AX166^2+Aarseth_2^2)^(3/2)</f>
        <v>12.942639316396548</v>
      </c>
      <c r="AL166" s="39"/>
      <c r="AM166" s="39">
        <f>Masse_3*(q_3x-W166)/($AZ166^2+Aarseth_3^2)^(3/2)</f>
        <v>158.56610598623629</v>
      </c>
      <c r="AN166" s="39">
        <f>Masse_3*(q_3y-X166)/($AZ166^2+Aarseth_3^2)^(3/2)</f>
        <v>-71.712289369358174</v>
      </c>
      <c r="AO166" s="39"/>
      <c r="AP166" s="39"/>
      <c r="AQ166" s="39"/>
      <c r="AR166" s="39"/>
      <c r="AS166" s="39"/>
      <c r="AT166" s="39"/>
      <c r="AU166" s="39"/>
      <c r="AV166" s="39">
        <f>SQRT((q_1x-W166)^2+(q_1y-X166)^2)</f>
        <v>73706.726325651034</v>
      </c>
      <c r="AW166" s="39"/>
      <c r="AX166" s="39">
        <f>SQRT((q_2x-W166)^2+(q_2y-X166)^2)</f>
        <v>33836.059110495073</v>
      </c>
      <c r="AY166" s="39"/>
      <c r="AZ166" s="39">
        <f>SQRT((q_3x-W166)^2+(q_3y-X166)^2)</f>
        <v>53454.59320410221</v>
      </c>
      <c r="BA166" s="39"/>
    </row>
    <row r="167" spans="20:53" x14ac:dyDescent="0.3">
      <c r="T167">
        <v>163</v>
      </c>
      <c r="U167">
        <v>81.5</v>
      </c>
      <c r="W167" s="39">
        <f>W166+(Z166*bt)+(0.5*AC166)*bt^2</f>
        <v>-54308.133001649447</v>
      </c>
      <c r="X167" s="39">
        <f>X166+(AA166*bt)+(0.5*AD166)*bt^2</f>
        <v>7749.0770794095397</v>
      </c>
      <c r="Y167" s="39"/>
      <c r="Z167" s="39">
        <f>Z166+(AC166*bt)</f>
        <v>-1106.0759509078105</v>
      </c>
      <c r="AA167" s="39">
        <f>AA166+(AD166*bt)</f>
        <v>1429.2782259067401</v>
      </c>
      <c r="AB167" s="39"/>
      <c r="AC167" s="39">
        <f t="shared" si="33"/>
        <v>388.30868666848301</v>
      </c>
      <c r="AD167" s="39">
        <f t="shared" si="34"/>
        <v>-61.707414412286418</v>
      </c>
      <c r="AE167" s="39"/>
      <c r="AF167" s="39"/>
      <c r="AG167" s="39">
        <f>Masse_1*(q_1x-W167)/($AV167^2+Aarseth_1^2)^(3/2)</f>
        <v>92.305258493220762</v>
      </c>
      <c r="AH167" s="39">
        <f>Masse_1*(q_1y-X167)/($AV167^2+Aarseth_1^2)^(3/2)</f>
        <v>-0.30940252797259343</v>
      </c>
      <c r="AI167" s="39"/>
      <c r="AJ167" s="39">
        <f>Masse_2*(q_2x-W167)/($AX167^2+Aarseth_2^2)^(3/2)</f>
        <v>142.6402467690009</v>
      </c>
      <c r="AK167" s="39">
        <f>Masse_2*(q_2y-X167)/($AX167^2+Aarseth_2^2)^(3/2)</f>
        <v>9.3584865383256837</v>
      </c>
      <c r="AL167" s="39"/>
      <c r="AM167" s="39">
        <f>Masse_3*(q_3x-W167)/($AZ167^2+Aarseth_3^2)^(3/2)</f>
        <v>153.36318140626136</v>
      </c>
      <c r="AN167" s="39">
        <f>Masse_3*(q_3y-X167)/($AZ167^2+Aarseth_3^2)^(3/2)</f>
        <v>-70.75649842263951</v>
      </c>
      <c r="AO167" s="39"/>
      <c r="AP167" s="39"/>
      <c r="AQ167" s="39"/>
      <c r="AR167" s="39"/>
      <c r="AS167" s="39"/>
      <c r="AT167" s="39"/>
      <c r="AU167" s="39"/>
      <c r="AV167" s="39">
        <f>SQRT((q_1x-W167)^2+(q_1y-X167)^2)</f>
        <v>74308.550447322748</v>
      </c>
      <c r="AW167" s="39"/>
      <c r="AX167" s="39">
        <f>SQRT((q_2x-W167)^2+(q_2y-X167)^2)</f>
        <v>34381.894131261986</v>
      </c>
      <c r="AY167" s="39"/>
      <c r="AZ167" s="39">
        <f>SQRT((q_3x-W167)^2+(q_3y-X167)^2)</f>
        <v>54302.969422244933</v>
      </c>
      <c r="BA167" s="39"/>
    </row>
    <row r="168" spans="20:53" x14ac:dyDescent="0.3">
      <c r="T168">
        <v>164</v>
      </c>
      <c r="U168">
        <v>82</v>
      </c>
      <c r="W168" s="39">
        <f>W167+(Z167*bt)+(0.5*AC167)*bt^2</f>
        <v>-54812.632391269792</v>
      </c>
      <c r="X168" s="39">
        <f>X167+(AA167*bt)+(0.5*AD167)*bt^2</f>
        <v>8456.002765561374</v>
      </c>
      <c r="Y168" s="39"/>
      <c r="Z168" s="39">
        <f>Z167+(AC167*bt)</f>
        <v>-911.92160757356896</v>
      </c>
      <c r="AA168" s="39">
        <f>AA167+(AD167*bt)</f>
        <v>1398.424518700597</v>
      </c>
      <c r="AB168" s="39"/>
      <c r="AC168" s="39">
        <f t="shared" si="33"/>
        <v>379.15589212148205</v>
      </c>
      <c r="AD168" s="39">
        <f t="shared" si="34"/>
        <v>-65.073672503798733</v>
      </c>
      <c r="AE168" s="39"/>
      <c r="AF168" s="39"/>
      <c r="AG168" s="39">
        <f>Masse_1*(q_1x-W168)/($AV168^2+Aarseth_1^2)^(3/2)</f>
        <v>91.0767945825787</v>
      </c>
      <c r="AH168" s="39">
        <f>Masse_1*(q_1y-X168)/($AV168^2+Aarseth_1^2)^(3/2)</f>
        <v>-1.1638364366600065</v>
      </c>
      <c r="AI168" s="39"/>
      <c r="AJ168" s="39">
        <f>Masse_2*(q_2x-W168)/($AX168^2+Aarseth_2^2)^(3/2)</f>
        <v>139.24132900817307</v>
      </c>
      <c r="AK168" s="39">
        <f>Masse_2*(q_2y-X168)/($AX168^2+Aarseth_2^2)^(3/2)</f>
        <v>6.1755808779945118</v>
      </c>
      <c r="AL168" s="39"/>
      <c r="AM168" s="39">
        <f>Masse_3*(q_3x-W168)/($AZ168^2+Aarseth_3^2)^(3/2)</f>
        <v>148.83776853073027</v>
      </c>
      <c r="AN168" s="39">
        <f>Masse_3*(q_3y-X168)/($AZ168^2+Aarseth_3^2)^(3/2)</f>
        <v>-70.085416945133233</v>
      </c>
      <c r="AO168" s="39"/>
      <c r="AP168" s="39"/>
      <c r="AQ168" s="39"/>
      <c r="AR168" s="39"/>
      <c r="AS168" s="39"/>
      <c r="AT168" s="39"/>
      <c r="AU168" s="39"/>
      <c r="AV168" s="39">
        <f>SQRT((q_1x-W168)^2+(q_1y-X168)^2)</f>
        <v>74818.740343573212</v>
      </c>
      <c r="AW168" s="39"/>
      <c r="AX168" s="39">
        <f>SQRT((q_2x-W168)^2+(q_2y-X168)^2)</f>
        <v>34846.854972431021</v>
      </c>
      <c r="AY168" s="39"/>
      <c r="AZ168" s="39">
        <f>SQRT((q_3x-W168)^2+(q_3y-X168)^2)</f>
        <v>55058.899475795944</v>
      </c>
      <c r="BA168" s="39"/>
    </row>
    <row r="169" spans="20:53" x14ac:dyDescent="0.3">
      <c r="T169">
        <v>165</v>
      </c>
      <c r="U169">
        <v>82.5</v>
      </c>
      <c r="W169" s="39">
        <f>W168+(Z168*bt)+(0.5*AC168)*bt^2</f>
        <v>-55221.198708541393</v>
      </c>
      <c r="X169" s="39">
        <f>X168+(AA168*bt)+(0.5*AD168)*bt^2</f>
        <v>9147.080815848698</v>
      </c>
      <c r="Y169" s="39"/>
      <c r="Z169" s="39">
        <f>Z168+(AC168*bt)</f>
        <v>-722.34366151282791</v>
      </c>
      <c r="AA169" s="39">
        <f>AA168+(AD168*bt)</f>
        <v>1365.8876824486977</v>
      </c>
      <c r="AB169" s="39"/>
      <c r="AC169" s="39">
        <f t="shared" si="33"/>
        <v>371.46569809071161</v>
      </c>
      <c r="AD169" s="39">
        <f t="shared" si="34"/>
        <v>-68.341135223811435</v>
      </c>
      <c r="AE169" s="39"/>
      <c r="AF169" s="39"/>
      <c r="AG169" s="39">
        <f>Masse_1*(q_1x-W169)/($AV169^2+Aarseth_1^2)^(3/2)</f>
        <v>90.073836722665206</v>
      </c>
      <c r="AH169" s="39">
        <f>Masse_1*(q_1y-X169)/($AV169^2+Aarseth_1^2)^(3/2)</f>
        <v>-1.9723015722021937</v>
      </c>
      <c r="AI169" s="39"/>
      <c r="AJ169" s="39">
        <f>Masse_2*(q_2x-W169)/($AX169^2+Aarseth_2^2)^(3/2)</f>
        <v>136.48372531554898</v>
      </c>
      <c r="AK169" s="39">
        <f>Masse_2*(q_2y-X169)/($AX169^2+Aarseth_2^2)^(3/2)</f>
        <v>3.3051001077325139</v>
      </c>
      <c r="AL169" s="39"/>
      <c r="AM169" s="39">
        <f>Masse_3*(q_3x-W169)/($AZ169^2+Aarseth_3^2)^(3/2)</f>
        <v>144.90813605249741</v>
      </c>
      <c r="AN169" s="39">
        <f>Masse_3*(q_3y-X169)/($AZ169^2+Aarseth_3^2)^(3/2)</f>
        <v>-69.67393375934175</v>
      </c>
      <c r="AO169" s="39"/>
      <c r="AP169" s="39"/>
      <c r="AQ169" s="39"/>
      <c r="AR169" s="39"/>
      <c r="AS169" s="39"/>
      <c r="AT169" s="39"/>
      <c r="AU169" s="39"/>
      <c r="AV169" s="39">
        <f>SQRT((q_1x-W169)^2+(q_1y-X169)^2)</f>
        <v>75239.229198363057</v>
      </c>
      <c r="AW169" s="39"/>
      <c r="AX169" s="39">
        <f>SQRT((q_2x-W169)^2+(q_2y-X169)^2)</f>
        <v>35231.524372374966</v>
      </c>
      <c r="AY169" s="39"/>
      <c r="AZ169" s="39">
        <f>SQRT((q_3x-W169)^2+(q_3y-X169)^2)</f>
        <v>55724.77287212509</v>
      </c>
      <c r="BA169" s="39"/>
    </row>
    <row r="170" spans="20:53" x14ac:dyDescent="0.3">
      <c r="T170">
        <v>166</v>
      </c>
      <c r="U170">
        <v>83</v>
      </c>
      <c r="W170" s="39">
        <f>W169+(Z169*bt)+(0.5*AC169)*bt^2</f>
        <v>-55535.937327036467</v>
      </c>
      <c r="X170" s="39">
        <f>X169+(AA169*bt)+(0.5*AD169)*bt^2</f>
        <v>9821.4820151700696</v>
      </c>
      <c r="Y170" s="39"/>
      <c r="Z170" s="39">
        <f>Z169+(AC169*bt)</f>
        <v>-536.6108124674721</v>
      </c>
      <c r="AA170" s="39">
        <f>AA169+(AD169*bt)</f>
        <v>1331.717114836792</v>
      </c>
      <c r="AB170" s="39"/>
      <c r="AC170" s="39">
        <f t="shared" si="33"/>
        <v>365.11093399896833</v>
      </c>
      <c r="AD170" s="39">
        <f t="shared" si="34"/>
        <v>-71.57280518197399</v>
      </c>
      <c r="AE170" s="39"/>
      <c r="AF170" s="39"/>
      <c r="AG170" s="39">
        <f>Masse_1*(q_1x-W170)/($AV170^2+Aarseth_1^2)^(3/2)</f>
        <v>89.282924836230237</v>
      </c>
      <c r="AH170" s="39">
        <f>Masse_1*(q_1y-X170)/($AV170^2+Aarseth_1^2)^(3/2)</f>
        <v>-2.7439747437264179</v>
      </c>
      <c r="AI170" s="39"/>
      <c r="AJ170" s="39">
        <f>Masse_2*(q_2x-W170)/($AX170^2+Aarseth_2^2)^(3/2)</f>
        <v>134.32035803891642</v>
      </c>
      <c r="AK170" s="39">
        <f>Masse_2*(q_2y-X170)/($AX170^2+Aarseth_2^2)^(3/2)</f>
        <v>0.67477042797738962</v>
      </c>
      <c r="AL170" s="39"/>
      <c r="AM170" s="39">
        <f>Masse_3*(q_3x-W170)/($AZ170^2+Aarseth_3^2)^(3/2)</f>
        <v>141.50765112382172</v>
      </c>
      <c r="AN170" s="39">
        <f>Masse_3*(q_3y-X170)/($AZ170^2+Aarseth_3^2)^(3/2)</f>
        <v>-69.503600866224957</v>
      </c>
      <c r="AO170" s="39"/>
      <c r="AP170" s="39"/>
      <c r="AQ170" s="39"/>
      <c r="AR170" s="39"/>
      <c r="AS170" s="39"/>
      <c r="AT170" s="39"/>
      <c r="AU170" s="39"/>
      <c r="AV170" s="39">
        <f>SQRT((q_1x-W170)^2+(q_1y-X170)^2)</f>
        <v>75571.602514573809</v>
      </c>
      <c r="AW170" s="39"/>
      <c r="AX170" s="39">
        <f>SQRT((q_2x-W170)^2+(q_2y-X170)^2)</f>
        <v>35536.385724802843</v>
      </c>
      <c r="AY170" s="39"/>
      <c r="AZ170" s="39">
        <f>SQRT((q_3x-W170)^2+(q_3y-X170)^2)</f>
        <v>56302.636980443189</v>
      </c>
      <c r="BA170" s="39"/>
    </row>
    <row r="171" spans="20:53" x14ac:dyDescent="0.3">
      <c r="T171">
        <v>167</v>
      </c>
      <c r="U171">
        <v>83.5</v>
      </c>
      <c r="W171" s="39">
        <f>W170+(Z170*bt)+(0.5*AC170)*bt^2</f>
        <v>-55758.603866520338</v>
      </c>
      <c r="X171" s="39">
        <f>X170+(AA170*bt)+(0.5*AD170)*bt^2</f>
        <v>10478.393971940719</v>
      </c>
      <c r="Y171" s="39"/>
      <c r="Z171" s="39">
        <f>Z170+(AC170*bt)</f>
        <v>-354.05534546798793</v>
      </c>
      <c r="AA171" s="39">
        <f>AA170+(AD170*bt)</f>
        <v>1295.9307122458049</v>
      </c>
      <c r="AB171" s="39"/>
      <c r="AC171" s="39">
        <f t="shared" si="33"/>
        <v>359.99122421003096</v>
      </c>
      <c r="AD171" s="39">
        <f t="shared" si="34"/>
        <v>-74.823919820621427</v>
      </c>
      <c r="AE171" s="39"/>
      <c r="AF171" s="39"/>
      <c r="AG171" s="39">
        <f>Masse_1*(q_1x-W171)/($AV171^2+Aarseth_1^2)^(3/2)</f>
        <v>88.69377727252855</v>
      </c>
      <c r="AH171" s="39">
        <f>Masse_1*(q_1y-X171)/($AV171^2+Aarseth_1^2)^(3/2)</f>
        <v>-3.4869308315473462</v>
      </c>
      <c r="AI171" s="39"/>
      <c r="AJ171" s="39">
        <f>Masse_2*(q_2x-W171)/($AX171^2+Aarseth_2^2)^(3/2)</f>
        <v>132.71560671867158</v>
      </c>
      <c r="AK171" s="39">
        <f>Masse_2*(q_2y-X171)/($AX171^2+Aarseth_2^2)^(3/2)</f>
        <v>-1.775526429210277</v>
      </c>
      <c r="AL171" s="39"/>
      <c r="AM171" s="39">
        <f>Masse_3*(q_3x-W171)/($AZ171^2+Aarseth_3^2)^(3/2)</f>
        <v>138.58184021883085</v>
      </c>
      <c r="AN171" s="39">
        <f>Masse_3*(q_3y-X171)/($AZ171^2+Aarseth_3^2)^(3/2)</f>
        <v>-69.561462559863799</v>
      </c>
      <c r="AO171" s="39"/>
      <c r="AP171" s="39"/>
      <c r="AQ171" s="39"/>
      <c r="AR171" s="39"/>
      <c r="AS171" s="39"/>
      <c r="AT171" s="39"/>
      <c r="AU171" s="39"/>
      <c r="AV171" s="39">
        <f>SQRT((q_1x-W171)^2+(q_1y-X171)^2)</f>
        <v>75817.12794914117</v>
      </c>
      <c r="AW171" s="39"/>
      <c r="AX171" s="39">
        <f>SQRT((q_2x-W171)^2+(q_2y-X171)^2)</f>
        <v>35761.803803431285</v>
      </c>
      <c r="AY171" s="39"/>
      <c r="AZ171" s="39">
        <f>SQRT((q_3x-W171)^2+(q_3y-X171)^2)</f>
        <v>56794.228807756153</v>
      </c>
      <c r="BA171" s="39"/>
    </row>
    <row r="172" spans="20:53" x14ac:dyDescent="0.3">
      <c r="T172">
        <v>168</v>
      </c>
      <c r="U172">
        <v>84</v>
      </c>
      <c r="W172" s="39">
        <f>W171+(Z171*bt)+(0.5*AC171)*bt^2</f>
        <v>-55890.632636228082</v>
      </c>
      <c r="X172" s="39">
        <f>X171+(AA171*bt)+(0.5*AD171)*bt^2</f>
        <v>11117.006338086043</v>
      </c>
      <c r="Y172" s="39"/>
      <c r="Z172" s="39">
        <f>Z171+(AC171*bt)</f>
        <v>-174.05973336297245</v>
      </c>
      <c r="AA172" s="39">
        <f>AA171+(AD171*bt)</f>
        <v>1258.5187523354941</v>
      </c>
      <c r="AB172" s="39"/>
      <c r="AC172" s="39">
        <f t="shared" si="33"/>
        <v>356.02941563846622</v>
      </c>
      <c r="AD172" s="39">
        <f t="shared" si="34"/>
        <v>-78.144729211715969</v>
      </c>
      <c r="AE172" s="39"/>
      <c r="AF172" s="39"/>
      <c r="AG172" s="39">
        <f>Masse_1*(q_1x-W172)/($AV172^2+Aarseth_1^2)^(3/2)</f>
        <v>88.298940034863037</v>
      </c>
      <c r="AH172" s="39">
        <f>Masse_1*(q_1y-X172)/($AV172^2+Aarseth_1^2)^(3/2)</f>
        <v>-4.208395880467557</v>
      </c>
      <c r="AI172" s="39"/>
      <c r="AJ172" s="39">
        <f>Masse_2*(q_2x-W172)/($AX172^2+Aarseth_2^2)^(3/2)</f>
        <v>131.64433069005074</v>
      </c>
      <c r="AK172" s="39">
        <f>Masse_2*(q_2y-X172)/($AX172^2+Aarseth_2^2)^(3/2)</f>
        <v>-4.0971011362293881</v>
      </c>
      <c r="AL172" s="39"/>
      <c r="AM172" s="39">
        <f>Masse_3*(q_3x-W172)/($AZ172^2+Aarseth_3^2)^(3/2)</f>
        <v>136.08614491355246</v>
      </c>
      <c r="AN172" s="39">
        <f>Masse_3*(q_3y-X172)/($AZ172^2+Aarseth_3^2)^(3/2)</f>
        <v>-69.839232195019022</v>
      </c>
      <c r="AO172" s="39"/>
      <c r="AP172" s="39"/>
      <c r="AQ172" s="39"/>
      <c r="AR172" s="39"/>
      <c r="AS172" s="39"/>
      <c r="AT172" s="39"/>
      <c r="AU172" s="39"/>
      <c r="AV172" s="39">
        <f>SQRT((q_1x-W172)^2+(q_1y-X172)^2)</f>
        <v>75976.778404830256</v>
      </c>
      <c r="AW172" s="39"/>
      <c r="AX172" s="39">
        <f>SQRT((q_2x-W172)^2+(q_2y-X172)^2)</f>
        <v>35908.010445971588</v>
      </c>
      <c r="AY172" s="39"/>
      <c r="AZ172" s="39">
        <f>SQRT((q_3x-W172)^2+(q_3y-X172)^2)</f>
        <v>57201.000954346506</v>
      </c>
      <c r="BA172" s="39"/>
    </row>
    <row r="173" spans="20:53" x14ac:dyDescent="0.3">
      <c r="T173">
        <v>169</v>
      </c>
      <c r="U173">
        <v>84.5</v>
      </c>
      <c r="W173" s="39">
        <f>W172+(Z172*bt)+(0.5*AC172)*bt^2</f>
        <v>-55933.158825954757</v>
      </c>
      <c r="X173" s="39">
        <f>X172+(AA172*bt)+(0.5*AD172)*bt^2</f>
        <v>11736.497623102325</v>
      </c>
      <c r="Y173" s="39"/>
      <c r="Z173" s="39">
        <f>Z172+(AC172*bt)</f>
        <v>3.9549744562606577</v>
      </c>
      <c r="AA173" s="39">
        <f>AA172+(AD172*bt)</f>
        <v>1219.4463877296362</v>
      </c>
      <c r="AB173" s="39"/>
      <c r="AC173" s="39">
        <f t="shared" si="33"/>
        <v>353.16894403587077</v>
      </c>
      <c r="AD173" s="39">
        <f t="shared" si="34"/>
        <v>-81.582770001515371</v>
      </c>
      <c r="AE173" s="39"/>
      <c r="AF173" s="39"/>
      <c r="AG173" s="39">
        <f>Masse_1*(q_1x-W173)/($AV173^2+Aarseth_1^2)^(3/2)</f>
        <v>88.093540428045642</v>
      </c>
      <c r="AH173" s="39">
        <f>Masse_1*(q_1y-X173)/($AV173^2+Aarseth_1^2)^(3/2)</f>
        <v>-4.914955210667693</v>
      </c>
      <c r="AI173" s="39"/>
      <c r="AJ173" s="39">
        <f>Masse_2*(q_2x-W173)/($AX173^2+Aarseth_2^2)^(3/2)</f>
        <v>131.09120665692083</v>
      </c>
      <c r="AK173" s="39">
        <f>Masse_2*(q_2y-X173)/($AX173^2+Aarseth_2^2)^(3/2)</f>
        <v>-6.3350837000429019</v>
      </c>
      <c r="AL173" s="39"/>
      <c r="AM173" s="39">
        <f>Masse_3*(q_3x-W173)/($AZ173^2+Aarseth_3^2)^(3/2)</f>
        <v>133.98419695090428</v>
      </c>
      <c r="AN173" s="39">
        <f>Masse_3*(q_3y-X173)/($AZ173^2+Aarseth_3^2)^(3/2)</f>
        <v>-70.332731090804771</v>
      </c>
      <c r="AO173" s="39"/>
      <c r="AP173" s="39"/>
      <c r="AQ173" s="39"/>
      <c r="AR173" s="39"/>
      <c r="AS173" s="39"/>
      <c r="AT173" s="39"/>
      <c r="AU173" s="39"/>
      <c r="AV173" s="39">
        <f>SQRT((q_1x-W173)^2+(q_1y-X173)^2)</f>
        <v>76051.249308596001</v>
      </c>
      <c r="AW173" s="39"/>
      <c r="AX173" s="39">
        <f>SQRT((q_2x-W173)^2+(q_2y-X173)^2)</f>
        <v>35975.093150766552</v>
      </c>
      <c r="AY173" s="39"/>
      <c r="AZ173" s="39">
        <f>SQRT((q_3x-W173)^2+(q_3y-X173)^2)</f>
        <v>57524.142524161878</v>
      </c>
      <c r="BA173" s="39"/>
    </row>
    <row r="174" spans="20:53" x14ac:dyDescent="0.3">
      <c r="T174">
        <v>170</v>
      </c>
      <c r="U174">
        <v>85</v>
      </c>
      <c r="W174" s="39">
        <f>W173+(Z173*bt)+(0.5*AC173)*bt^2</f>
        <v>-55887.035220722144</v>
      </c>
      <c r="X174" s="39">
        <f>X173+(AA173*bt)+(0.5*AD173)*bt^2</f>
        <v>12336.022970716953</v>
      </c>
      <c r="Y174" s="39"/>
      <c r="Z174" s="39">
        <f>Z173+(AC173*bt)</f>
        <v>180.53944647419604</v>
      </c>
      <c r="AA174" s="39">
        <f>AA173+(AD173*bt)</f>
        <v>1178.6550027288786</v>
      </c>
      <c r="AB174" s="39"/>
      <c r="AC174" s="39">
        <f t="shared" si="33"/>
        <v>351.37200697858884</v>
      </c>
      <c r="AD174" s="39">
        <f t="shared" si="34"/>
        <v>-85.184827830066155</v>
      </c>
      <c r="AE174" s="39"/>
      <c r="AF174" s="39"/>
      <c r="AG174" s="39">
        <f>Masse_1*(q_1x-W174)/($AV174^2+Aarseth_1^2)^(3/2)</f>
        <v>88.075129542485357</v>
      </c>
      <c r="AH174" s="39">
        <f>Masse_1*(q_1y-X174)/($AV174^2+Aarseth_1^2)^(3/2)</f>
        <v>-5.6127288195865992</v>
      </c>
      <c r="AI174" s="39"/>
      <c r="AJ174" s="39">
        <f>Masse_2*(q_2x-W174)/($AX174^2+Aarseth_2^2)^(3/2)</f>
        <v>131.05039101169808</v>
      </c>
      <c r="AK174" s="39">
        <f>Masse_2*(q_2y-X174)/($AX174^2+Aarseth_2^2)^(3/2)</f>
        <v>-8.5305660342761787</v>
      </c>
      <c r="AL174" s="39"/>
      <c r="AM174" s="39">
        <f>Masse_3*(q_3x-W174)/($AZ174^2+Aarseth_3^2)^(3/2)</f>
        <v>132.24648642440545</v>
      </c>
      <c r="AN174" s="39">
        <f>Masse_3*(q_3y-X174)/($AZ174^2+Aarseth_3^2)^(3/2)</f>
        <v>-71.041532976203371</v>
      </c>
      <c r="AO174" s="39"/>
      <c r="AP174" s="39"/>
      <c r="AQ174" s="39"/>
      <c r="AR174" s="39"/>
      <c r="AS174" s="39"/>
      <c r="AT174" s="39"/>
      <c r="AU174" s="39"/>
      <c r="AV174" s="39">
        <f>SQRT((q_1x-W174)^2+(q_1y-X174)^2)</f>
        <v>76040.970751065674</v>
      </c>
      <c r="AW174" s="39"/>
      <c r="AX174" s="39">
        <f>SQRT((q_2x-W174)^2+(q_2y-X174)^2)</f>
        <v>35962.985141017823</v>
      </c>
      <c r="AY174" s="39"/>
      <c r="AZ174" s="39">
        <f>SQRT((q_3x-W174)^2+(q_3y-X174)^2)</f>
        <v>57764.59560501208</v>
      </c>
      <c r="BA174" s="39"/>
    </row>
    <row r="175" spans="20:53" x14ac:dyDescent="0.3">
      <c r="T175">
        <v>171</v>
      </c>
      <c r="U175">
        <v>85.5</v>
      </c>
      <c r="W175" s="39">
        <f>W174+(Z174*bt)+(0.5*AC174)*bt^2</f>
        <v>-55752.843996612719</v>
      </c>
      <c r="X175" s="39">
        <f>X174+(AA174*bt)+(0.5*AD174)*bt^2</f>
        <v>12914.702368602635</v>
      </c>
      <c r="Y175" s="39"/>
      <c r="Z175" s="39">
        <f>Z174+(AC174*bt)</f>
        <v>356.22544996349046</v>
      </c>
      <c r="AA175" s="39">
        <f>AA174+(AD174*bt)</f>
        <v>1136.0625888138454</v>
      </c>
      <c r="AB175" s="39"/>
      <c r="AC175" s="39">
        <f t="shared" si="33"/>
        <v>350.6184560978088</v>
      </c>
      <c r="AD175" s="39">
        <f t="shared" si="34"/>
        <v>-88.99874187422688</v>
      </c>
      <c r="AE175" s="39"/>
      <c r="AF175" s="39"/>
      <c r="AG175" s="39">
        <f>Masse_1*(q_1x-W175)/($AV175^2+Aarseth_1^2)^(3/2)</f>
        <v>88.243603885850646</v>
      </c>
      <c r="AH175" s="39">
        <f>Masse_1*(q_1y-X175)/($AV175^2+Aarseth_1^2)^(3/2)</f>
        <v>-6.3075235960264875</v>
      </c>
      <c r="AI175" s="39"/>
      <c r="AJ175" s="39">
        <f>Masse_2*(q_2x-W175)/($AX175^2+Aarseth_2^2)^(3/2)</f>
        <v>131.52552066321553</v>
      </c>
      <c r="AK175" s="39">
        <f>Masse_2*(q_2y-X175)/($AX175^2+Aarseth_2^2)^(3/2)</f>
        <v>-10.7224406160553</v>
      </c>
      <c r="AL175" s="39"/>
      <c r="AM175" s="39">
        <f>Masse_3*(q_3x-W175)/($AZ175^2+Aarseth_3^2)^(3/2)</f>
        <v>130.84933154874261</v>
      </c>
      <c r="AN175" s="39">
        <f>Masse_3*(q_3y-X175)/($AZ175^2+Aarseth_3^2)^(3/2)</f>
        <v>-71.968777662145101</v>
      </c>
      <c r="AO175" s="39"/>
      <c r="AP175" s="39"/>
      <c r="AQ175" s="39"/>
      <c r="AR175" s="39"/>
      <c r="AS175" s="39"/>
      <c r="AT175" s="39"/>
      <c r="AU175" s="39"/>
      <c r="AV175" s="39">
        <f>SQRT((q_1x-W175)^2+(q_1y-X175)^2)</f>
        <v>75946.114945503927</v>
      </c>
      <c r="AW175" s="39"/>
      <c r="AX175" s="39">
        <f>SQRT((q_2x-W175)^2+(q_2y-X175)^2)</f>
        <v>35871.455835297005</v>
      </c>
      <c r="AY175" s="39"/>
      <c r="AZ175" s="39">
        <f>SQRT((q_3x-W175)^2+(q_3y-X175)^2)</f>
        <v>57923.067788854016</v>
      </c>
      <c r="BA175" s="39"/>
    </row>
    <row r="176" spans="20:53" x14ac:dyDescent="0.3">
      <c r="T176">
        <v>172</v>
      </c>
      <c r="U176">
        <v>86</v>
      </c>
      <c r="W176" s="39">
        <f>W175+(Z175*bt)+(0.5*AC175)*bt^2</f>
        <v>-55530.903964618752</v>
      </c>
      <c r="X176" s="39">
        <f>X175+(AA175*bt)+(0.5*AD175)*bt^2</f>
        <v>13471.60882027528</v>
      </c>
      <c r="Y176" s="39"/>
      <c r="Z176" s="39">
        <f>Z175+(AC175*bt)</f>
        <v>531.53467801239481</v>
      </c>
      <c r="AA176" s="39">
        <f>AA175+(AD175*bt)</f>
        <v>1091.5632178767319</v>
      </c>
      <c r="AB176" s="39"/>
      <c r="AC176" s="39">
        <f t="shared" si="33"/>
        <v>350.9053633997753</v>
      </c>
      <c r="AD176" s="39">
        <f t="shared" si="34"/>
        <v>-93.075184607447866</v>
      </c>
      <c r="AE176" s="39"/>
      <c r="AF176" s="39"/>
      <c r="AG176" s="39">
        <f>Masse_1*(q_1x-W176)/($AV176^2+Aarseth_1^2)^(3/2)</f>
        <v>88.60120140493575</v>
      </c>
      <c r="AH176" s="39">
        <f>Masse_1*(q_1y-X176)/($AV176^2+Aarseth_1^2)^(3/2)</f>
        <v>-7.0049699927402633</v>
      </c>
      <c r="AI176" s="39"/>
      <c r="AJ176" s="39">
        <f>Masse_2*(q_2x-W176)/($AX176^2+Aarseth_2^2)^(3/2)</f>
        <v>132.53007896946292</v>
      </c>
      <c r="AK176" s="39">
        <f>Masse_2*(q_2y-X176)/($AX176^2+Aarseth_2^2)^(3/2)</f>
        <v>-12.949082059953261</v>
      </c>
      <c r="AL176" s="39"/>
      <c r="AM176" s="39">
        <f>Masse_3*(q_3x-W176)/($AZ176^2+Aarseth_3^2)^(3/2)</f>
        <v>129.77408302537663</v>
      </c>
      <c r="AN176" s="39">
        <f>Masse_3*(q_3y-X176)/($AZ176^2+Aarseth_3^2)^(3/2)</f>
        <v>-73.12113255475434</v>
      </c>
      <c r="AO176" s="39"/>
      <c r="AP176" s="39"/>
      <c r="AQ176" s="39"/>
      <c r="AR176" s="39"/>
      <c r="AS176" s="39"/>
      <c r="AT176" s="39"/>
      <c r="AU176" s="39"/>
      <c r="AV176" s="39">
        <f>SQRT((q_1x-W176)^2+(q_1y-X176)^2)</f>
        <v>75766.599274448425</v>
      </c>
      <c r="AW176" s="39"/>
      <c r="AX176" s="39">
        <f>SQRT((q_2x-W176)^2+(q_2y-X176)^2)</f>
        <v>35700.100901033511</v>
      </c>
      <c r="AY176" s="39"/>
      <c r="AZ176" s="39">
        <f>SQRT((q_3x-W176)^2+(q_3y-X176)^2)</f>
        <v>58000.041071505286</v>
      </c>
      <c r="BA176" s="39"/>
    </row>
    <row r="177" spans="20:53" x14ac:dyDescent="0.3">
      <c r="T177">
        <v>173</v>
      </c>
      <c r="U177">
        <v>86.5</v>
      </c>
      <c r="W177" s="39">
        <f>W176+(Z176*bt)+(0.5*AC176)*bt^2</f>
        <v>-55221.273455187584</v>
      </c>
      <c r="X177" s="39">
        <f>X176+(AA176*bt)+(0.5*AD176)*bt^2</f>
        <v>14005.756031137716</v>
      </c>
      <c r="Y177" s="39"/>
      <c r="Z177" s="39">
        <f>Z176+(AC176*bt)</f>
        <v>706.98735971228245</v>
      </c>
      <c r="AA177" s="39">
        <f>AA176+(AD176*bt)</f>
        <v>1045.025625573008</v>
      </c>
      <c r="AB177" s="39"/>
      <c r="AC177" s="39">
        <f t="shared" si="33"/>
        <v>352.24725882739926</v>
      </c>
      <c r="AD177" s="39">
        <f t="shared" si="34"/>
        <v>-97.469544523198465</v>
      </c>
      <c r="AE177" s="39"/>
      <c r="AF177" s="39"/>
      <c r="AG177" s="39">
        <f>Masse_1*(q_1x-W177)/($AV177^2+Aarseth_1^2)^(3/2)</f>
        <v>89.152571610156855</v>
      </c>
      <c r="AH177" s="39">
        <f>Masse_1*(q_1y-X177)/($AV177^2+Aarseth_1^2)^(3/2)</f>
        <v>-7.7106495782705391</v>
      </c>
      <c r="AI177" s="39"/>
      <c r="AJ177" s="39">
        <f>Masse_2*(q_2x-W177)/($AX177^2+Aarseth_2^2)^(3/2)</f>
        <v>134.08817363169365</v>
      </c>
      <c r="AK177" s="39">
        <f>Masse_2*(q_2y-X177)/($AX177^2+Aarseth_2^2)^(3/2)</f>
        <v>-15.250002556346738</v>
      </c>
      <c r="AL177" s="39"/>
      <c r="AM177" s="39">
        <f>Masse_3*(q_3x-W177)/($AZ177^2+Aarseth_3^2)^(3/2)</f>
        <v>129.00651358554876</v>
      </c>
      <c r="AN177" s="39">
        <f>Masse_3*(q_3y-X177)/($AZ177^2+Aarseth_3^2)^(3/2)</f>
        <v>-74.508892388581188</v>
      </c>
      <c r="AO177" s="39"/>
      <c r="AP177" s="39"/>
      <c r="AQ177" s="39"/>
      <c r="AR177" s="39"/>
      <c r="AS177" s="39"/>
      <c r="AT177" s="39"/>
      <c r="AU177" s="39"/>
      <c r="AV177" s="39">
        <f>SQRT((q_1x-W177)^2+(q_1y-X177)^2)</f>
        <v>75502.085015956967</v>
      </c>
      <c r="AW177" s="39"/>
      <c r="AX177" s="39">
        <f>SQRT((q_2x-W177)^2+(q_2y-X177)^2)</f>
        <v>35448.331204530601</v>
      </c>
      <c r="AY177" s="39"/>
      <c r="AZ177" s="39">
        <f>SQRT((q_3x-W177)^2+(q_3y-X177)^2)</f>
        <v>57995.777349722724</v>
      </c>
      <c r="BA177" s="39"/>
    </row>
    <row r="178" spans="20:53" x14ac:dyDescent="0.3">
      <c r="T178">
        <v>174</v>
      </c>
      <c r="U178">
        <v>87</v>
      </c>
      <c r="W178" s="39">
        <f>W177+(Z177*bt)+(0.5*AC177)*bt^2</f>
        <v>-54823.748867978022</v>
      </c>
      <c r="X178" s="39">
        <f>X177+(AA177*bt)+(0.5*AD177)*bt^2</f>
        <v>14516.085150858822</v>
      </c>
      <c r="Y178" s="39"/>
      <c r="Z178" s="39">
        <f>Z177+(AC177*bt)</f>
        <v>883.11098912598209</v>
      </c>
      <c r="AA178" s="39">
        <f>AA177+(AD177*bt)</f>
        <v>996.2908533114088</v>
      </c>
      <c r="AB178" s="39"/>
      <c r="AC178" s="39">
        <f t="shared" si="33"/>
        <v>354.67708181444442</v>
      </c>
      <c r="AD178" s="39">
        <f t="shared" si="34"/>
        <v>-102.24404882901274</v>
      </c>
      <c r="AE178" s="39"/>
      <c r="AF178" s="39"/>
      <c r="AG178" s="39">
        <f>Masse_1*(q_1x-W178)/($AV178^2+Aarseth_1^2)^(3/2)</f>
        <v>89.904923959314445</v>
      </c>
      <c r="AH178" s="39">
        <f>Masse_1*(q_1y-X178)/($AV178^2+Aarseth_1^2)^(3/2)</f>
        <v>-8.4302191686895007</v>
      </c>
      <c r="AI178" s="39"/>
      <c r="AJ178" s="39">
        <f>Masse_2*(q_2x-W178)/($AX178^2+Aarseth_2^2)^(3/2)</f>
        <v>136.23580187321804</v>
      </c>
      <c r="AK178" s="39">
        <f>Masse_2*(q_2y-X178)/($AX178^2+Aarseth_2^2)^(3/2)</f>
        <v>-17.667611956067613</v>
      </c>
      <c r="AL178" s="39"/>
      <c r="AM178" s="39">
        <f>Masse_3*(q_3x-W178)/($AZ178^2+Aarseth_3^2)^(3/2)</f>
        <v>128.53635598191192</v>
      </c>
      <c r="AN178" s="39">
        <f>Masse_3*(q_3y-X178)/($AZ178^2+Aarseth_3^2)^(3/2)</f>
        <v>-76.146217704255633</v>
      </c>
      <c r="AO178" s="39"/>
      <c r="AP178" s="39"/>
      <c r="AQ178" s="39"/>
      <c r="AR178" s="39"/>
      <c r="AS178" s="39"/>
      <c r="AT178" s="39"/>
      <c r="AU178" s="39"/>
      <c r="AV178" s="39">
        <f>SQRT((q_1x-W178)^2+(q_1y-X178)^2)</f>
        <v>75151.971667430946</v>
      </c>
      <c r="AW178" s="39"/>
      <c r="AX178" s="39">
        <f>SQRT((q_2x-W178)^2+(q_2y-X178)^2)</f>
        <v>35115.360033891266</v>
      </c>
      <c r="AY178" s="39"/>
      <c r="AZ178" s="39">
        <f>SQRT((q_3x-W178)^2+(q_3y-X178)^2)</f>
        <v>57910.32061638141</v>
      </c>
      <c r="BA178" s="39"/>
    </row>
    <row r="179" spans="20:53" x14ac:dyDescent="0.3">
      <c r="T179">
        <v>175</v>
      </c>
      <c r="U179">
        <v>87.5</v>
      </c>
      <c r="W179" s="39">
        <f>W178+(Z178*bt)+(0.5*AC178)*bt^2</f>
        <v>-54337.858738188224</v>
      </c>
      <c r="X179" s="39">
        <f>X178+(AA178*bt)+(0.5*AD178)*bt^2</f>
        <v>15001.4500714109</v>
      </c>
      <c r="Y179" s="39"/>
      <c r="Z179" s="39">
        <f>Z178+(AC178*bt)</f>
        <v>1060.4495300332044</v>
      </c>
      <c r="AA179" s="39">
        <f>AA178+(AD178*bt)</f>
        <v>945.16882889690237</v>
      </c>
      <c r="AB179" s="39"/>
      <c r="AC179" s="39">
        <f t="shared" si="33"/>
        <v>358.24794298886422</v>
      </c>
      <c r="AD179" s="39">
        <f t="shared" si="34"/>
        <v>-107.47028873950453</v>
      </c>
      <c r="AE179" s="39"/>
      <c r="AF179" s="39"/>
      <c r="AG179" s="39">
        <f>Masse_1*(q_1x-W179)/($AV179^2+Aarseth_1^2)^(3/2)</f>
        <v>90.868263510486486</v>
      </c>
      <c r="AH179" s="39">
        <f>Masse_1*(q_1y-X179)/($AV179^2+Aarseth_1^2)^(3/2)</f>
        <v>-9.1695369407991159</v>
      </c>
      <c r="AI179" s="39"/>
      <c r="AJ179" s="39">
        <f>Masse_2*(q_2x-W179)/($AX179^2+Aarseth_2^2)^(3/2)</f>
        <v>139.02271759245252</v>
      </c>
      <c r="AK179" s="39">
        <f>Masse_2*(q_2y-X179)/($AX179^2+Aarseth_2^2)^(3/2)</f>
        <v>-20.249229462209506</v>
      </c>
      <c r="AL179" s="39"/>
      <c r="AM179" s="39">
        <f>Masse_3*(q_3x-W179)/($AZ179^2+Aarseth_3^2)^(3/2)</f>
        <v>128.35696188592522</v>
      </c>
      <c r="AN179" s="39">
        <f>Masse_3*(q_3y-X179)/($AZ179^2+Aarseth_3^2)^(3/2)</f>
        <v>-78.051522336495907</v>
      </c>
      <c r="AO179" s="39"/>
      <c r="AP179" s="39"/>
      <c r="AQ179" s="39"/>
      <c r="AR179" s="39"/>
      <c r="AS179" s="39"/>
      <c r="AT179" s="39"/>
      <c r="AU179" s="39"/>
      <c r="AV179" s="39">
        <f>SQRT((q_1x-W179)^2+(q_1y-X179)^2)</f>
        <v>74715.386601105783</v>
      </c>
      <c r="AW179" s="39"/>
      <c r="AX179" s="39">
        <f>SQRT((q_2x-W179)^2+(q_2y-X179)^2)</f>
        <v>34700.187975579982</v>
      </c>
      <c r="AY179" s="39"/>
      <c r="AZ179" s="39">
        <f>SQRT((q_3x-W179)^2+(q_3y-X179)^2)</f>
        <v>57743.495835087582</v>
      </c>
      <c r="BA179" s="39"/>
    </row>
    <row r="180" spans="20:53" x14ac:dyDescent="0.3">
      <c r="T180">
        <v>176</v>
      </c>
      <c r="U180">
        <v>88</v>
      </c>
      <c r="W180" s="39">
        <f>W179+(Z179*bt)+(0.5*AC179)*bt^2</f>
        <v>-53762.852980298012</v>
      </c>
      <c r="X180" s="39">
        <f>X179+(AA179*bt)+(0.5*AD179)*bt^2</f>
        <v>15460.600699766912</v>
      </c>
      <c r="Y180" s="39"/>
      <c r="Z180" s="39">
        <f>Z179+(AC179*bt)</f>
        <v>1239.5735015276364</v>
      </c>
      <c r="AA180" s="39">
        <f>AA179+(AD179*bt)</f>
        <v>891.43368452715015</v>
      </c>
      <c r="AB180" s="39"/>
      <c r="AC180" s="39">
        <f t="shared" si="33"/>
        <v>363.03585965792331</v>
      </c>
      <c r="AD180" s="39">
        <f t="shared" si="34"/>
        <v>-113.23235662691617</v>
      </c>
      <c r="AE180" s="39"/>
      <c r="AF180" s="39"/>
      <c r="AG180" s="39">
        <f>Masse_1*(q_1x-W180)/($AV180^2+Aarseth_1^2)^(3/2)</f>
        <v>92.055728612126472</v>
      </c>
      <c r="AH180" s="39">
        <f>Masse_1*(q_1y-X180)/($AV180^2+Aarseth_1^2)^(3/2)</f>
        <v>-9.9347960117944751</v>
      </c>
      <c r="AI180" s="39"/>
      <c r="AJ180" s="39">
        <f>Masse_2*(q_2x-W180)/($AX180^2+Aarseth_2^2)^(3/2)</f>
        <v>142.5150703149217</v>
      </c>
      <c r="AK180" s="39">
        <f>Masse_2*(q_2y-X180)/($AX180^2+Aarseth_2^2)^(3/2)</f>
        <v>-23.049530001007724</v>
      </c>
      <c r="AL180" s="39"/>
      <c r="AM180" s="39">
        <f>Masse_3*(q_3x-W180)/($AZ180^2+Aarseth_3^2)^(3/2)</f>
        <v>128.46506073087514</v>
      </c>
      <c r="AN180" s="39">
        <f>Masse_3*(q_3y-X180)/($AZ180^2+Aarseth_3^2)^(3/2)</f>
        <v>-80.248030614113972</v>
      </c>
      <c r="AO180" s="39"/>
      <c r="AP180" s="39"/>
      <c r="AQ180" s="39"/>
      <c r="AR180" s="39"/>
      <c r="AS180" s="39"/>
      <c r="AT180" s="39"/>
      <c r="AU180" s="39"/>
      <c r="AV180" s="39">
        <f>SQRT((q_1x-W180)^2+(q_1y-X180)^2)</f>
        <v>74191.169577613415</v>
      </c>
      <c r="AW180" s="39"/>
      <c r="AX180" s="39">
        <f>SQRT((q_2x-W180)^2+(q_2y-X180)^2)</f>
        <v>34201.584778654818</v>
      </c>
      <c r="AY180" s="39"/>
      <c r="AZ180" s="39">
        <f>SQRT((q_3x-W180)^2+(q_3y-X180)^2)</f>
        <v>57494.904346114003</v>
      </c>
      <c r="BA180" s="39"/>
    </row>
    <row r="181" spans="20:53" x14ac:dyDescent="0.3">
      <c r="T181">
        <v>177</v>
      </c>
      <c r="U181">
        <v>88.5</v>
      </c>
      <c r="W181" s="39">
        <f>W180+(Z180*bt)+(0.5*AC180)*bt^2</f>
        <v>-53097.686747076958</v>
      </c>
      <c r="X181" s="39">
        <f>X180+(AA180*bt)+(0.5*AD180)*bt^2</f>
        <v>15892.163497452122</v>
      </c>
      <c r="Y181" s="39"/>
      <c r="Z181" s="39">
        <f>Z180+(AC180*bt)</f>
        <v>1421.0914313565982</v>
      </c>
      <c r="AA181" s="39">
        <f>AA180+(AD180*bt)</f>
        <v>834.81750621369201</v>
      </c>
      <c r="AB181" s="39"/>
      <c r="AC181" s="39">
        <f t="shared" si="33"/>
        <v>369.14371931232063</v>
      </c>
      <c r="AD181" s="39">
        <f t="shared" si="34"/>
        <v>-119.63088071186436</v>
      </c>
      <c r="AE181" s="39"/>
      <c r="AF181" s="39"/>
      <c r="AG181" s="39">
        <f>Masse_1*(q_1x-W181)/($AV181^2+Aarseth_1^2)^(3/2)</f>
        <v>93.484052695155981</v>
      </c>
      <c r="AH181" s="39">
        <f>Masse_1*(q_1y-X181)/($AV181^2+Aarseth_1^2)^(3/2)</f>
        <v>-10.732671436467184</v>
      </c>
      <c r="AI181" s="39"/>
      <c r="AJ181" s="39">
        <f>Masse_2*(q_2x-W181)/($AX181^2+Aarseth_2^2)^(3/2)</f>
        <v>146.79906455372512</v>
      </c>
      <c r="AK181" s="39">
        <f>Masse_2*(q_2y-X181)/($AX181^2+Aarseth_2^2)^(3/2)</f>
        <v>-26.133672006547908</v>
      </c>
      <c r="AL181" s="39"/>
      <c r="AM181" s="39">
        <f>Masse_3*(q_3x-W181)/($AZ181^2+Aarseth_3^2)^(3/2)</f>
        <v>128.8606020634395</v>
      </c>
      <c r="AN181" s="39">
        <f>Masse_3*(q_3y-X181)/($AZ181^2+Aarseth_3^2)^(3/2)</f>
        <v>-82.764537268849281</v>
      </c>
      <c r="AO181" s="39"/>
      <c r="AP181" s="39"/>
      <c r="AQ181" s="39"/>
      <c r="AR181" s="39"/>
      <c r="AS181" s="39"/>
      <c r="AT181" s="39"/>
      <c r="AU181" s="39"/>
      <c r="AV181" s="39">
        <f>SQRT((q_1x-W181)^2+(q_1y-X181)^2)</f>
        <v>73577.851395251797</v>
      </c>
      <c r="AW181" s="39"/>
      <c r="AX181" s="39">
        <f>SQRT((q_2x-W181)^2+(q_2y-X181)^2)</f>
        <v>33618.067444282708</v>
      </c>
      <c r="AY181" s="39"/>
      <c r="AZ181" s="39">
        <f>SQRT((q_3x-W181)^2+(q_3y-X181)^2)</f>
        <v>57163.91550596631</v>
      </c>
      <c r="BA181" s="39"/>
    </row>
    <row r="182" spans="20:53" x14ac:dyDescent="0.3">
      <c r="T182">
        <v>178</v>
      </c>
      <c r="U182">
        <v>89</v>
      </c>
      <c r="W182" s="39">
        <f>W181+(Z181*bt)+(0.5*AC181)*bt^2</f>
        <v>-52340.998066484615</v>
      </c>
      <c r="X182" s="39">
        <f>X181+(AA181*bt)+(0.5*AD181)*bt^2</f>
        <v>16294.618390469985</v>
      </c>
      <c r="Y182" s="39"/>
      <c r="Z182" s="39">
        <f>Z181+(AC181*bt)</f>
        <v>1605.6632910127585</v>
      </c>
      <c r="AA182" s="39">
        <f>AA181+(AD181*bt)</f>
        <v>775.00206585775982</v>
      </c>
      <c r="AB182" s="39"/>
      <c r="AC182" s="39">
        <f t="shared" si="33"/>
        <v>376.70685270893568</v>
      </c>
      <c r="AD182" s="39">
        <f t="shared" si="34"/>
        <v>-126.78836452357532</v>
      </c>
      <c r="AE182" s="39"/>
      <c r="AF182" s="39"/>
      <c r="AG182" s="39">
        <f>Masse_1*(q_1x-W182)/($AV182^2+Aarseth_1^2)^(3/2)</f>
        <v>95.17418194414968</v>
      </c>
      <c r="AH182" s="39">
        <f>Masse_1*(q_1y-X182)/($AV182^2+Aarseth_1^2)^(3/2)</f>
        <v>-11.57048745795152</v>
      </c>
      <c r="AI182" s="39"/>
      <c r="AJ182" s="39">
        <f>Masse_2*(q_2x-W182)/($AX182^2+Aarseth_2^2)^(3/2)</f>
        <v>151.98600308838499</v>
      </c>
      <c r="AK182" s="39">
        <f>Masse_2*(q_2y-X182)/($AX182^2+Aarseth_2^2)^(3/2)</f>
        <v>-29.581458437598741</v>
      </c>
      <c r="AL182" s="39"/>
      <c r="AM182" s="39">
        <f>Masse_3*(q_3x-W182)/($AZ182^2+Aarseth_3^2)^(3/2)</f>
        <v>129.54666767640097</v>
      </c>
      <c r="AN182" s="39">
        <f>Masse_3*(q_3y-X182)/($AZ182^2+Aarseth_3^2)^(3/2)</f>
        <v>-85.636418628025069</v>
      </c>
      <c r="AO182" s="39"/>
      <c r="AP182" s="39"/>
      <c r="AQ182" s="39"/>
      <c r="AR182" s="39"/>
      <c r="AS182" s="39"/>
      <c r="AT182" s="39"/>
      <c r="AU182" s="39"/>
      <c r="AV182" s="39">
        <f>SQRT((q_1x-W182)^2+(q_1y-X182)^2)</f>
        <v>72873.625639795937</v>
      </c>
      <c r="AW182" s="39"/>
      <c r="AX182" s="39">
        <f>SQRT((q_2x-W182)^2+(q_2y-X182)^2)</f>
        <v>32947.873628172194</v>
      </c>
      <c r="AY182" s="39"/>
      <c r="AZ182" s="39">
        <f>SQRT((q_3x-W182)^2+(q_3y-X182)^2)</f>
        <v>56749.654079439482</v>
      </c>
      <c r="BA182" s="39"/>
    </row>
    <row r="183" spans="20:53" x14ac:dyDescent="0.3">
      <c r="T183">
        <v>179</v>
      </c>
      <c r="U183">
        <v>89.5</v>
      </c>
      <c r="W183" s="39">
        <f>W182+(Z182*bt)+(0.5*AC182)*bt^2</f>
        <v>-51491.078064389621</v>
      </c>
      <c r="X183" s="39">
        <f>X182+(AA182*bt)+(0.5*AD182)*bt^2</f>
        <v>16666.270877833416</v>
      </c>
      <c r="Y183" s="39"/>
      <c r="Z183" s="39">
        <f>Z182+(AC182*bt)</f>
        <v>1794.0167173672262</v>
      </c>
      <c r="AA183" s="39">
        <f>AA182+(AD182*bt)</f>
        <v>711.60788359597211</v>
      </c>
      <c r="AB183" s="39"/>
      <c r="AC183" s="39">
        <f t="shared" si="33"/>
        <v>385.9007831208724</v>
      </c>
      <c r="AD183" s="39">
        <f t="shared" si="34"/>
        <v>-134.8564313639009</v>
      </c>
      <c r="AE183" s="39"/>
      <c r="AF183" s="39"/>
      <c r="AG183" s="39">
        <f>Masse_1*(q_1x-W183)/($AV183^2+Aarseth_1^2)^(3/2)</f>
        <v>97.152094034418269</v>
      </c>
      <c r="AH183" s="39">
        <f>Masse_1*(q_1y-X183)/($AV183^2+Aarseth_1^2)^(3/2)</f>
        <v>-12.456413224964354</v>
      </c>
      <c r="AI183" s="39"/>
      <c r="AJ183" s="39">
        <f>Masse_2*(q_2x-W183)/($AX183^2+Aarseth_2^2)^(3/2)</f>
        <v>158.21924844531574</v>
      </c>
      <c r="AK183" s="39">
        <f>Masse_2*(q_2y-X183)/($AX183^2+Aarseth_2^2)^(3/2)</f>
        <v>-33.493053685462698</v>
      </c>
      <c r="AL183" s="39"/>
      <c r="AM183" s="39">
        <f>Masse_3*(q_3x-W183)/($AZ183^2+Aarseth_3^2)^(3/2)</f>
        <v>130.52944064113839</v>
      </c>
      <c r="AN183" s="39">
        <f>Masse_3*(q_3y-X183)/($AZ183^2+Aarseth_3^2)^(3/2)</f>
        <v>-88.906964453473847</v>
      </c>
      <c r="AO183" s="39"/>
      <c r="AP183" s="39"/>
      <c r="AQ183" s="39"/>
      <c r="AR183" s="39"/>
      <c r="AS183" s="39"/>
      <c r="AT183" s="39"/>
      <c r="AU183" s="39"/>
      <c r="AV183" s="39">
        <f>SQRT((q_1x-W183)^2+(q_1y-X183)^2)</f>
        <v>72076.3120908282</v>
      </c>
      <c r="AW183" s="39"/>
      <c r="AX183" s="39">
        <f>SQRT((q_2x-W183)^2+(q_2y-X183)^2)</f>
        <v>32188.929231556169</v>
      </c>
      <c r="AY183" s="39"/>
      <c r="AZ183" s="39">
        <f>SQRT((q_3x-W183)^2+(q_3y-X183)^2)</f>
        <v>56250.982666060961</v>
      </c>
      <c r="BA183" s="39"/>
    </row>
    <row r="184" spans="20:53" x14ac:dyDescent="0.3">
      <c r="T184">
        <v>180</v>
      </c>
      <c r="U184">
        <v>90</v>
      </c>
      <c r="W184" s="39">
        <f>W183+(Z183*bt)+(0.5*AC183)*bt^2</f>
        <v>-50545.832107815899</v>
      </c>
      <c r="X184" s="39">
        <f>X183+(AA183*bt)+(0.5*AD183)*bt^2</f>
        <v>17005.217765710913</v>
      </c>
      <c r="Y184" s="39"/>
      <c r="Z184" s="39">
        <f>Z183+(AC183*bt)</f>
        <v>1986.9671089276624</v>
      </c>
      <c r="AA184" s="39">
        <f>AA183+(AD183*bt)</f>
        <v>644.17966791402171</v>
      </c>
      <c r="AB184" s="39"/>
      <c r="AC184" s="39">
        <f t="shared" si="33"/>
        <v>396.95199419508549</v>
      </c>
      <c r="AD184" s="39">
        <f t="shared" si="34"/>
        <v>-144.02588410623716</v>
      </c>
      <c r="AE184" s="39"/>
      <c r="AF184" s="39"/>
      <c r="AG184" s="39">
        <f>Masse_1*(q_1x-W184)/($AV184^2+Aarseth_1^2)^(3/2)</f>
        <v>99.44988217353378</v>
      </c>
      <c r="AH184" s="39">
        <f>Masse_1*(q_1y-X184)/($AV184^2+Aarseth_1^2)^(3/2)</f>
        <v>-13.399697169763764</v>
      </c>
      <c r="AI184" s="39"/>
      <c r="AJ184" s="39">
        <f>Masse_2*(q_2x-W184)/($AX184^2+Aarseth_2^2)^(3/2)</f>
        <v>165.68389509581704</v>
      </c>
      <c r="AK184" s="39">
        <f>Masse_2*(q_2y-X184)/($AX184^2+Aarseth_2^2)^(3/2)</f>
        <v>-37.997058365302138</v>
      </c>
      <c r="AL184" s="39"/>
      <c r="AM184" s="39">
        <f>Masse_3*(q_3x-W184)/($AZ184^2+Aarseth_3^2)^(3/2)</f>
        <v>131.81821692573467</v>
      </c>
      <c r="AN184" s="39">
        <f>Masse_3*(q_3y-X184)/($AZ184^2+Aarseth_3^2)^(3/2)</f>
        <v>-92.62912857117125</v>
      </c>
      <c r="AO184" s="39"/>
      <c r="AP184" s="39"/>
      <c r="AQ184" s="39"/>
      <c r="AR184" s="39"/>
      <c r="AS184" s="39"/>
      <c r="AT184" s="39"/>
      <c r="AU184" s="39"/>
      <c r="AV184" s="39">
        <f>SQRT((q_1x-W184)^2+(q_1y-X184)^2)</f>
        <v>71183.309789287916</v>
      </c>
      <c r="AW184" s="39"/>
      <c r="AX184" s="39">
        <f>SQRT((q_2x-W184)^2+(q_2y-X184)^2)</f>
        <v>31338.808769701322</v>
      </c>
      <c r="AY184" s="39"/>
      <c r="AZ184" s="39">
        <f>SQRT((q_3x-W184)^2+(q_3y-X184)^2)</f>
        <v>55666.478123049339</v>
      </c>
      <c r="BA184" s="39"/>
    </row>
    <row r="185" spans="20:53" x14ac:dyDescent="0.3">
      <c r="T185">
        <v>181</v>
      </c>
      <c r="U185">
        <v>90.5</v>
      </c>
      <c r="W185" s="39">
        <f>W184+(Z184*bt)+(0.5*AC184)*bt^2</f>
        <v>-49502.729554077683</v>
      </c>
      <c r="X185" s="39">
        <f>X184+(AA184*bt)+(0.5*AD184)*bt^2</f>
        <v>17309.304364154646</v>
      </c>
      <c r="Y185" s="39"/>
      <c r="Z185" s="39">
        <f>Z184+(AC184*bt)</f>
        <v>2185.443106025205</v>
      </c>
      <c r="AA185" s="39">
        <f>AA184+(AD184*bt)</f>
        <v>572.16672586090317</v>
      </c>
      <c r="AB185" s="39"/>
      <c r="AC185" s="39">
        <f t="shared" si="33"/>
        <v>410.15297856721014</v>
      </c>
      <c r="AD185" s="39">
        <f t="shared" si="34"/>
        <v>-154.54099845859446</v>
      </c>
      <c r="AE185" s="39"/>
      <c r="AF185" s="39"/>
      <c r="AG185" s="39">
        <f>Masse_1*(q_1x-W185)/($AV185^2+Aarseth_1^2)^(3/2)</f>
        <v>102.10719641760605</v>
      </c>
      <c r="AH185" s="39">
        <f>Masse_1*(q_1y-X185)/($AV185^2+Aarseth_1^2)^(3/2)</f>
        <v>-14.41095297777489</v>
      </c>
      <c r="AI185" s="39"/>
      <c r="AJ185" s="39">
        <f>Masse_2*(q_2x-W185)/($AX185^2+Aarseth_2^2)^(3/2)</f>
        <v>174.6203415223664</v>
      </c>
      <c r="AK185" s="39">
        <f>Masse_2*(q_2y-X185)/($AX185^2+Aarseth_2^2)^(3/2)</f>
        <v>-43.262208061802816</v>
      </c>
      <c r="AL185" s="39"/>
      <c r="AM185" s="39">
        <f>Masse_3*(q_3x-W185)/($AZ185^2+Aarseth_3^2)^(3/2)</f>
        <v>133.42544062723772</v>
      </c>
      <c r="AN185" s="39">
        <f>Masse_3*(q_3y-X185)/($AZ185^2+Aarseth_3^2)^(3/2)</f>
        <v>-96.867837419016737</v>
      </c>
      <c r="AO185" s="39"/>
      <c r="AP185" s="39"/>
      <c r="AQ185" s="39"/>
      <c r="AR185" s="39"/>
      <c r="AS185" s="39"/>
      <c r="AT185" s="39"/>
      <c r="AU185" s="39"/>
      <c r="AV185" s="39">
        <f>SQRT((q_1x-W185)^2+(q_1y-X185)^2)</f>
        <v>70191.537008216925</v>
      </c>
      <c r="AW185" s="39"/>
      <c r="AX185" s="39">
        <f>SQRT((q_2x-W185)^2+(q_2y-X185)^2)</f>
        <v>30394.686730231304</v>
      </c>
      <c r="AY185" s="39"/>
      <c r="AZ185" s="39">
        <f>SQRT((q_3x-W185)^2+(q_3y-X185)^2)</f>
        <v>54994.400499132287</v>
      </c>
      <c r="BA185" s="39"/>
    </row>
    <row r="186" spans="20:53" x14ac:dyDescent="0.3">
      <c r="T186">
        <v>182</v>
      </c>
      <c r="U186">
        <v>91</v>
      </c>
      <c r="W186" s="39">
        <f>W185+(Z185*bt)+(0.5*AC185)*bt^2</f>
        <v>-48358.738878744174</v>
      </c>
      <c r="X186" s="39">
        <f>X185+(AA185*bt)+(0.5*AD185)*bt^2</f>
        <v>17576.070102277772</v>
      </c>
      <c r="Y186" s="39"/>
      <c r="Z186" s="39">
        <f>Z185+(AC185*bt)</f>
        <v>2390.51959530881</v>
      </c>
      <c r="AA186" s="39">
        <f>AA185+(AD185*bt)</f>
        <v>494.89622663160594</v>
      </c>
      <c r="AB186" s="39"/>
      <c r="AC186" s="39">
        <f t="shared" si="33"/>
        <v>425.88347857014173</v>
      </c>
      <c r="AD186" s="39">
        <f t="shared" si="34"/>
        <v>-166.72031931107566</v>
      </c>
      <c r="AE186" s="39"/>
      <c r="AF186" s="39"/>
      <c r="AG186" s="39">
        <f>Masse_1*(q_1x-W186)/($AV186^2+Aarseth_1^2)^(3/2)</f>
        <v>105.17317551219517</v>
      </c>
      <c r="AH186" s="39">
        <f>Masse_1*(q_1y-X186)/($AV186^2+Aarseth_1^2)^(3/2)</f>
        <v>-15.502513749117178</v>
      </c>
      <c r="AI186" s="39"/>
      <c r="AJ186" s="39">
        <f>Masse_2*(q_2x-W186)/($AX186^2+Aarseth_2^2)^(3/2)</f>
        <v>185.34356889792568</v>
      </c>
      <c r="AK186" s="39">
        <f>Masse_2*(q_2y-X186)/($AX186^2+Aarseth_2^2)^(3/2)</f>
        <v>-49.514750179159478</v>
      </c>
      <c r="AL186" s="39"/>
      <c r="AM186" s="39">
        <f>Masse_3*(q_3x-W186)/($AZ186^2+Aarseth_3^2)^(3/2)</f>
        <v>135.36673416002085</v>
      </c>
      <c r="AN186" s="39">
        <f>Masse_3*(q_3y-X186)/($AZ186^2+Aarseth_3^2)^(3/2)</f>
        <v>-101.70305538279899</v>
      </c>
      <c r="AO186" s="39"/>
      <c r="AP186" s="39"/>
      <c r="AQ186" s="39"/>
      <c r="AR186" s="39"/>
      <c r="AS186" s="39"/>
      <c r="AT186" s="39"/>
      <c r="AU186" s="39"/>
      <c r="AV186" s="39">
        <f>SQRT((q_1x-W186)^2+(q_1y-X186)^2)</f>
        <v>69097.354289425188</v>
      </c>
      <c r="AW186" s="39"/>
      <c r="AX186" s="39">
        <f>SQRT((q_2x-W186)^2+(q_2y-X186)^2)</f>
        <v>29353.277653226796</v>
      </c>
      <c r="AY186" s="39"/>
      <c r="AZ186" s="39">
        <f>SQRT((q_3x-W186)^2+(q_3y-X186)^2)</f>
        <v>54232.652345829789</v>
      </c>
      <c r="BA186" s="39"/>
    </row>
    <row r="187" spans="20:53" x14ac:dyDescent="0.3">
      <c r="T187">
        <v>183</v>
      </c>
      <c r="U187">
        <v>91.5</v>
      </c>
      <c r="W187" s="39">
        <f>W186+(Z186*bt)+(0.5*AC186)*bt^2</f>
        <v>-47110.2436462685</v>
      </c>
      <c r="X187" s="39">
        <f>X186+(AA186*bt)+(0.5*AD186)*bt^2</f>
        <v>17802.678175679692</v>
      </c>
      <c r="Y187" s="39"/>
      <c r="Z187" s="39">
        <f>Z186+(AC186*bt)</f>
        <v>2603.461334593881</v>
      </c>
      <c r="AA187" s="39">
        <f>AA186+(AD186*bt)</f>
        <v>411.53606697606813</v>
      </c>
      <c r="AB187" s="39"/>
      <c r="AC187" s="39">
        <f t="shared" si="33"/>
        <v>444.64084695903205</v>
      </c>
      <c r="AD187" s="39">
        <f t="shared" si="34"/>
        <v>-180.98769705704584</v>
      </c>
      <c r="AE187" s="39"/>
      <c r="AF187" s="39"/>
      <c r="AG187" s="39">
        <f>Masse_1*(q_1x-W187)/($AV187^2+Aarseth_1^2)^(3/2)</f>
        <v>108.70906533109446</v>
      </c>
      <c r="AH187" s="39">
        <f>Masse_1*(q_1y-X187)/($AV187^2+Aarseth_1^2)^(3/2)</f>
        <v>-16.688875707091544</v>
      </c>
      <c r="AI187" s="39"/>
      <c r="AJ187" s="39">
        <f>Masse_2*(q_2x-W187)/($AX187^2+Aarseth_2^2)^(3/2)</f>
        <v>198.2709048851425</v>
      </c>
      <c r="AK187" s="39">
        <f>Masse_2*(q_2y-X187)/($AX187^2+Aarseth_2^2)^(3/2)</f>
        <v>-57.06492654972886</v>
      </c>
      <c r="AL187" s="39"/>
      <c r="AM187" s="39">
        <f>Masse_3*(q_3x-W187)/($AZ187^2+Aarseth_3^2)^(3/2)</f>
        <v>137.66087674279512</v>
      </c>
      <c r="AN187" s="39">
        <f>Masse_3*(q_3y-X187)/($AZ187^2+Aarseth_3^2)^(3/2)</f>
        <v>-107.23389480022543</v>
      </c>
      <c r="AO187" s="39"/>
      <c r="AP187" s="39"/>
      <c r="AQ187" s="39"/>
      <c r="AR187" s="39"/>
      <c r="AS187" s="39"/>
      <c r="AT187" s="39"/>
      <c r="AU187" s="39"/>
      <c r="AV187" s="39">
        <f>SQRT((q_1x-W187)^2+(q_1y-X187)^2)</f>
        <v>67896.465149911499</v>
      </c>
      <c r="AW187" s="39"/>
      <c r="AX187" s="39">
        <f>SQRT((q_2x-W187)^2+(q_2y-X187)^2)</f>
        <v>28210.762082461893</v>
      </c>
      <c r="AY187" s="39"/>
      <c r="AZ187" s="39">
        <f>SQRT((q_3x-W187)^2+(q_3y-X187)^2)</f>
        <v>53378.725307422894</v>
      </c>
      <c r="BA187" s="39"/>
    </row>
    <row r="188" spans="20:53" x14ac:dyDescent="0.3">
      <c r="T188">
        <v>184</v>
      </c>
      <c r="U188">
        <v>92</v>
      </c>
      <c r="W188" s="39">
        <f>W187+(Z187*bt)+(0.5*AC187)*bt^2</f>
        <v>-45752.932873101679</v>
      </c>
      <c r="X188" s="39">
        <f>X187+(AA187*bt)+(0.5*AD187)*bt^2</f>
        <v>17985.822747035596</v>
      </c>
      <c r="Y188" s="39"/>
      <c r="Z188" s="39">
        <f>Z187+(AC187*bt)</f>
        <v>2825.7817580733972</v>
      </c>
      <c r="AA188" s="39">
        <f>AA187+(AD187*bt)</f>
        <v>321.04221844754522</v>
      </c>
      <c r="AB188" s="39"/>
      <c r="AC188" s="39">
        <f t="shared" si="33"/>
        <v>467.08405688053949</v>
      </c>
      <c r="AD188" s="39">
        <f t="shared" si="34"/>
        <v>-197.91990709912756</v>
      </c>
      <c r="AE188" s="39"/>
      <c r="AF188" s="39"/>
      <c r="AG188" s="39">
        <f>Masse_1*(q_1x-W188)/($AV188^2+Aarseth_1^2)^(3/2)</f>
        <v>112.79181782573198</v>
      </c>
      <c r="AH188" s="39">
        <f>Masse_1*(q_1y-X188)/($AV188^2+Aarseth_1^2)^(3/2)</f>
        <v>-17.987258626457141</v>
      </c>
      <c r="AI188" s="39"/>
      <c r="AJ188" s="39">
        <f>Masse_2*(q_2x-W188)/($AX188^2+Aarseth_2^2)^(3/2)</f>
        <v>213.96258677011929</v>
      </c>
      <c r="AK188" s="39">
        <f>Masse_2*(q_2y-X188)/($AX188^2+Aarseth_2^2)^(3/2)</f>
        <v>-66.348454401791969</v>
      </c>
      <c r="AL188" s="39"/>
      <c r="AM188" s="39">
        <f>Masse_3*(q_3x-W188)/($AZ188^2+Aarseth_3^2)^(3/2)</f>
        <v>140.32965228468819</v>
      </c>
      <c r="AN188" s="39">
        <f>Masse_3*(q_3y-X188)/($AZ188^2+Aarseth_3^2)^(3/2)</f>
        <v>-113.58419407087845</v>
      </c>
      <c r="AO188" s="39"/>
      <c r="AP188" s="39"/>
      <c r="AQ188" s="39"/>
      <c r="AR188" s="39"/>
      <c r="AS188" s="39"/>
      <c r="AT188" s="39"/>
      <c r="AU188" s="39"/>
      <c r="AV188" s="39">
        <f>SQRT((q_1x-W188)^2+(q_1y-X188)^2)</f>
        <v>66583.786765975266</v>
      </c>
      <c r="AW188" s="39"/>
      <c r="AX188" s="39">
        <f>SQRT((q_2x-W188)^2+(q_2y-X188)^2)</f>
        <v>26962.694904507454</v>
      </c>
      <c r="AY188" s="39"/>
      <c r="AZ188" s="39">
        <f>SQRT((q_3x-W188)^2+(q_3y-X188)^2)</f>
        <v>52429.629409889807</v>
      </c>
      <c r="BA188" s="39"/>
    </row>
    <row r="189" spans="20:53" x14ac:dyDescent="0.3">
      <c r="T189">
        <v>185</v>
      </c>
      <c r="U189">
        <v>92.5</v>
      </c>
      <c r="W189" s="39">
        <f>W188+(Z188*bt)+(0.5*AC188)*bt^2</f>
        <v>-44281.656486954911</v>
      </c>
      <c r="X189" s="39">
        <f>X188+(AA188*bt)+(0.5*AD188)*bt^2</f>
        <v>18121.603867871978</v>
      </c>
      <c r="Y189" s="39"/>
      <c r="Z189" s="39">
        <f>Z188+(AC188*bt)</f>
        <v>3059.3237865136671</v>
      </c>
      <c r="AA189" s="39">
        <f>AA188+(AD188*bt)</f>
        <v>222.08226489798145</v>
      </c>
      <c r="AB189" s="39"/>
      <c r="AC189" s="39">
        <f t="shared" si="33"/>
        <v>494.09839572321096</v>
      </c>
      <c r="AD189" s="39">
        <f t="shared" si="34"/>
        <v>-218.32198194549375</v>
      </c>
      <c r="AE189" s="39"/>
      <c r="AF189" s="39"/>
      <c r="AG189" s="39">
        <f>Masse_1*(q_1x-W189)/($AV189^2+Aarseth_1^2)^(3/2)</f>
        <v>117.51912057495501</v>
      </c>
      <c r="AH189" s="39">
        <f>Masse_1*(q_1y-X189)/($AV189^2+Aarseth_1^2)^(3/2)</f>
        <v>-19.418316419726509</v>
      </c>
      <c r="AI189" s="39"/>
      <c r="AJ189" s="39">
        <f>Masse_2*(q_2x-W189)/($AX189^2+Aarseth_2^2)^(3/2)</f>
        <v>233.18184466706745</v>
      </c>
      <c r="AK189" s="39">
        <f>Masse_2*(q_2y-X189)/($AX189^2+Aarseth_2^2)^(3/2)</f>
        <v>-77.993466903010074</v>
      </c>
      <c r="AL189" s="39"/>
      <c r="AM189" s="39">
        <f>Masse_3*(q_3x-W189)/($AZ189^2+Aarseth_3^2)^(3/2)</f>
        <v>143.39743048118851</v>
      </c>
      <c r="AN189" s="39">
        <f>Masse_3*(q_3y-X189)/($AZ189^2+Aarseth_3^2)^(3/2)</f>
        <v>-120.91019862275718</v>
      </c>
      <c r="AO189" s="39"/>
      <c r="AP189" s="39"/>
      <c r="AQ189" s="39"/>
      <c r="AR189" s="39"/>
      <c r="AS189" s="39"/>
      <c r="AT189" s="39"/>
      <c r="AU189" s="39"/>
      <c r="AV189" s="39">
        <f>SQRT((q_1x-W189)^2+(q_1y-X189)^2)</f>
        <v>65153.279498678079</v>
      </c>
      <c r="AW189" s="39"/>
      <c r="AX189" s="39">
        <f>SQRT((q_2x-W189)^2+(q_2y-X189)^2)</f>
        <v>25603.892109152323</v>
      </c>
      <c r="AY189" s="39"/>
      <c r="AZ189" s="39">
        <f>SQRT((q_3x-W189)^2+(q_3y-X189)^2)</f>
        <v>51381.798130654774</v>
      </c>
      <c r="BA189" s="39"/>
    </row>
    <row r="190" spans="20:53" x14ac:dyDescent="0.3">
      <c r="T190">
        <v>186</v>
      </c>
      <c r="U190">
        <v>93</v>
      </c>
      <c r="W190" s="39">
        <f>W189+(Z189*bt)+(0.5*AC189)*bt^2</f>
        <v>-42690.232294232679</v>
      </c>
      <c r="X190" s="39">
        <f>X189+(AA189*bt)+(0.5*AD189)*bt^2</f>
        <v>18205.354752577783</v>
      </c>
      <c r="Y190" s="39"/>
      <c r="Z190" s="39">
        <f>Z189+(AC189*bt)</f>
        <v>3306.3729843752726</v>
      </c>
      <c r="AA190" s="39">
        <f>AA189+(AD189*bt)</f>
        <v>112.92127392523457</v>
      </c>
      <c r="AB190" s="39"/>
      <c r="AC190" s="39">
        <f t="shared" si="33"/>
        <v>526.89166063861762</v>
      </c>
      <c r="AD190" s="39">
        <f t="shared" si="34"/>
        <v>-243.35049561079944</v>
      </c>
      <c r="AE190" s="39"/>
      <c r="AF190" s="39"/>
      <c r="AG190" s="39">
        <f>Masse_1*(q_1x-W190)/($AV190^2+Aarseth_1^2)^(3/2)</f>
        <v>123.01656309530586</v>
      </c>
      <c r="AH190" s="39">
        <f>Masse_1*(q_1y-X190)/($AV190^2+Aarseth_1^2)^(3/2)</f>
        <v>-21.007035708484235</v>
      </c>
      <c r="AI190" s="39"/>
      <c r="AJ190" s="39">
        <f>Masse_2*(q_2x-W190)/($AX190^2+Aarseth_2^2)^(3/2)</f>
        <v>256.98485497921564</v>
      </c>
      <c r="AK190" s="39">
        <f>Masse_2*(q_2y-X190)/($AX190^2+Aarseth_2^2)^(3/2)</f>
        <v>-92.932142509629088</v>
      </c>
      <c r="AL190" s="39"/>
      <c r="AM190" s="39">
        <f>Masse_3*(q_3x-W190)/($AZ190^2+Aarseth_3^2)^(3/2)</f>
        <v>146.89024256409613</v>
      </c>
      <c r="AN190" s="39">
        <f>Masse_3*(q_3y-X190)/($AZ190^2+Aarseth_3^2)^(3/2)</f>
        <v>-129.4113173926861</v>
      </c>
      <c r="AO190" s="39"/>
      <c r="AP190" s="39"/>
      <c r="AQ190" s="39"/>
      <c r="AR190" s="39"/>
      <c r="AS190" s="39"/>
      <c r="AT190" s="39"/>
      <c r="AU190" s="39"/>
      <c r="AV190" s="39">
        <f>SQRT((q_1x-W190)^2+(q_1y-X190)^2)</f>
        <v>63597.718870124532</v>
      </c>
      <c r="AW190" s="39"/>
      <c r="AX190" s="39">
        <f>SQRT((q_2x-W190)^2+(q_2y-X190)^2)</f>
        <v>24128.29227653483</v>
      </c>
      <c r="AY190" s="39"/>
      <c r="AZ190" s="39">
        <f>SQRT((q_3x-W190)^2+(q_3y-X190)^2)</f>
        <v>50230.958527961222</v>
      </c>
      <c r="BA190" s="39"/>
    </row>
    <row r="191" spans="20:53" x14ac:dyDescent="0.3">
      <c r="T191">
        <v>187</v>
      </c>
      <c r="U191">
        <v>93.5</v>
      </c>
      <c r="W191" s="39">
        <f>W190+(Z190*bt)+(0.5*AC190)*bt^2</f>
        <v>-40971.184344465219</v>
      </c>
      <c r="X191" s="39">
        <f>X190+(AA190*bt)+(0.5*AD190)*bt^2</f>
        <v>18231.39657758905</v>
      </c>
      <c r="Y191" s="39"/>
      <c r="Z191" s="39">
        <f>Z190+(AC190*bt)</f>
        <v>3569.8188146945813</v>
      </c>
      <c r="AA191" s="39">
        <f>AA190+(AD190*bt)</f>
        <v>-8.7539738801651481</v>
      </c>
      <c r="AB191" s="39"/>
      <c r="AC191" s="39">
        <f t="shared" si="33"/>
        <v>567.13775656833081</v>
      </c>
      <c r="AD191" s="39">
        <f t="shared" si="34"/>
        <v>-274.723048776079</v>
      </c>
      <c r="AE191" s="39"/>
      <c r="AF191" s="39"/>
      <c r="AG191" s="39">
        <f>Masse_1*(q_1x-W191)/($AV191^2+Aarseth_1^2)^(3/2)</f>
        <v>129.44807840862788</v>
      </c>
      <c r="AH191" s="39">
        <f>Masse_1*(q_1y-X191)/($AV191^2+Aarseth_1^2)^(3/2)</f>
        <v>-22.78385569421749</v>
      </c>
      <c r="AI191" s="39"/>
      <c r="AJ191" s="39">
        <f>Masse_2*(q_2x-W191)/($AX191^2+Aarseth_2^2)^(3/2)</f>
        <v>286.85575041931685</v>
      </c>
      <c r="AK191" s="39">
        <f>Masse_2*(q_2y-X191)/($AX191^2+Aarseth_2^2)^(3/2)</f>
        <v>-112.59370970559824</v>
      </c>
      <c r="AL191" s="39"/>
      <c r="AM191" s="39">
        <f>Masse_3*(q_3x-W191)/($AZ191^2+Aarseth_3^2)^(3/2)</f>
        <v>150.83392774038606</v>
      </c>
      <c r="AN191" s="39">
        <f>Masse_3*(q_3y-X191)/($AZ191^2+Aarseth_3^2)^(3/2)</f>
        <v>-139.34548337626327</v>
      </c>
      <c r="AO191" s="39"/>
      <c r="AP191" s="39"/>
      <c r="AQ191" s="39"/>
      <c r="AR191" s="39"/>
      <c r="AS191" s="39"/>
      <c r="AT191" s="39"/>
      <c r="AU191" s="39"/>
      <c r="AV191" s="39">
        <f>SQRT((q_1x-W191)^2+(q_1y-X191)^2)</f>
        <v>61908.385481065896</v>
      </c>
      <c r="AW191" s="39"/>
      <c r="AX191" s="39">
        <f>SQRT((q_2x-W191)^2+(q_2y-X191)^2)</f>
        <v>22528.791854582167</v>
      </c>
      <c r="AY191" s="39"/>
      <c r="AZ191" s="39">
        <f>SQRT((q_3x-W191)^2+(q_3y-X191)^2)</f>
        <v>48971.949334700752</v>
      </c>
      <c r="BA191" s="39"/>
    </row>
    <row r="192" spans="20:53" x14ac:dyDescent="0.3">
      <c r="T192">
        <v>188</v>
      </c>
      <c r="U192">
        <v>94</v>
      </c>
      <c r="W192" s="39">
        <f>W191+(Z191*bt)+(0.5*AC191)*bt^2</f>
        <v>-39115.38271754689</v>
      </c>
      <c r="X192" s="39">
        <f>X191+(AA191*bt)+(0.5*AD191)*bt^2</f>
        <v>18192.67920955196</v>
      </c>
      <c r="Y192" s="39"/>
      <c r="Z192" s="39">
        <f>Z191+(AC191*bt)</f>
        <v>3853.3876929787466</v>
      </c>
      <c r="AA192" s="39">
        <f>AA191+(AD191*bt)</f>
        <v>-146.11549826820465</v>
      </c>
      <c r="AB192" s="39"/>
      <c r="AC192" s="39">
        <f t="shared" si="33"/>
        <v>617.18770432480721</v>
      </c>
      <c r="AD192" s="39">
        <f t="shared" si="34"/>
        <v>-315.08917230283566</v>
      </c>
      <c r="AE192" s="39"/>
      <c r="AF192" s="39"/>
      <c r="AG192" s="39">
        <f>Masse_1*(q_1x-W192)/($AV192^2+Aarseth_1^2)^(3/2)</f>
        <v>137.03155194328932</v>
      </c>
      <c r="AH192" s="39">
        <f>Masse_1*(q_1y-X192)/($AV192^2+Aarseth_1^2)^(3/2)</f>
        <v>-24.786009311950739</v>
      </c>
      <c r="AI192" s="39"/>
      <c r="AJ192" s="39">
        <f>Masse_2*(q_2x-W192)/($AX192^2+Aarseth_2^2)^(3/2)</f>
        <v>324.9055683410096</v>
      </c>
      <c r="AK192" s="39">
        <f>Masse_2*(q_2y-X192)/($AX192^2+Aarseth_2^2)^(3/2)</f>
        <v>-139.25157210541335</v>
      </c>
      <c r="AL192" s="39"/>
      <c r="AM192" s="39">
        <f>Masse_3*(q_3x-W192)/($AZ192^2+Aarseth_3^2)^(3/2)</f>
        <v>155.2505840405083</v>
      </c>
      <c r="AN192" s="39">
        <f>Masse_3*(q_3y-X192)/($AZ192^2+Aarseth_3^2)^(3/2)</f>
        <v>-151.05159088547157</v>
      </c>
      <c r="AO192" s="39"/>
      <c r="AP192" s="39"/>
      <c r="AQ192" s="39"/>
      <c r="AR192" s="39"/>
      <c r="AS192" s="39"/>
      <c r="AT192" s="39"/>
      <c r="AU192" s="39"/>
      <c r="AV192" s="39">
        <f>SQRT((q_1x-W192)^2+(q_1y-X192)^2)</f>
        <v>60074.635766856103</v>
      </c>
      <c r="AW192" s="39"/>
      <c r="AX192" s="39">
        <f>SQRT((q_2x-W192)^2+(q_2y-X192)^2)</f>
        <v>20797.063472252885</v>
      </c>
      <c r="AY192" s="39"/>
      <c r="AZ192" s="39">
        <f>SQRT((q_3x-W192)^2+(q_3y-X192)^2)</f>
        <v>47598.45891489472</v>
      </c>
      <c r="BA192" s="39"/>
    </row>
    <row r="193" spans="20:53" x14ac:dyDescent="0.3">
      <c r="T193">
        <v>189</v>
      </c>
      <c r="U193">
        <v>94.5</v>
      </c>
      <c r="W193" s="39">
        <f>W192+(Z192*bt)+(0.5*AC192)*bt^2</f>
        <v>-37111.540408016917</v>
      </c>
      <c r="X193" s="39">
        <f>X192+(AA192*bt)+(0.5*AD192)*bt^2</f>
        <v>18080.235313880003</v>
      </c>
      <c r="Y193" s="39"/>
      <c r="Z193" s="39">
        <f>Z192+(AC192*bt)</f>
        <v>4161.9815451411505</v>
      </c>
      <c r="AA193" s="39">
        <f>AA192+(AD192*bt)</f>
        <v>-303.66008441962248</v>
      </c>
      <c r="AB193" s="39"/>
      <c r="AC193" s="39">
        <f t="shared" si="33"/>
        <v>680.35822779308023</v>
      </c>
      <c r="AD193" s="39">
        <f t="shared" si="34"/>
        <v>-368.71628484090297</v>
      </c>
      <c r="AE193" s="39"/>
      <c r="AF193" s="39"/>
      <c r="AG193" s="39">
        <f>Masse_1*(q_1x-W193)/($AV193^2+Aarseth_1^2)^(3/2)</f>
        <v>146.06284883610925</v>
      </c>
      <c r="AH193" s="39">
        <f>Masse_1*(q_1y-X193)/($AV193^2+Aarseth_1^2)^(3/2)</f>
        <v>-27.058967421666502</v>
      </c>
      <c r="AI193" s="39"/>
      <c r="AJ193" s="39">
        <f>Masse_2*(q_2x-W193)/($AX193^2+Aarseth_2^2)^(3/2)</f>
        <v>374.14346882324742</v>
      </c>
      <c r="AK193" s="39">
        <f>Masse_2*(q_2y-X193)/($AX193^2+Aarseth_2^2)^(3/2)</f>
        <v>-176.67417410455829</v>
      </c>
      <c r="AL193" s="39"/>
      <c r="AM193" s="39">
        <f>Masse_3*(q_3x-W193)/($AZ193^2+Aarseth_3^2)^(3/2)</f>
        <v>160.15191013372348</v>
      </c>
      <c r="AN193" s="39">
        <f>Masse_3*(q_3y-X193)/($AZ193^2+Aarseth_3^2)^(3/2)</f>
        <v>-164.98314331467822</v>
      </c>
      <c r="AO193" s="39"/>
      <c r="AP193" s="39"/>
      <c r="AQ193" s="39"/>
      <c r="AR193" s="39"/>
      <c r="AS193" s="39"/>
      <c r="AT193" s="39"/>
      <c r="AU193" s="39"/>
      <c r="AV193" s="39">
        <f>SQRT((q_1x-W193)^2+(q_1y-X193)^2)</f>
        <v>58083.297315782809</v>
      </c>
      <c r="AW193" s="39"/>
      <c r="AX193" s="39">
        <f>SQRT((q_2x-W193)^2+(q_2y-X193)^2)</f>
        <v>18923.398686886805</v>
      </c>
      <c r="AY193" s="39"/>
      <c r="AZ193" s="39">
        <f>SQRT((q_3x-W193)^2+(q_3y-X193)^2)</f>
        <v>46102.635453923642</v>
      </c>
      <c r="BA193" s="39"/>
    </row>
    <row r="194" spans="20:53" x14ac:dyDescent="0.3">
      <c r="T194">
        <v>190</v>
      </c>
      <c r="U194">
        <v>95</v>
      </c>
      <c r="W194" s="39">
        <f>W193+(Z193*bt)+(0.5*AC193)*bt^2</f>
        <v>-34945.504856972206</v>
      </c>
      <c r="X194" s="39">
        <f>X193+(AA193*bt)+(0.5*AD193)*bt^2</f>
        <v>17882.31573606508</v>
      </c>
      <c r="Y194" s="39"/>
      <c r="Z194" s="39">
        <f>Z193+(AC193*bt)</f>
        <v>4502.1606590376905</v>
      </c>
      <c r="AA194" s="39">
        <f>AA193+(AD193*bt)</f>
        <v>-488.01822684007396</v>
      </c>
      <c r="AB194" s="39"/>
      <c r="AC194" s="39">
        <f t="shared" si="33"/>
        <v>761.22468676184189</v>
      </c>
      <c r="AD194" s="39">
        <f t="shared" si="34"/>
        <v>-442.81296143059365</v>
      </c>
      <c r="AE194" s="39"/>
      <c r="AF194" s="39"/>
      <c r="AG194" s="39">
        <f>Masse_1*(q_1x-W194)/($AV194^2+Aarseth_1^2)^(3/2)</f>
        <v>156.95404740545487</v>
      </c>
      <c r="AH194" s="39">
        <f>Masse_1*(q_1y-X194)/($AV194^2+Aarseth_1^2)^(3/2)</f>
        <v>-29.657503019739398</v>
      </c>
      <c r="AI194" s="39"/>
      <c r="AJ194" s="39">
        <f>Masse_2*(q_2x-W194)/($AX194^2+Aarseth_2^2)^(3/2)</f>
        <v>438.74387237463236</v>
      </c>
      <c r="AK194" s="39">
        <f>Masse_2*(q_2y-X194)/($AX194^2+Aarseth_2^2)^(3/2)</f>
        <v>-231.39517616946608</v>
      </c>
      <c r="AL194" s="39"/>
      <c r="AM194" s="39">
        <f>Masse_3*(q_3x-W194)/($AZ194^2+Aarseth_3^2)^(3/2)</f>
        <v>165.52676698175466</v>
      </c>
      <c r="AN194" s="39">
        <f>Masse_3*(q_3y-X194)/($AZ194^2+Aarseth_3^2)^(3/2)</f>
        <v>-181.76028224138818</v>
      </c>
      <c r="AO194" s="39"/>
      <c r="AP194" s="39"/>
      <c r="AQ194" s="39"/>
      <c r="AR194" s="39"/>
      <c r="AS194" s="39"/>
      <c r="AT194" s="39"/>
      <c r="AU194" s="39"/>
      <c r="AV194" s="39">
        <f>SQRT((q_1x-W194)^2+(q_1y-X194)^2)</f>
        <v>55917.80560815044</v>
      </c>
      <c r="AW194" s="39"/>
      <c r="AX194" s="39">
        <f>SQRT((q_2x-W194)^2+(q_2y-X194)^2)</f>
        <v>16896.716154117017</v>
      </c>
      <c r="AY194" s="39"/>
      <c r="AZ194" s="39">
        <f>SQRT((q_3x-W194)^2+(q_3y-X194)^2)</f>
        <v>44474.486498499551</v>
      </c>
      <c r="BA194" s="39"/>
    </row>
    <row r="195" spans="20:53" x14ac:dyDescent="0.3">
      <c r="T195">
        <v>191</v>
      </c>
      <c r="U195">
        <v>95.5</v>
      </c>
      <c r="W195" s="39">
        <f>W194+(Z194*bt)+(0.5*AC194)*bt^2</f>
        <v>-32599.271441608129</v>
      </c>
      <c r="X195" s="39">
        <f>X194+(AA194*bt)+(0.5*AD194)*bt^2</f>
        <v>17582.95500246622</v>
      </c>
      <c r="Y195" s="39"/>
      <c r="Z195" s="39">
        <f>Z194+(AC194*bt)</f>
        <v>4882.7730024186112</v>
      </c>
      <c r="AA195" s="39">
        <f>AA194+(AD194*bt)</f>
        <v>-709.42470755537079</v>
      </c>
      <c r="AB195" s="39"/>
      <c r="AC195" s="39">
        <f t="shared" si="33"/>
        <v>865.42294715682738</v>
      </c>
      <c r="AD195" s="39">
        <f t="shared" si="34"/>
        <v>-550.15562585298289</v>
      </c>
      <c r="AE195" s="39"/>
      <c r="AF195" s="39"/>
      <c r="AG195" s="39">
        <f>Masse_1*(q_1x-W195)/($AV195^2+Aarseth_1^2)^(3/2)</f>
        <v>170.29654422161008</v>
      </c>
      <c r="AH195" s="39">
        <f>Masse_1*(q_1y-X195)/($AV195^2+Aarseth_1^2)^(3/2)</f>
        <v>-32.644794222448191</v>
      </c>
      <c r="AI195" s="39"/>
      <c r="AJ195" s="39">
        <f>Masse_2*(q_2x-W195)/($AX195^2+Aarseth_2^2)^(3/2)</f>
        <v>523.80863401578472</v>
      </c>
      <c r="AK195" s="39">
        <f>Masse_2*(q_2y-X195)/($AX195^2+Aarseth_2^2)^(3/2)</f>
        <v>-315.25769724491443</v>
      </c>
      <c r="AL195" s="39"/>
      <c r="AM195" s="39">
        <f>Masse_3*(q_3x-W195)/($AZ195^2+Aarseth_3^2)^(3/2)</f>
        <v>171.31776891943269</v>
      </c>
      <c r="AN195" s="39">
        <f>Masse_3*(q_3y-X195)/($AZ195^2+Aarseth_3^2)^(3/2)</f>
        <v>-202.25313438562031</v>
      </c>
      <c r="AO195" s="39"/>
      <c r="AP195" s="39"/>
      <c r="AQ195" s="39"/>
      <c r="AR195" s="39"/>
      <c r="AS195" s="39"/>
      <c r="AT195" s="39"/>
      <c r="AU195" s="39"/>
      <c r="AV195" s="39">
        <f>SQRT((q_1x-W195)^2+(q_1y-X195)^2)</f>
        <v>53556.972821190437</v>
      </c>
      <c r="AW195" s="39"/>
      <c r="AX195" s="39">
        <f>SQRT((q_2x-W195)^2+(q_2y-X195)^2)</f>
        <v>14705.197973123302</v>
      </c>
      <c r="AY195" s="39"/>
      <c r="AZ195" s="39">
        <f>SQRT((q_3x-W195)^2+(q_3y-X195)^2)</f>
        <v>42700.922013468335</v>
      </c>
      <c r="BA195" s="39"/>
    </row>
    <row r="196" spans="20:53" x14ac:dyDescent="0.3">
      <c r="T196">
        <v>192</v>
      </c>
      <c r="U196">
        <v>96</v>
      </c>
      <c r="W196" s="39">
        <f>W195+(Z195*bt)+(0.5*AC195)*bt^2</f>
        <v>-30049.707072004221</v>
      </c>
      <c r="X196" s="39">
        <f>X195+(AA195*bt)+(0.5*AD195)*bt^2</f>
        <v>17159.473195456911</v>
      </c>
      <c r="Y196" s="39"/>
      <c r="Z196" s="39">
        <f>Z195+(AC195*bt)</f>
        <v>5315.4844759970247</v>
      </c>
      <c r="AA196" s="39">
        <f>AA195+(AD195*bt)</f>
        <v>-984.50252048186223</v>
      </c>
      <c r="AB196" s="39"/>
      <c r="AC196" s="39">
        <f t="shared" si="33"/>
        <v>996.50594815372324</v>
      </c>
      <c r="AD196" s="39">
        <f t="shared" si="34"/>
        <v>-714.16010695238992</v>
      </c>
      <c r="AE196" s="39"/>
      <c r="AF196" s="39"/>
      <c r="AG196" s="39">
        <f>Masse_1*(q_1x-W196)/($AV196^2+Aarseth_1^2)^(3/2)</f>
        <v>186.96916079659746</v>
      </c>
      <c r="AH196" s="39">
        <f>Masse_1*(q_1y-X196)/($AV196^2+Aarseth_1^2)^(3/2)</f>
        <v>-36.084598746873034</v>
      </c>
      <c r="AI196" s="39"/>
      <c r="AJ196" s="39">
        <f>Masse_2*(q_2x-W196)/($AX196^2+Aarseth_2^2)^(3/2)</f>
        <v>632.16027280296476</v>
      </c>
      <c r="AK196" s="39">
        <f>Masse_2*(q_2y-X196)/($AX196^2+Aarseth_2^2)^(3/2)</f>
        <v>-450.35487063832829</v>
      </c>
      <c r="AL196" s="39"/>
      <c r="AM196" s="39">
        <f>Masse_3*(q_3x-W196)/($AZ196^2+Aarseth_3^2)^(3/2)</f>
        <v>177.37651455416102</v>
      </c>
      <c r="AN196" s="39">
        <f>Masse_3*(q_3y-X196)/($AZ196^2+Aarseth_3^2)^(3/2)</f>
        <v>-227.72063756718859</v>
      </c>
      <c r="AO196" s="39"/>
      <c r="AP196" s="39"/>
      <c r="AQ196" s="39"/>
      <c r="AR196" s="39"/>
      <c r="AS196" s="39"/>
      <c r="AT196" s="39"/>
      <c r="AU196" s="39"/>
      <c r="AV196" s="39">
        <f>SQRT((q_1x-W196)^2+(q_1y-X196)^2)</f>
        <v>50973.312629327716</v>
      </c>
      <c r="AW196" s="39"/>
      <c r="AX196" s="39">
        <f>SQRT((q_2x-W196)^2+(q_2y-X196)^2)</f>
        <v>12339.151861840328</v>
      </c>
      <c r="AY196" s="39"/>
      <c r="AZ196" s="39">
        <f>SQRT((q_3x-W196)^2+(q_3y-X196)^2)</f>
        <v>40764.194345068689</v>
      </c>
      <c r="BA196" s="39"/>
    </row>
    <row r="197" spans="20:53" x14ac:dyDescent="0.3">
      <c r="T197">
        <v>193</v>
      </c>
      <c r="U197">
        <v>96.5</v>
      </c>
      <c r="W197" s="39">
        <f>W196+(Z196*bt)+(0.5*AC196)*bt^2</f>
        <v>-27267.401590486494</v>
      </c>
      <c r="X197" s="39">
        <f>X196+(AA196*bt)+(0.5*AD196)*bt^2</f>
        <v>16577.951921846932</v>
      </c>
      <c r="Y197" s="39"/>
      <c r="Z197" s="39">
        <f>Z196+(AC196*bt)</f>
        <v>5813.7374500738861</v>
      </c>
      <c r="AA197" s="39">
        <f>AA196+(AD196*bt)</f>
        <v>-1341.5825739580573</v>
      </c>
      <c r="AB197" s="39"/>
      <c r="AC197" s="39">
        <f t="shared" si="33"/>
        <v>1138.566075228136</v>
      </c>
      <c r="AD197" s="39">
        <f t="shared" si="34"/>
        <v>-976.0683622286133</v>
      </c>
      <c r="AE197" s="39"/>
      <c r="AF197" s="39"/>
      <c r="AG197" s="39">
        <f>Masse_1*(q_1x-W197)/($AV197^2+Aarseth_1^2)^(3/2)</f>
        <v>208.32853317663071</v>
      </c>
      <c r="AH197" s="39">
        <f>Masse_1*(q_1y-X197)/($AV197^2+Aarseth_1^2)^(3/2)</f>
        <v>-40.010585403259988</v>
      </c>
      <c r="AI197" s="39"/>
      <c r="AJ197" s="39">
        <f>Masse_2*(q_2x-W197)/($AX197^2+Aarseth_2^2)^(3/2)</f>
        <v>746.8614243011051</v>
      </c>
      <c r="AK197" s="39">
        <f>Masse_2*(q_2y-X197)/($AX197^2+Aarseth_2^2)^(3/2)</f>
        <v>-676.00757714641702</v>
      </c>
      <c r="AL197" s="39"/>
      <c r="AM197" s="39">
        <f>Masse_3*(q_3x-W197)/($AZ197^2+Aarseth_3^2)^(3/2)</f>
        <v>183.37611775040014</v>
      </c>
      <c r="AN197" s="39">
        <f>Masse_3*(q_3y-X197)/($AZ197^2+Aarseth_3^2)^(3/2)</f>
        <v>-260.05019967893634</v>
      </c>
      <c r="AO197" s="39"/>
      <c r="AP197" s="39"/>
      <c r="AQ197" s="39"/>
      <c r="AR197" s="39"/>
      <c r="AS197" s="39"/>
      <c r="AT197" s="39"/>
      <c r="AU197" s="39"/>
      <c r="AV197" s="39">
        <f>SQRT((q_1x-W197)^2+(q_1y-X197)^2)</f>
        <v>48131.242080499957</v>
      </c>
      <c r="AW197" s="39"/>
      <c r="AX197" s="39">
        <f>SQRT((q_2x-W197)^2+(q_2y-X197)^2)</f>
        <v>9802.2740914307924</v>
      </c>
      <c r="AY197" s="39"/>
      <c r="AZ197" s="39">
        <f>SQRT((q_3x-W197)^2+(q_3y-X197)^2)</f>
        <v>38639.412795363191</v>
      </c>
      <c r="BA197" s="39"/>
    </row>
    <row r="198" spans="20:53" x14ac:dyDescent="0.3">
      <c r="T198">
        <v>194</v>
      </c>
      <c r="U198">
        <v>97</v>
      </c>
      <c r="W198" s="39">
        <f>W197+(Z197*bt)+(0.5*AC197)*bt^2</f>
        <v>-24218.212106046034</v>
      </c>
      <c r="X198" s="39">
        <f>X197+(AA197*bt)+(0.5*AD197)*bt^2</f>
        <v>15785.152089589326</v>
      </c>
      <c r="Y198" s="39"/>
      <c r="Z198" s="39">
        <f>Z197+(AC197*bt)</f>
        <v>6383.0204876879543</v>
      </c>
      <c r="AA198" s="39">
        <f>AA197+(AD197*bt)</f>
        <v>-1829.616755072364</v>
      </c>
      <c r="AB198" s="39"/>
      <c r="AC198" s="39">
        <f t="shared" si="33"/>
        <v>1179.7823602626347</v>
      </c>
      <c r="AD198" s="39">
        <f t="shared" si="34"/>
        <v>-1381.4144625673473</v>
      </c>
      <c r="AE198" s="39"/>
      <c r="AF198" s="39"/>
      <c r="AG198" s="39">
        <f>Masse_1*(q_1x-W198)/($AV198^2+Aarseth_1^2)^(3/2)</f>
        <v>236.53779039356883</v>
      </c>
      <c r="AH198" s="39">
        <f>Masse_1*(q_1y-X198)/($AV198^2+Aarseth_1^2)^(3/2)</f>
        <v>-44.320009222583622</v>
      </c>
      <c r="AI198" s="39"/>
      <c r="AJ198" s="39">
        <f>Masse_2*(q_2x-W198)/($AX198^2+Aarseth_2^2)^(3/2)</f>
        <v>754.60759414923825</v>
      </c>
      <c r="AK198" s="39">
        <f>Masse_2*(q_2y-X198)/($AX198^2+Aarseth_2^2)^(3/2)</f>
        <v>-1034.9218081886559</v>
      </c>
      <c r="AL198" s="39"/>
      <c r="AM198" s="39">
        <f>Masse_3*(q_3x-W198)/($AZ198^2+Aarseth_3^2)^(3/2)</f>
        <v>188.63697571982769</v>
      </c>
      <c r="AN198" s="39">
        <f>Masse_3*(q_3y-X198)/($AZ198^2+Aarseth_3^2)^(3/2)</f>
        <v>-302.17264515610782</v>
      </c>
      <c r="AO198" s="39"/>
      <c r="AP198" s="39"/>
      <c r="AQ198" s="39"/>
      <c r="AR198" s="39"/>
      <c r="AS198" s="39"/>
      <c r="AT198" s="39"/>
      <c r="AU198" s="39"/>
      <c r="AV198" s="39">
        <f>SQRT((q_1x-W198)^2+(q_1y-X198)^2)</f>
        <v>44987.709732802607</v>
      </c>
      <c r="AW198" s="39"/>
      <c r="AX198" s="39">
        <f>SQRT((q_2x-W198)^2+(q_2y-X198)^2)</f>
        <v>7159.6995796802166</v>
      </c>
      <c r="AY198" s="39"/>
      <c r="AZ198" s="39">
        <f>SQRT((q_3x-W198)^2+(q_3y-X198)^2)</f>
        <v>36291.393824598701</v>
      </c>
      <c r="BA198" s="39"/>
    </row>
    <row r="199" spans="20:53" x14ac:dyDescent="0.3">
      <c r="T199">
        <v>195</v>
      </c>
      <c r="U199">
        <v>97.5</v>
      </c>
      <c r="W199" s="39">
        <f>W198+(Z198*bt)+(0.5*AC198)*bt^2</f>
        <v>-20879.229067169224</v>
      </c>
      <c r="X199" s="39">
        <f>X198+(AA198*bt)+(0.5*AD198)*bt^2</f>
        <v>14697.666904232226</v>
      </c>
      <c r="Y199" s="39"/>
      <c r="Z199" s="39">
        <f>Z198+(AC198*bt)</f>
        <v>6972.9116678192713</v>
      </c>
      <c r="AA199" s="39">
        <f>AA198+(AD198*bt)</f>
        <v>-2520.3239863560375</v>
      </c>
      <c r="AB199" s="39"/>
      <c r="AC199" s="39">
        <f t="shared" si="33"/>
        <v>726.11022155899229</v>
      </c>
      <c r="AD199" s="39">
        <f t="shared" si="34"/>
        <v>-1792.6194909943108</v>
      </c>
      <c r="AE199" s="39"/>
      <c r="AF199" s="39"/>
      <c r="AG199" s="39">
        <f>Masse_1*(q_1x-W199)/($AV199^2+Aarseth_1^2)^(3/2)</f>
        <v>275.0114010720356</v>
      </c>
      <c r="AH199" s="39">
        <f>Masse_1*(q_1y-X199)/($AV199^2+Aarseth_1^2)^(3/2)</f>
        <v>-48.421668043941828</v>
      </c>
      <c r="AI199" s="39"/>
      <c r="AJ199" s="39">
        <f>Masse_2*(q_2x-W199)/($AX199^2+Aarseth_2^2)^(3/2)</f>
        <v>259.31948800034473</v>
      </c>
      <c r="AK199" s="39">
        <f>Masse_2*(q_2y-X199)/($AX199^2+Aarseth_2^2)^(3/2)</f>
        <v>-1385.5280971587808</v>
      </c>
      <c r="AL199" s="39"/>
      <c r="AM199" s="39">
        <f>Masse_3*(q_3x-W199)/($AZ199^2+Aarseth_3^2)^(3/2)</f>
        <v>191.77933248661193</v>
      </c>
      <c r="AN199" s="39">
        <f>Masse_3*(q_3y-X199)/($AZ199^2+Aarseth_3^2)^(3/2)</f>
        <v>-358.66972579158823</v>
      </c>
      <c r="AO199" s="39"/>
      <c r="AP199" s="39"/>
      <c r="AQ199" s="39"/>
      <c r="AR199" s="39"/>
      <c r="AS199" s="39"/>
      <c r="AT199" s="39"/>
      <c r="AU199" s="39"/>
      <c r="AV199" s="39">
        <f>SQRT((q_1x-W199)^2+(q_1y-X199)^2)</f>
        <v>41508.044738223616</v>
      </c>
      <c r="AW199" s="39"/>
      <c r="AX199" s="39">
        <f>SQRT((q_2x-W199)^2+(q_2y-X199)^2)</f>
        <v>4779.2382338270245</v>
      </c>
      <c r="AY199" s="39"/>
      <c r="AZ199" s="39">
        <f>SQRT((q_3x-W199)^2+(q_3y-X199)^2)</f>
        <v>33676.421058692715</v>
      </c>
      <c r="BA199" s="39"/>
    </row>
    <row r="200" spans="20:53" x14ac:dyDescent="0.3">
      <c r="T200">
        <v>196</v>
      </c>
      <c r="U200">
        <v>98</v>
      </c>
      <c r="W200" s="39">
        <f>W199+(Z199*bt)+(0.5*AC199)*bt^2</f>
        <v>-17302.009455564716</v>
      </c>
      <c r="X200" s="39">
        <f>X199+(AA199*bt)+(0.5*AD199)*bt^2</f>
        <v>13213.427474679918</v>
      </c>
      <c r="Y200" s="39"/>
      <c r="Z200" s="39">
        <f>Z199+(AC199*bt)</f>
        <v>7335.9667785987676</v>
      </c>
      <c r="AA200" s="39">
        <f>AA199+(AD199*bt)</f>
        <v>-3416.6337318531928</v>
      </c>
      <c r="AB200" s="39"/>
      <c r="AC200" s="39">
        <f t="shared" si="33"/>
        <v>-373.09525738432319</v>
      </c>
      <c r="AD200" s="39">
        <f t="shared" si="34"/>
        <v>-1547.8078146170269</v>
      </c>
      <c r="AE200" s="39"/>
      <c r="AF200" s="39"/>
      <c r="AG200" s="39">
        <f>Masse_1*(q_1x-W200)/($AV200^2+Aarseth_1^2)^(3/2)</f>
        <v>328.25991460914855</v>
      </c>
      <c r="AH200" s="39">
        <f>Masse_1*(q_1y-X200)/($AV200^2+Aarseth_1^2)^(3/2)</f>
        <v>-50.278503553491738</v>
      </c>
      <c r="AI200" s="39"/>
      <c r="AJ200" s="39">
        <f>Masse_2*(q_2x-W200)/($AX200^2+Aarseth_2^2)^(3/2)</f>
        <v>-891.39518648893966</v>
      </c>
      <c r="AK200" s="39">
        <f>Masse_2*(q_2y-X200)/($AX200^2+Aarseth_2^2)^(3/2)</f>
        <v>-1061.6915574329937</v>
      </c>
      <c r="AL200" s="39"/>
      <c r="AM200" s="39">
        <f>Masse_3*(q_3x-W200)/($AZ200^2+Aarseth_3^2)^(3/2)</f>
        <v>190.040014495468</v>
      </c>
      <c r="AN200" s="39">
        <f>Masse_3*(q_3y-X200)/($AZ200^2+Aarseth_3^2)^(3/2)</f>
        <v>-435.83775363054156</v>
      </c>
      <c r="AO200" s="39"/>
      <c r="AP200" s="39"/>
      <c r="AQ200" s="39"/>
      <c r="AR200" s="39"/>
      <c r="AS200" s="39"/>
      <c r="AT200" s="39"/>
      <c r="AU200" s="39"/>
      <c r="AV200" s="39">
        <f>SQRT((q_1x-W200)^2+(q_1y-X200)^2)</f>
        <v>37737.026418776913</v>
      </c>
      <c r="AW200" s="39"/>
      <c r="AX200" s="39">
        <f>SQRT((q_2x-W200)^2+(q_2y-X200)^2)</f>
        <v>4195.8633334380611</v>
      </c>
      <c r="AY200" s="39"/>
      <c r="AZ200" s="39">
        <f>SQRT((q_3x-W200)^2+(q_3y-X200)^2)</f>
        <v>30778.838940314618</v>
      </c>
      <c r="BA200" s="39"/>
    </row>
    <row r="201" spans="20:53" x14ac:dyDescent="0.3">
      <c r="T201">
        <v>197</v>
      </c>
      <c r="U201">
        <v>98.5</v>
      </c>
      <c r="W201" s="39">
        <f>W200+(Z200*bt)+(0.5*AC200)*bt^2</f>
        <v>-13680.662973438371</v>
      </c>
      <c r="X201" s="39">
        <f>X200+(AA200*bt)+(0.5*AD200)*bt^2</f>
        <v>11311.634631926194</v>
      </c>
      <c r="Y201" s="39"/>
      <c r="Z201" s="39">
        <f>Z200+(AC200*bt)</f>
        <v>7149.4191499066064</v>
      </c>
      <c r="AA201" s="39">
        <f>AA200+(AD200*bt)</f>
        <v>-4190.5376391617065</v>
      </c>
      <c r="AB201" s="39"/>
      <c r="AC201" s="39">
        <f t="shared" si="33"/>
        <v>-737.46607856789637</v>
      </c>
      <c r="AD201" s="39">
        <f t="shared" si="34"/>
        <v>-857.17470080923124</v>
      </c>
      <c r="AE201" s="39"/>
      <c r="AF201" s="39"/>
      <c r="AG201" s="39">
        <f>Masse_1*(q_1x-W201)/($AV201^2+Aarseth_1^2)^(3/2)</f>
        <v>399.55779667926055</v>
      </c>
      <c r="AH201" s="39">
        <f>Masse_1*(q_1y-X201)/($AV201^2+Aarseth_1^2)^(3/2)</f>
        <v>-45.217884709688008</v>
      </c>
      <c r="AI201" s="39"/>
      <c r="AJ201" s="39">
        <f>Masse_2*(q_2x-W201)/($AX201^2+Aarseth_2^2)^(3/2)</f>
        <v>-1314.8641562176156</v>
      </c>
      <c r="AK201" s="39">
        <f>Masse_2*(q_2y-X201)/($AX201^2+Aarseth_2^2)^(3/2)</f>
        <v>-272.91175582572299</v>
      </c>
      <c r="AL201" s="39"/>
      <c r="AM201" s="39">
        <f>Masse_3*(q_3x-W201)/($AZ201^2+Aarseth_3^2)^(3/2)</f>
        <v>177.84028097045871</v>
      </c>
      <c r="AN201" s="39">
        <f>Masse_3*(q_3y-X201)/($AZ201^2+Aarseth_3^2)^(3/2)</f>
        <v>-539.04506027382024</v>
      </c>
      <c r="AO201" s="39"/>
      <c r="AP201" s="39"/>
      <c r="AQ201" s="39"/>
      <c r="AR201" s="39"/>
      <c r="AS201" s="39"/>
      <c r="AT201" s="39"/>
      <c r="AU201" s="39"/>
      <c r="AV201" s="39">
        <f>SQRT((q_1x-W201)^2+(q_1y-X201)^2)</f>
        <v>33895.657788242461</v>
      </c>
      <c r="AW201" s="39"/>
      <c r="AX201" s="39">
        <f>SQRT((q_2x-W201)^2+(q_2y-X201)^2)</f>
        <v>6454.0224560301094</v>
      </c>
      <c r="AY201" s="39"/>
      <c r="AZ201" s="39">
        <f>SQRT((q_3x-W201)^2+(q_3y-X201)^2)</f>
        <v>27706.606191708175</v>
      </c>
      <c r="BA201" s="39"/>
    </row>
    <row r="202" spans="20:53" x14ac:dyDescent="0.3">
      <c r="T202">
        <v>198</v>
      </c>
      <c r="U202">
        <v>99</v>
      </c>
      <c r="W202" s="39">
        <f>W201+(Z201*bt)+(0.5*AC201)*bt^2</f>
        <v>-10198.136658306055</v>
      </c>
      <c r="X202" s="39">
        <f>X201+(AA201*bt)+(0.5*AD201)*bt^2</f>
        <v>9109.2189747441862</v>
      </c>
      <c r="Y202" s="39"/>
      <c r="Z202" s="39">
        <f>Z201+(AC201*bt)</f>
        <v>6780.6861106226579</v>
      </c>
      <c r="AA202" s="39">
        <f>AA201+(AD201*bt)</f>
        <v>-4619.1249895663223</v>
      </c>
      <c r="AB202" s="39"/>
      <c r="AC202" s="39">
        <f t="shared" si="33"/>
        <v>-365.49134774372828</v>
      </c>
      <c r="AD202" s="39">
        <f t="shared" si="34"/>
        <v>-604.96674627786751</v>
      </c>
      <c r="AE202" s="39"/>
      <c r="AF202" s="39"/>
      <c r="AG202" s="39">
        <f>Masse_1*(q_1x-W202)/($AV202^2+Aarseth_1^2)^(3/2)</f>
        <v>489.31637245031891</v>
      </c>
      <c r="AH202" s="39">
        <f>Masse_1*(q_1y-X202)/($AV202^2+Aarseth_1^2)^(3/2)</f>
        <v>-26.075025757705678</v>
      </c>
      <c r="AI202" s="39"/>
      <c r="AJ202" s="39">
        <f>Masse_2*(q_2x-W202)/($AX202^2+Aarseth_2^2)^(3/2)</f>
        <v>-999.19980496077562</v>
      </c>
      <c r="AK202" s="39">
        <f>Masse_2*(q_2y-X202)/($AX202^2+Aarseth_2^2)^(3/2)</f>
        <v>90.806022862235551</v>
      </c>
      <c r="AL202" s="39"/>
      <c r="AM202" s="39">
        <f>Masse_3*(q_3x-W202)/($AZ202^2+Aarseth_3^2)^(3/2)</f>
        <v>144.39208476672846</v>
      </c>
      <c r="AN202" s="39">
        <f>Masse_3*(q_3y-X202)/($AZ202^2+Aarseth_3^2)^(3/2)</f>
        <v>-669.69774338239745</v>
      </c>
      <c r="AO202" s="39"/>
      <c r="AP202" s="39"/>
      <c r="AQ202" s="39"/>
      <c r="AR202" s="39"/>
      <c r="AS202" s="39"/>
      <c r="AT202" s="39"/>
      <c r="AU202" s="39"/>
      <c r="AV202" s="39">
        <f>SQRT((q_1x-W202)^2+(q_1y-X202)^2)</f>
        <v>30240.982843525519</v>
      </c>
      <c r="AW202" s="39"/>
      <c r="AX202" s="39">
        <f>SQRT((q_2x-W202)^2+(q_2y-X202)^2)</f>
        <v>9842.2566418580755</v>
      </c>
      <c r="AY202" s="39"/>
      <c r="AZ202" s="39">
        <f>SQRT((q_3x-W202)^2+(q_3y-X202)^2)</f>
        <v>24663.233046188216</v>
      </c>
      <c r="BA202" s="39"/>
    </row>
    <row r="203" spans="20:53" x14ac:dyDescent="0.3">
      <c r="T203">
        <v>199</v>
      </c>
      <c r="U203">
        <v>99.5</v>
      </c>
      <c r="W203" s="39">
        <f>W202+(Z202*bt)+(0.5*AC202)*bt^2</f>
        <v>-6853.480021462693</v>
      </c>
      <c r="X203" s="39">
        <f>X202+(AA202*bt)+(0.5*AD202)*bt^2</f>
        <v>6724.0356366762917</v>
      </c>
      <c r="Y203" s="39"/>
      <c r="Z203" s="39">
        <f>Z202+(AC202*bt)</f>
        <v>6597.9404367507941</v>
      </c>
      <c r="AA203" s="39">
        <f>AA202+(AD202*bt)</f>
        <v>-4921.6083627052558</v>
      </c>
      <c r="AB203" s="39"/>
      <c r="AC203" s="39">
        <f t="shared" si="33"/>
        <v>1.5216956933034993</v>
      </c>
      <c r="AD203" s="39">
        <f t="shared" si="34"/>
        <v>-641.03549739571179</v>
      </c>
      <c r="AE203" s="39"/>
      <c r="AF203" s="39"/>
      <c r="AG203" s="39">
        <f>Masse_1*(q_1x-W203)/($AV203^2+Aarseth_1^2)^(3/2)</f>
        <v>596.92551396642011</v>
      </c>
      <c r="AH203" s="39">
        <f>Masse_1*(q_1y-X203)/($AV203^2+Aarseth_1^2)^(3/2)</f>
        <v>17.248897574035947</v>
      </c>
      <c r="AI203" s="39"/>
      <c r="AJ203" s="39">
        <f>Masse_2*(q_2x-W203)/($AX203^2+Aarseth_2^2)^(3/2)</f>
        <v>-665.72185154957265</v>
      </c>
      <c r="AK203" s="39">
        <f>Masse_2*(q_2y-X203)/($AX203^2+Aarseth_2^2)^(3/2)</f>
        <v>165.8903698562608</v>
      </c>
      <c r="AL203" s="39"/>
      <c r="AM203" s="39">
        <f>Masse_3*(q_3x-W203)/($AZ203^2+Aarseth_3^2)^(3/2)</f>
        <v>70.318033276456035</v>
      </c>
      <c r="AN203" s="39">
        <f>Masse_3*(q_3y-X203)/($AZ203^2+Aarseth_3^2)^(3/2)</f>
        <v>-824.17476482600853</v>
      </c>
      <c r="AO203" s="39"/>
      <c r="AP203" s="39"/>
      <c r="AQ203" s="39"/>
      <c r="AR203" s="39"/>
      <c r="AS203" s="39"/>
      <c r="AT203" s="39"/>
      <c r="AU203" s="39"/>
      <c r="AV203" s="39">
        <f>SQRT((q_1x-W203)^2+(q_1y-X203)^2)</f>
        <v>26864.688904884872</v>
      </c>
      <c r="AW203" s="39"/>
      <c r="AX203" s="39">
        <f>SQRT((q_2x-W203)^2+(q_2y-X203)^2)</f>
        <v>13548.539775778328</v>
      </c>
      <c r="AY203" s="39"/>
      <c r="AZ203" s="39">
        <f>SQRT((q_3x-W203)^2+(q_3y-X203)^2)</f>
        <v>21802.961095537987</v>
      </c>
      <c r="BA203" s="39"/>
    </row>
    <row r="204" spans="20:53" x14ac:dyDescent="0.3">
      <c r="T204">
        <v>200</v>
      </c>
      <c r="U204">
        <v>100</v>
      </c>
      <c r="W204" s="39">
        <f>W203+(Z203*bt)+(0.5*AC203)*bt^2</f>
        <v>-3554.319591125633</v>
      </c>
      <c r="X204" s="39">
        <f>X203+(AA203*bt)+(0.5*AD203)*bt^2</f>
        <v>4183.1020181491995</v>
      </c>
      <c r="Y204" s="39"/>
      <c r="Z204" s="39">
        <f>Z203+(AC203*bt)</f>
        <v>6598.7012845974459</v>
      </c>
      <c r="AA204" s="39">
        <f>AA203+(AD203*bt)</f>
        <v>-5242.1261114031113</v>
      </c>
      <c r="AB204" s="39"/>
      <c r="AC204" s="39">
        <f t="shared" si="33"/>
        <v>198.83077734146053</v>
      </c>
      <c r="AD204" s="39">
        <f t="shared" si="34"/>
        <v>-727.09628959588701</v>
      </c>
      <c r="AE204" s="39"/>
      <c r="AF204" s="39"/>
      <c r="AG204" s="39">
        <f>Masse_1*(q_1x-W204)/($AV204^2+Aarseth_1^2)^(3/2)</f>
        <v>717.87013111199224</v>
      </c>
      <c r="AH204" s="39">
        <f>Masse_1*(q_1y-X204)/($AV204^2+Aarseth_1^2)^(3/2)</f>
        <v>101.08982260788568</v>
      </c>
      <c r="AI204" s="39"/>
      <c r="AJ204" s="39">
        <f>Masse_2*(q_2x-W204)/($AX204^2+Aarseth_2^2)^(3/2)</f>
        <v>-444.76971291207025</v>
      </c>
      <c r="AK204" s="39">
        <f>Masse_2*(q_2y-X204)/($AX204^2+Aarseth_2^2)^(3/2)</f>
        <v>157.31669235348241</v>
      </c>
      <c r="AL204" s="39"/>
      <c r="AM204" s="39">
        <f>Masse_3*(q_3x-W204)/($AZ204^2+Aarseth_3^2)^(3/2)</f>
        <v>-74.269640858461443</v>
      </c>
      <c r="AN204" s="39">
        <f>Masse_3*(q_3y-X204)/($AZ204^2+Aarseth_3^2)^(3/2)</f>
        <v>-985.5028045572551</v>
      </c>
      <c r="AO204" s="39"/>
      <c r="AP204" s="39"/>
      <c r="AQ204" s="39"/>
      <c r="AR204" s="39"/>
      <c r="AS204" s="39"/>
      <c r="AT204" s="39"/>
      <c r="AU204" s="39"/>
      <c r="AV204" s="39">
        <f>SQRT((q_1x-W204)^2+(q_1y-X204)^2)</f>
        <v>23786.714435223937</v>
      </c>
      <c r="AW204" s="39"/>
      <c r="AX204" s="39">
        <f>SQRT((q_2x-W204)^2+(q_2y-X204)^2)</f>
        <v>17444.102334086845</v>
      </c>
      <c r="AY204" s="39"/>
      <c r="AZ204" s="39">
        <f>SQRT((q_3x-W204)^2+(q_3y-X204)^2)</f>
        <v>19237.499704569796</v>
      </c>
      <c r="BA204" s="39"/>
    </row>
    <row r="205" spans="20:53" x14ac:dyDescent="0.3">
      <c r="T205">
        <v>201</v>
      </c>
      <c r="U205">
        <v>100.5</v>
      </c>
      <c r="W205" s="39">
        <f>W204+(Z204*bt)+(0.5*AC204)*bt^2</f>
        <v>-230.11510165922746</v>
      </c>
      <c r="X205" s="39">
        <f>X204+(AA204*bt)+(0.5*AD204)*bt^2</f>
        <v>1471.1519262481579</v>
      </c>
      <c r="Y205" s="39"/>
      <c r="Z205" s="39">
        <f>Z204+(AC204*bt)</f>
        <v>6698.1166732681759</v>
      </c>
      <c r="AA205" s="39">
        <f>AA204+(AD204*bt)</f>
        <v>-5605.674256201055</v>
      </c>
      <c r="AB205" s="39"/>
      <c r="AC205" s="39">
        <f t="shared" si="33"/>
        <v>205.92195934381346</v>
      </c>
      <c r="AD205" s="39">
        <f t="shared" si="34"/>
        <v>-722.85998960159168</v>
      </c>
      <c r="AE205" s="39"/>
      <c r="AF205" s="39"/>
      <c r="AG205" s="39">
        <f>Masse_1*(q_1x-W205)/($AV205^2+Aarseth_1^2)^(3/2)</f>
        <v>831.15109561287466</v>
      </c>
      <c r="AH205" s="39">
        <f>Masse_1*(q_1y-X205)/($AV205^2+Aarseth_1^2)^(3/2)</f>
        <v>247.69427443205362</v>
      </c>
      <c r="AI205" s="39"/>
      <c r="AJ205" s="39">
        <f>Masse_2*(q_2x-W205)/($AX205^2+Aarseth_2^2)^(3/2)</f>
        <v>-305.94418250563768</v>
      </c>
      <c r="AK205" s="39">
        <f>Masse_2*(q_2y-X205)/($AX205^2+Aarseth_2^2)^(3/2)</f>
        <v>131.98617316470995</v>
      </c>
      <c r="AL205" s="39"/>
      <c r="AM205" s="39">
        <f>Masse_3*(q_3x-W205)/($AZ205^2+Aarseth_3^2)^(3/2)</f>
        <v>-319.28495376342346</v>
      </c>
      <c r="AN205" s="39">
        <f>Masse_3*(q_3y-X205)/($AZ205^2+Aarseth_3^2)^(3/2)</f>
        <v>-1102.5404371983552</v>
      </c>
      <c r="AO205" s="39"/>
      <c r="AP205" s="39"/>
      <c r="AQ205" s="39"/>
      <c r="AR205" s="39"/>
      <c r="AS205" s="39"/>
      <c r="AT205" s="39"/>
      <c r="AU205" s="39"/>
      <c r="AV205" s="39">
        <f>SQRT((q_1x-W205)^2+(q_1y-X205)^2)</f>
        <v>21109.347837457273</v>
      </c>
      <c r="AW205" s="39"/>
      <c r="AX205" s="39">
        <f>SQRT((q_2x-W205)^2+(q_2y-X205)^2)</f>
        <v>21531.130912211349</v>
      </c>
      <c r="AY205" s="39"/>
      <c r="AZ205" s="39">
        <f>SQRT((q_3x-W205)^2+(q_3y-X205)^2)</f>
        <v>17147.905053415936</v>
      </c>
      <c r="BA205" s="39"/>
    </row>
    <row r="206" spans="20:53" x14ac:dyDescent="0.3">
      <c r="T206">
        <v>202</v>
      </c>
      <c r="U206">
        <v>101</v>
      </c>
      <c r="W206" s="39">
        <f>W205+(Z205*bt)+(0.5*AC205)*bt^2</f>
        <v>3144.6834798928371</v>
      </c>
      <c r="X206" s="39">
        <f>X205+(AA205*bt)+(0.5*AD205)*bt^2</f>
        <v>-1422.0427005525685</v>
      </c>
      <c r="Y206" s="39"/>
      <c r="Z206" s="39">
        <f>Z205+(AC205*bt)</f>
        <v>6801.0776529400828</v>
      </c>
      <c r="AA206" s="39">
        <f>AA205+(AD205*bt)</f>
        <v>-5967.1042510018506</v>
      </c>
      <c r="AB206" s="39"/>
      <c r="AC206" s="39">
        <f t="shared" si="33"/>
        <v>17.146123605401954</v>
      </c>
      <c r="AD206" s="39">
        <f t="shared" si="34"/>
        <v>-507.4116617769032</v>
      </c>
      <c r="AE206" s="39"/>
      <c r="AF206" s="39"/>
      <c r="AG206" s="39">
        <f>Masse_1*(q_1x-W206)/($AV206^2+Aarseth_1^2)^(3/2)</f>
        <v>883.83971277182582</v>
      </c>
      <c r="AH206" s="39">
        <f>Masse_1*(q_1y-X206)/($AV206^2+Aarseth_1^2)^(3/2)</f>
        <v>467.84381939000292</v>
      </c>
      <c r="AI206" s="39"/>
      <c r="AJ206" s="39">
        <f>Masse_2*(q_2x-W206)/($AX206^2+Aarseth_2^2)^(3/2)</f>
        <v>-217.34912673953465</v>
      </c>
      <c r="AK206" s="39">
        <f>Masse_2*(q_2y-X206)/($AX206^2+Aarseth_2^2)^(3/2)</f>
        <v>107.26312194779133</v>
      </c>
      <c r="AL206" s="39"/>
      <c r="AM206" s="39">
        <f>Masse_3*(q_3x-W206)/($AZ206^2+Aarseth_3^2)^(3/2)</f>
        <v>-649.34446242688921</v>
      </c>
      <c r="AN206" s="39">
        <f>Masse_3*(q_3y-X206)/($AZ206^2+Aarseth_3^2)^(3/2)</f>
        <v>-1082.5186031146975</v>
      </c>
      <c r="AO206" s="39"/>
      <c r="AP206" s="39"/>
      <c r="AQ206" s="39"/>
      <c r="AR206" s="39"/>
      <c r="AS206" s="39"/>
      <c r="AT206" s="39"/>
      <c r="AU206" s="39"/>
      <c r="AV206" s="39">
        <f>SQRT((q_1x-W206)^2+(q_1y-X206)^2)</f>
        <v>19071.039325204089</v>
      </c>
      <c r="AW206" s="39"/>
      <c r="AX206" s="39">
        <f>SQRT((q_2x-W206)^2+(q_2y-X206)^2)</f>
        <v>25809.677116106483</v>
      </c>
      <c r="AY206" s="39"/>
      <c r="AZ206" s="39">
        <f>SQRT((q_3x-W206)^2+(q_3y-X206)^2)</f>
        <v>15833.407511122079</v>
      </c>
      <c r="BA206" s="39"/>
    </row>
    <row r="207" spans="20:53" x14ac:dyDescent="0.3">
      <c r="T207">
        <v>203</v>
      </c>
      <c r="U207">
        <v>101.5</v>
      </c>
      <c r="W207" s="39">
        <f>W206+(Z206*bt)+(0.5*AC206)*bt^2</f>
        <v>6547.3655718135542</v>
      </c>
      <c r="X207" s="39">
        <f>X206+(AA206*bt)+(0.5*AD206)*bt^2</f>
        <v>-4469.0212837756062</v>
      </c>
      <c r="Y207" s="39"/>
      <c r="Z207" s="39">
        <f>Z206+(AC206*bt)</f>
        <v>6809.6507147427837</v>
      </c>
      <c r="AA207" s="39">
        <f>AA206+(AD206*bt)</f>
        <v>-6220.8100818903022</v>
      </c>
      <c r="AB207" s="39"/>
      <c r="AC207" s="39">
        <f t="shared" si="33"/>
        <v>-300.02503928713145</v>
      </c>
      <c r="AD207" s="39">
        <f t="shared" si="34"/>
        <v>-59.153691079724126</v>
      </c>
      <c r="AE207" s="39"/>
      <c r="AF207" s="39"/>
      <c r="AG207" s="39">
        <f>Masse_1*(q_1x-W207)/($AV207^2+Aarseth_1^2)^(3/2)</f>
        <v>806.12539360867152</v>
      </c>
      <c r="AH207" s="39">
        <f>Masse_1*(q_1y-X207)/($AV207^2+Aarseth_1^2)^(3/2)</f>
        <v>717.2224923676082</v>
      </c>
      <c r="AI207" s="39"/>
      <c r="AJ207" s="39">
        <f>Masse_2*(q_2x-W207)/($AX207^2+Aarseth_2^2)^(3/2)</f>
        <v>-159.51327072876069</v>
      </c>
      <c r="AK207" s="39">
        <f>Masse_2*(q_2y-X207)/($AX207^2+Aarseth_2^2)^(3/2)</f>
        <v>86.938980931109782</v>
      </c>
      <c r="AL207" s="39"/>
      <c r="AM207" s="39">
        <f>Masse_3*(q_3x-W207)/($AZ207^2+Aarseth_3^2)^(3/2)</f>
        <v>-946.63716216704233</v>
      </c>
      <c r="AN207" s="39">
        <f>Masse_3*(q_3y-X207)/($AZ207^2+Aarseth_3^2)^(3/2)</f>
        <v>-863.31516437844209</v>
      </c>
      <c r="AO207" s="39"/>
      <c r="AP207" s="39"/>
      <c r="AQ207" s="39"/>
      <c r="AR207" s="39"/>
      <c r="AS207" s="39"/>
      <c r="AT207" s="39"/>
      <c r="AU207" s="39"/>
      <c r="AV207" s="39">
        <f>SQRT((q_1x-W207)^2+(q_1y-X207)^2)</f>
        <v>18006.411179074545</v>
      </c>
      <c r="AW207" s="39"/>
      <c r="AX207" s="39">
        <f>SQRT((q_2x-W207)^2+(q_2y-X207)^2)</f>
        <v>30234.338023410786</v>
      </c>
      <c r="AY207" s="39"/>
      <c r="AZ207" s="39">
        <f>SQRT((q_3x-W207)^2+(q_3y-X207)^2)</f>
        <v>15628.28091540065</v>
      </c>
      <c r="BA207" s="39"/>
    </row>
    <row r="208" spans="20:53" x14ac:dyDescent="0.3">
      <c r="T208">
        <v>204</v>
      </c>
      <c r="U208">
        <v>102</v>
      </c>
      <c r="W208" s="39">
        <f>W207+(Z207*bt)+(0.5*AC207)*bt^2</f>
        <v>9914.6877992740538</v>
      </c>
      <c r="X208" s="39">
        <f>X207+(AA207*bt)+(0.5*AD207)*bt^2</f>
        <v>-7586.8205361057226</v>
      </c>
      <c r="Y208" s="39"/>
      <c r="Z208" s="39">
        <f>Z207+(AC207*bt)</f>
        <v>6659.6381950992181</v>
      </c>
      <c r="AA208" s="39">
        <f>AA207+(AD207*bt)</f>
        <v>-6250.3869274301642</v>
      </c>
      <c r="AB208" s="39"/>
      <c r="AC208" s="39">
        <f t="shared" si="33"/>
        <v>-592.6187318542585</v>
      </c>
      <c r="AD208" s="39">
        <f t="shared" si="34"/>
        <v>429.78928081042352</v>
      </c>
      <c r="AE208" s="39"/>
      <c r="AF208" s="39"/>
      <c r="AG208" s="39">
        <f>Masse_1*(q_1x-W208)/($AV208^2+Aarseth_1^2)^(3/2)</f>
        <v>593.61883919618469</v>
      </c>
      <c r="AH208" s="39">
        <f>Masse_1*(q_1y-X208)/($AV208^2+Aarseth_1^2)^(3/2)</f>
        <v>888.00631210599477</v>
      </c>
      <c r="AI208" s="39"/>
      <c r="AJ208" s="39">
        <f>Masse_2*(q_2x-W208)/($AX208^2+Aarseth_2^2)^(3/2)</f>
        <v>-121.10289849383413</v>
      </c>
      <c r="AK208" s="39">
        <f>Masse_2*(q_2y-X208)/($AX208^2+Aarseth_2^2)^(3/2)</f>
        <v>71.196295161234261</v>
      </c>
      <c r="AL208" s="39"/>
      <c r="AM208" s="39">
        <f>Masse_3*(q_3x-W208)/($AZ208^2+Aarseth_3^2)^(3/2)</f>
        <v>-1065.1346725566091</v>
      </c>
      <c r="AN208" s="39">
        <f>Masse_3*(q_3y-X208)/($AZ208^2+Aarseth_3^2)^(3/2)</f>
        <v>-529.41332645680552</v>
      </c>
      <c r="AO208" s="39"/>
      <c r="AP208" s="39"/>
      <c r="AQ208" s="39"/>
      <c r="AR208" s="39"/>
      <c r="AS208" s="39"/>
      <c r="AT208" s="39"/>
      <c r="AU208" s="39"/>
      <c r="AV208" s="39">
        <f>SQRT((q_1x-W208)^2+(q_1y-X208)^2)</f>
        <v>18147.332478212134</v>
      </c>
      <c r="AW208" s="39"/>
      <c r="AX208" s="39">
        <f>SQRT((q_2x-W208)^2+(q_2y-X208)^2)</f>
        <v>34701.366006214019</v>
      </c>
      <c r="AY208" s="39"/>
      <c r="AZ208" s="39">
        <f>SQRT((q_3x-W208)^2+(q_3y-X208)^2)</f>
        <v>16655.423798682463</v>
      </c>
      <c r="BA208" s="39"/>
    </row>
    <row r="209" spans="20:53" x14ac:dyDescent="0.3">
      <c r="T209">
        <v>205</v>
      </c>
      <c r="U209">
        <v>102.5</v>
      </c>
      <c r="W209" s="39">
        <f>W208+(Z208*bt)+(0.5*AC208)*bt^2</f>
        <v>13170.42955534188</v>
      </c>
      <c r="X209" s="39">
        <f>X208+(AA208*bt)+(0.5*AD208)*bt^2</f>
        <v>-10658.290339719502</v>
      </c>
      <c r="Y209" s="39"/>
      <c r="Z209" s="39">
        <f>Z208+(AC208*bt)</f>
        <v>6363.3288291720892</v>
      </c>
      <c r="AA209" s="39">
        <f>AA208+(AD208*bt)</f>
        <v>-6035.492287024952</v>
      </c>
      <c r="AB209" s="39"/>
      <c r="AC209" s="39">
        <f t="shared" si="33"/>
        <v>-751.21102556120513</v>
      </c>
      <c r="AD209" s="39">
        <f t="shared" si="34"/>
        <v>734.82238336846638</v>
      </c>
      <c r="AE209" s="39"/>
      <c r="AF209" s="39"/>
      <c r="AG209" s="39">
        <f>Masse_1*(q_1x-W209)/($AV209^2+Aarseth_1^2)^(3/2)</f>
        <v>343.93798062522148</v>
      </c>
      <c r="AH209" s="39">
        <f>Masse_1*(q_1y-X209)/($AV209^2+Aarseth_1^2)^(3/2)</f>
        <v>914.45366317796675</v>
      </c>
      <c r="AI209" s="39"/>
      <c r="AJ209" s="39">
        <f>Masse_2*(q_2x-W209)/($AX209^2+Aarseth_2^2)^(3/2)</f>
        <v>-95.212070679215188</v>
      </c>
      <c r="AK209" s="39">
        <f>Masse_2*(q_2y-X209)/($AX209^2+Aarseth_2^2)^(3/2)</f>
        <v>59.297350872574476</v>
      </c>
      <c r="AL209" s="39"/>
      <c r="AM209" s="39">
        <f>Masse_3*(q_3x-W209)/($AZ209^2+Aarseth_3^2)^(3/2)</f>
        <v>-999.93693550721139</v>
      </c>
      <c r="AN209" s="39">
        <f>Masse_3*(q_3y-X209)/($AZ209^2+Aarseth_3^2)^(3/2)</f>
        <v>-238.92863068207484</v>
      </c>
      <c r="AO209" s="39"/>
      <c r="AP209" s="39"/>
      <c r="AQ209" s="39"/>
      <c r="AR209" s="39"/>
      <c r="AS209" s="39"/>
      <c r="AT209" s="39"/>
      <c r="AU209" s="39"/>
      <c r="AV209" s="39">
        <f>SQRT((q_1x-W209)^2+(q_1y-X209)^2)</f>
        <v>19400.168569373265</v>
      </c>
      <c r="AW209" s="39"/>
      <c r="AX209" s="39">
        <f>SQRT((q_2x-W209)^2+(q_2y-X209)^2)</f>
        <v>39077.389327410885</v>
      </c>
      <c r="AY209" s="39"/>
      <c r="AZ209" s="39">
        <f>SQRT((q_3x-W209)^2+(q_3y-X209)^2)</f>
        <v>18681.9418958473</v>
      </c>
      <c r="BA209" s="39"/>
    </row>
    <row r="210" spans="20:53" x14ac:dyDescent="0.3">
      <c r="T210">
        <v>206</v>
      </c>
      <c r="U210">
        <v>103</v>
      </c>
      <c r="W210" s="39">
        <f>W209+(Z209*bt)+(0.5*AC209)*bt^2</f>
        <v>16258.192591732774</v>
      </c>
      <c r="X210" s="39">
        <f>X209+(AA209*bt)+(0.5*AD209)*bt^2</f>
        <v>-13584.183685310922</v>
      </c>
      <c r="Y210" s="39"/>
      <c r="Z210" s="39">
        <f>Z209+(AC209*bt)</f>
        <v>5987.7233163914862</v>
      </c>
      <c r="AA210" s="39">
        <f>AA209+(AD209*bt)</f>
        <v>-5668.081095340719</v>
      </c>
      <c r="AB210" s="39"/>
      <c r="AC210" s="39">
        <f t="shared" ref="AC210:AC273" si="35">AG210+AJ210+AM210</f>
        <v>-782.79580970159975</v>
      </c>
      <c r="AD210" s="39">
        <f t="shared" ref="AD210:AD273" si="36">AH210+AK210+AN210</f>
        <v>829.8004172241524</v>
      </c>
      <c r="AE210" s="39"/>
      <c r="AF210" s="39"/>
      <c r="AG210" s="39">
        <f>Masse_1*(q_1x-W210)/($AV210^2+Aarseth_1^2)^(3/2)</f>
        <v>148.42055618038336</v>
      </c>
      <c r="AH210" s="39">
        <f>Masse_1*(q_1y-X210)/($AV210^2+Aarseth_1^2)^(3/2)</f>
        <v>836.31409309554874</v>
      </c>
      <c r="AI210" s="39"/>
      <c r="AJ210" s="39">
        <f>Masse_2*(q_2x-W210)/($AX210^2+Aarseth_2^2)^(3/2)</f>
        <v>-77.408931968768712</v>
      </c>
      <c r="AK210" s="39">
        <f>Masse_2*(q_2y-X210)/($AX210^2+Aarseth_2^2)^(3/2)</f>
        <v>50.350730136819863</v>
      </c>
      <c r="AL210" s="39"/>
      <c r="AM210" s="39">
        <f>Masse_3*(q_3x-W210)/($AZ210^2+Aarseth_3^2)^(3/2)</f>
        <v>-853.80743391321437</v>
      </c>
      <c r="AN210" s="39">
        <f>Masse_3*(q_3y-X210)/($AZ210^2+Aarseth_3^2)^(3/2)</f>
        <v>-56.864406008216179</v>
      </c>
      <c r="AO210" s="39"/>
      <c r="AP210" s="39"/>
      <c r="AQ210" s="39"/>
      <c r="AR210" s="39"/>
      <c r="AS210" s="39"/>
      <c r="AT210" s="39"/>
      <c r="AU210" s="39"/>
      <c r="AV210" s="39">
        <f>SQRT((q_1x-W210)^2+(q_1y-X210)^2)</f>
        <v>21413.638746287252</v>
      </c>
      <c r="AW210" s="39"/>
      <c r="AX210" s="39">
        <f>SQRT((q_2x-W210)^2+(q_2y-X210)^2)</f>
        <v>43253.557658551872</v>
      </c>
      <c r="AY210" s="39"/>
      <c r="AZ210" s="39">
        <f>SQRT((q_3x-W210)^2+(q_3y-X210)^2)</f>
        <v>21305.287796792185</v>
      </c>
      <c r="BA210" s="39"/>
    </row>
    <row r="211" spans="20:53" x14ac:dyDescent="0.3">
      <c r="T211">
        <v>207</v>
      </c>
      <c r="U211">
        <v>103.5</v>
      </c>
      <c r="W211" s="39">
        <f>W210+(Z210*bt)+(0.5*AC210)*bt^2</f>
        <v>19154.204773715814</v>
      </c>
      <c r="X211" s="39">
        <f>X210+(AA210*bt)+(0.5*AD210)*bt^2</f>
        <v>-16314.499180828261</v>
      </c>
      <c r="Y211" s="39"/>
      <c r="Z211" s="39">
        <f>Z210+(AC210*bt)</f>
        <v>5596.3254115406862</v>
      </c>
      <c r="AA211" s="39">
        <f>AA210+(AD210*bt)</f>
        <v>-5253.1808867286427</v>
      </c>
      <c r="AB211" s="39"/>
      <c r="AC211" s="39">
        <f t="shared" si="35"/>
        <v>-744.36067148215363</v>
      </c>
      <c r="AD211" s="39">
        <f t="shared" si="36"/>
        <v>804.42454178333969</v>
      </c>
      <c r="AE211" s="39"/>
      <c r="AF211" s="39"/>
      <c r="AG211" s="39">
        <f>Masse_1*(q_1x-W211)/($AV211^2+Aarseth_1^2)^(3/2)</f>
        <v>25.659583991476744</v>
      </c>
      <c r="AH211" s="39">
        <f>Masse_1*(q_1y-X211)/($AV211^2+Aarseth_1^2)^(3/2)</f>
        <v>722.4800081102585</v>
      </c>
      <c r="AI211" s="39"/>
      <c r="AJ211" s="39">
        <f>Masse_2*(q_2x-W211)/($AX211^2+Aarseth_2^2)^(3/2)</f>
        <v>-64.824759709062562</v>
      </c>
      <c r="AK211" s="39">
        <f>Masse_2*(q_2y-X211)/($AX211^2+Aarseth_2^2)^(3/2)</f>
        <v>43.566996089437588</v>
      </c>
      <c r="AL211" s="39"/>
      <c r="AM211" s="39">
        <f>Masse_3*(q_3x-W211)/($AZ211^2+Aarseth_3^2)^(3/2)</f>
        <v>-705.1954957645678</v>
      </c>
      <c r="AN211" s="39">
        <f>Masse_3*(q_3y-X211)/($AZ211^2+Aarseth_3^2)^(3/2)</f>
        <v>38.377537583643672</v>
      </c>
      <c r="AO211" s="39"/>
      <c r="AP211" s="39"/>
      <c r="AQ211" s="39"/>
      <c r="AR211" s="39"/>
      <c r="AS211" s="39"/>
      <c r="AT211" s="39"/>
      <c r="AU211" s="39"/>
      <c r="AV211" s="39">
        <f>SQRT((q_1x-W211)^2+(q_1y-X211)^2)</f>
        <v>23829.514069709334</v>
      </c>
      <c r="AW211" s="39"/>
      <c r="AX211" s="39">
        <f>SQRT((q_2x-W211)^2+(q_2y-X211)^2)</f>
        <v>47175.254303499853</v>
      </c>
      <c r="AY211" s="39"/>
      <c r="AZ211" s="39">
        <f>SQRT((q_3x-W211)^2+(q_3y-X211)^2)</f>
        <v>24189.946596613103</v>
      </c>
      <c r="BA211" s="39"/>
    </row>
    <row r="212" spans="20:53" x14ac:dyDescent="0.3">
      <c r="T212">
        <v>208</v>
      </c>
      <c r="U212">
        <v>104</v>
      </c>
      <c r="W212" s="39">
        <f>W211+(Z211*bt)+(0.5*AC211)*bt^2</f>
        <v>21859.322395550887</v>
      </c>
      <c r="X212" s="39">
        <f>X211+(AA211*bt)+(0.5*AD211)*bt^2</f>
        <v>-18840.536556469666</v>
      </c>
      <c r="Y212" s="39"/>
      <c r="Z212" s="39">
        <f>Z211+(AC211*bt)</f>
        <v>5224.145075799609</v>
      </c>
      <c r="AA212" s="39">
        <f>AA211+(AD211*bt)</f>
        <v>-4850.9686158369732</v>
      </c>
      <c r="AB212" s="39"/>
      <c r="AC212" s="39">
        <f t="shared" si="35"/>
        <v>-680.52209692617305</v>
      </c>
      <c r="AD212" s="39">
        <f t="shared" si="36"/>
        <v>734.14485121689199</v>
      </c>
      <c r="AE212" s="39"/>
      <c r="AF212" s="39"/>
      <c r="AG212" s="39">
        <f>Masse_1*(q_1x-W212)/($AV212^2+Aarseth_1^2)^(3/2)</f>
        <v>-43.245034223519546</v>
      </c>
      <c r="AH212" s="39">
        <f>Masse_1*(q_1y-X212)/($AV212^2+Aarseth_1^2)^(3/2)</f>
        <v>612.64114689098994</v>
      </c>
      <c r="AI212" s="39"/>
      <c r="AJ212" s="39">
        <f>Masse_2*(q_2x-W212)/($AX212^2+Aarseth_2^2)^(3/2)</f>
        <v>-55.643410286486507</v>
      </c>
      <c r="AK212" s="39">
        <f>Masse_2*(q_2y-X212)/($AX212^2+Aarseth_2^2)^(3/2)</f>
        <v>38.337596421881464</v>
      </c>
      <c r="AL212" s="39"/>
      <c r="AM212" s="39">
        <f>Masse_3*(q_3x-W212)/($AZ212^2+Aarseth_3^2)^(3/2)</f>
        <v>-581.63365241616702</v>
      </c>
      <c r="AN212" s="39">
        <f>Masse_3*(q_3y-X212)/($AZ212^2+Aarseth_3^2)^(3/2)</f>
        <v>83.166107904020535</v>
      </c>
      <c r="AO212" s="39"/>
      <c r="AP212" s="39"/>
      <c r="AQ212" s="39"/>
      <c r="AR212" s="39"/>
      <c r="AS212" s="39"/>
      <c r="AT212" s="39"/>
      <c r="AU212" s="39"/>
      <c r="AV212" s="39">
        <f>SQRT((q_1x-W212)^2+(q_1y-X212)^2)</f>
        <v>26406.07782032977</v>
      </c>
      <c r="AW212" s="39"/>
      <c r="AX212" s="39">
        <f>SQRT((q_2x-W212)^2+(q_2y-X212)^2)</f>
        <v>50832.857683586226</v>
      </c>
      <c r="AY212" s="39"/>
      <c r="AZ212" s="39">
        <f>SQRT((q_3x-W212)^2+(q_3y-X212)^2)</f>
        <v>27132.506714082305</v>
      </c>
      <c r="BA212" s="39"/>
    </row>
    <row r="213" spans="20:53" x14ac:dyDescent="0.3">
      <c r="T213">
        <v>209</v>
      </c>
      <c r="U213">
        <v>104.5</v>
      </c>
      <c r="W213" s="39">
        <f>W212+(Z212*bt)+(0.5*AC212)*bt^2</f>
        <v>24386.329671334919</v>
      </c>
      <c r="X213" s="39">
        <f>X212+(AA212*bt)+(0.5*AD212)*bt^2</f>
        <v>-21174.25275798604</v>
      </c>
      <c r="Y213" s="39"/>
      <c r="Z213" s="39">
        <f>Z212+(AC212*bt)</f>
        <v>4883.8840273365222</v>
      </c>
      <c r="AA213" s="39">
        <f>AA212+(AD212*bt)</f>
        <v>-4483.8961902285273</v>
      </c>
      <c r="AB213" s="39"/>
      <c r="AC213" s="39">
        <f t="shared" si="35"/>
        <v>-613.58576077244288</v>
      </c>
      <c r="AD213" s="39">
        <f t="shared" si="36"/>
        <v>655.94953693666446</v>
      </c>
      <c r="AE213" s="39"/>
      <c r="AF213" s="39"/>
      <c r="AG213" s="39">
        <f>Masse_1*(q_1x-W213)/($AV213^2+Aarseth_1^2)^(3/2)</f>
        <v>-79.506413345585599</v>
      </c>
      <c r="AH213" s="39">
        <f>Masse_1*(q_1y-X213)/($AV213^2+Aarseth_1^2)^(3/2)</f>
        <v>519.74820931743011</v>
      </c>
      <c r="AI213" s="39"/>
      <c r="AJ213" s="39">
        <f>Masse_2*(q_2x-W213)/($AX213^2+Aarseth_2^2)^(3/2)</f>
        <v>-48.73283183300876</v>
      </c>
      <c r="AK213" s="39">
        <f>Masse_2*(q_2y-X213)/($AX213^2+Aarseth_2^2)^(3/2)</f>
        <v>34.226970971104237</v>
      </c>
      <c r="AL213" s="39"/>
      <c r="AM213" s="39">
        <f>Masse_3*(q_3x-W213)/($AZ213^2+Aarseth_3^2)^(3/2)</f>
        <v>-485.34651559384849</v>
      </c>
      <c r="AN213" s="39">
        <f>Masse_3*(q_3y-X213)/($AZ213^2+Aarseth_3^2)^(3/2)</f>
        <v>101.97435664813007</v>
      </c>
      <c r="AO213" s="39"/>
      <c r="AP213" s="39"/>
      <c r="AQ213" s="39"/>
      <c r="AR213" s="39"/>
      <c r="AS213" s="39"/>
      <c r="AT213" s="39"/>
      <c r="AU213" s="39"/>
      <c r="AV213" s="39">
        <f>SQRT((q_1x-W213)^2+(q_1y-X213)^2)</f>
        <v>29007.803419330172</v>
      </c>
      <c r="AW213" s="39"/>
      <c r="AX213" s="39">
        <f>SQRT((q_2x-W213)^2+(q_2y-X213)^2)</f>
        <v>54240.024859057972</v>
      </c>
      <c r="AY213" s="39"/>
      <c r="AZ213" s="39">
        <f>SQRT((q_3x-W213)^2+(q_3y-X213)^2)</f>
        <v>30027.949791350678</v>
      </c>
      <c r="BA213" s="39"/>
    </row>
    <row r="214" spans="20:53" x14ac:dyDescent="0.3">
      <c r="T214">
        <v>210</v>
      </c>
      <c r="U214">
        <v>105</v>
      </c>
      <c r="W214" s="39">
        <f>W213+(Z213*bt)+(0.5*AC213)*bt^2</f>
        <v>26751.573464906625</v>
      </c>
      <c r="X214" s="39">
        <f>X213+(AA213*bt)+(0.5*AD213)*bt^2</f>
        <v>-23334.20716098322</v>
      </c>
      <c r="Y214" s="39"/>
      <c r="Z214" s="39">
        <f>Z213+(AC213*bt)</f>
        <v>4577.0911469503008</v>
      </c>
      <c r="AA214" s="39">
        <f>AA213+(AD213*bt)</f>
        <v>-4155.9214217601948</v>
      </c>
      <c r="AB214" s="39"/>
      <c r="AC214" s="39">
        <f t="shared" si="35"/>
        <v>-552.15955001075884</v>
      </c>
      <c r="AD214" s="39">
        <f t="shared" si="36"/>
        <v>583.66774939394816</v>
      </c>
      <c r="AE214" s="39"/>
      <c r="AF214" s="39"/>
      <c r="AG214" s="39">
        <f>Masse_1*(q_1x-W214)/($AV214^2+Aarseth_1^2)^(3/2)</f>
        <v>-97.384634633669648</v>
      </c>
      <c r="AH214" s="39">
        <f>Masse_1*(q_1y-X214)/($AV214^2+Aarseth_1^2)^(3/2)</f>
        <v>444.75232539482704</v>
      </c>
      <c r="AI214" s="39"/>
      <c r="AJ214" s="39">
        <f>Masse_2*(q_2x-W214)/($AX214^2+Aarseth_2^2)^(3/2)</f>
        <v>-43.383404475984662</v>
      </c>
      <c r="AK214" s="39">
        <f>Masse_2*(q_2y-X214)/($AX214^2+Aarseth_2^2)^(3/2)</f>
        <v>30.932678516942989</v>
      </c>
      <c r="AL214" s="39"/>
      <c r="AM214" s="39">
        <f>Masse_3*(q_3x-W214)/($AZ214^2+Aarseth_3^2)^(3/2)</f>
        <v>-411.39151090110454</v>
      </c>
      <c r="AN214" s="39">
        <f>Masse_3*(q_3y-X214)/($AZ214^2+Aarseth_3^2)^(3/2)</f>
        <v>107.98274548217809</v>
      </c>
      <c r="AO214" s="39"/>
      <c r="AP214" s="39"/>
      <c r="AQ214" s="39"/>
      <c r="AR214" s="39"/>
      <c r="AS214" s="39"/>
      <c r="AT214" s="39"/>
      <c r="AU214" s="39"/>
      <c r="AV214" s="39">
        <f>SQRT((q_1x-W214)^2+(q_1y-X214)^2)</f>
        <v>31564.728345076252</v>
      </c>
      <c r="AW214" s="39"/>
      <c r="AX214" s="39">
        <f>SQRT((q_2x-W214)^2+(q_2y-X214)^2)</f>
        <v>57418.455121118561</v>
      </c>
      <c r="AY214" s="39"/>
      <c r="AZ214" s="39">
        <f>SQRT((q_3x-W214)^2+(q_3y-X214)^2)</f>
        <v>32827.144659557991</v>
      </c>
      <c r="BA214" s="39"/>
    </row>
    <row r="215" spans="20:53" x14ac:dyDescent="0.3">
      <c r="T215">
        <v>211</v>
      </c>
      <c r="U215">
        <v>105.5</v>
      </c>
      <c r="W215" s="39">
        <f>W214+(Z214*bt)+(0.5*AC214)*bt^2</f>
        <v>28971.09909463043</v>
      </c>
      <c r="X215" s="39">
        <f>X214+(AA214*bt)+(0.5*AD214)*bt^2</f>
        <v>-25339.209403189077</v>
      </c>
      <c r="Y215" s="39"/>
      <c r="Z215" s="39">
        <f>Z214+(AC214*bt)</f>
        <v>4301.0113719449209</v>
      </c>
      <c r="AA215" s="39">
        <f>AA214+(AD214*bt)</f>
        <v>-3864.0875470632209</v>
      </c>
      <c r="AB215" s="39"/>
      <c r="AC215" s="39">
        <f t="shared" si="35"/>
        <v>-498.58773361655574</v>
      </c>
      <c r="AD215" s="39">
        <f t="shared" si="36"/>
        <v>521.02567801637497</v>
      </c>
      <c r="AE215" s="39"/>
      <c r="AF215" s="39"/>
      <c r="AG215" s="39">
        <f>Masse_1*(q_1x-W215)/($AV215^2+Aarseth_1^2)^(3/2)</f>
        <v>-105.16237337859516</v>
      </c>
      <c r="AH215" s="39">
        <f>Masse_1*(q_1y-X215)/($AV215^2+Aarseth_1^2)^(3/2)</f>
        <v>384.95274261133437</v>
      </c>
      <c r="AI215" s="39"/>
      <c r="AJ215" s="39">
        <f>Masse_2*(q_2x-W215)/($AX215^2+Aarseth_2^2)^(3/2)</f>
        <v>-39.14079725456341</v>
      </c>
      <c r="AK215" s="39">
        <f>Masse_2*(q_2y-X215)/($AX215^2+Aarseth_2^2)^(3/2)</f>
        <v>28.245329509838378</v>
      </c>
      <c r="AL215" s="39"/>
      <c r="AM215" s="39">
        <f>Masse_3*(q_3x-W215)/($AZ215^2+Aarseth_3^2)^(3/2)</f>
        <v>-354.28456298339717</v>
      </c>
      <c r="AN215" s="39">
        <f>Masse_3*(q_3y-X215)/($AZ215^2+Aarseth_3^2)^(3/2)</f>
        <v>107.82760589520228</v>
      </c>
      <c r="AO215" s="39"/>
      <c r="AP215" s="39"/>
      <c r="AQ215" s="39"/>
      <c r="AR215" s="39"/>
      <c r="AS215" s="39"/>
      <c r="AT215" s="39"/>
      <c r="AU215" s="39"/>
      <c r="AV215" s="39">
        <f>SQRT((q_1x-W215)^2+(q_1y-X215)^2)</f>
        <v>34042.536527000753</v>
      </c>
      <c r="AW215" s="39"/>
      <c r="AX215" s="39">
        <f>SQRT((q_2x-W215)^2+(q_2y-X215)^2)</f>
        <v>60390.630629084844</v>
      </c>
      <c r="AY215" s="39"/>
      <c r="AZ215" s="39">
        <f>SQRT((q_3x-W215)^2+(q_3y-X215)^2)</f>
        <v>35509.644109455592</v>
      </c>
      <c r="BA215" s="39"/>
    </row>
    <row r="216" spans="20:53" x14ac:dyDescent="0.3">
      <c r="T216">
        <v>212</v>
      </c>
      <c r="U216">
        <v>106</v>
      </c>
      <c r="W216" s="39">
        <f>W215+(Z215*bt)+(0.5*AC215)*bt^2</f>
        <v>31059.281313900821</v>
      </c>
      <c r="X216" s="39">
        <f>X215+(AA215*bt)+(0.5*AD215)*bt^2</f>
        <v>-27206.124966968644</v>
      </c>
      <c r="Y216" s="39"/>
      <c r="Z216" s="39">
        <f>Z215+(AC215*bt)</f>
        <v>4051.717505136643</v>
      </c>
      <c r="AA216" s="39">
        <f>AA215+(AD215*bt)</f>
        <v>-3603.5747080550336</v>
      </c>
      <c r="AB216" s="39"/>
      <c r="AC216" s="39">
        <f t="shared" si="35"/>
        <v>-452.7667538727834</v>
      </c>
      <c r="AD216" s="39">
        <f t="shared" si="36"/>
        <v>467.99570880433839</v>
      </c>
      <c r="AE216" s="39"/>
      <c r="AF216" s="39"/>
      <c r="AG216" s="39">
        <f>Masse_1*(q_1x-W216)/($AV216^2+Aarseth_1^2)^(3/2)</f>
        <v>-107.4411036127223</v>
      </c>
      <c r="AH216" s="39">
        <f>Masse_1*(q_1y-X216)/($AV216^2+Aarseth_1^2)^(3/2)</f>
        <v>337.17058665333144</v>
      </c>
      <c r="AI216" s="39"/>
      <c r="AJ216" s="39">
        <f>Masse_2*(q_2x-W216)/($AX216^2+Aarseth_2^2)^(3/2)</f>
        <v>-35.705869388441393</v>
      </c>
      <c r="AK216" s="39">
        <f>Masse_2*(q_2y-X216)/($AX216^2+Aarseth_2^2)^(3/2)</f>
        <v>26.018326234430067</v>
      </c>
      <c r="AL216" s="39"/>
      <c r="AM216" s="39">
        <f>Masse_3*(q_3x-W216)/($AZ216^2+Aarseth_3^2)^(3/2)</f>
        <v>-309.6197808716197</v>
      </c>
      <c r="AN216" s="39">
        <f>Masse_3*(q_3y-X216)/($AZ216^2+Aarseth_3^2)^(3/2)</f>
        <v>104.80679591657687</v>
      </c>
      <c r="AO216" s="39"/>
      <c r="AP216" s="39"/>
      <c r="AQ216" s="39"/>
      <c r="AR216" s="39"/>
      <c r="AS216" s="39"/>
      <c r="AT216" s="39"/>
      <c r="AU216" s="39"/>
      <c r="AV216" s="39">
        <f>SQRT((q_1x-W216)^2+(q_1y-X216)^2)</f>
        <v>36425.579108681857</v>
      </c>
      <c r="AW216" s="39"/>
      <c r="AX216" s="39">
        <f>SQRT((q_2x-W216)^2+(q_2y-X216)^2)</f>
        <v>63177.0998333237</v>
      </c>
      <c r="AY216" s="39"/>
      <c r="AZ216" s="39">
        <f>SQRT((q_3x-W216)^2+(q_3y-X216)^2)</f>
        <v>38069.164104092073</v>
      </c>
      <c r="BA216" s="39"/>
    </row>
    <row r="217" spans="20:53" x14ac:dyDescent="0.3">
      <c r="T217">
        <v>213</v>
      </c>
      <c r="U217">
        <v>106.5</v>
      </c>
      <c r="W217" s="39">
        <f>W216+(Z216*bt)+(0.5*AC216)*bt^2</f>
        <v>33028.544222235047</v>
      </c>
      <c r="X217" s="39">
        <f>X216+(AA216*bt)+(0.5*AD216)*bt^2</f>
        <v>-28949.412857395619</v>
      </c>
      <c r="Y217" s="39"/>
      <c r="Z217" s="39">
        <f>Z216+(AC216*bt)</f>
        <v>3825.3341282002511</v>
      </c>
      <c r="AA217" s="39">
        <f>AA216+(AD216*bt)</f>
        <v>-3369.5768536528644</v>
      </c>
      <c r="AB217" s="39"/>
      <c r="AC217" s="39">
        <f t="shared" si="35"/>
        <v>-413.79344788430075</v>
      </c>
      <c r="AD217" s="39">
        <f t="shared" si="36"/>
        <v>423.38862203534705</v>
      </c>
      <c r="AE217" s="39"/>
      <c r="AF217" s="39"/>
      <c r="AG217" s="39">
        <f>Masse_1*(q_1x-W217)/($AV217^2+Aarseth_1^2)^(3/2)</f>
        <v>-106.75936438913548</v>
      </c>
      <c r="AH217" s="39">
        <f>Masse_1*(q_1y-X217)/($AV217^2+Aarseth_1^2)^(3/2)</f>
        <v>298.67620531015729</v>
      </c>
      <c r="AI217" s="39"/>
      <c r="AJ217" s="39">
        <f>Masse_2*(q_2x-W217)/($AX217^2+Aarseth_2^2)^(3/2)</f>
        <v>-32.875806960925793</v>
      </c>
      <c r="AK217" s="39">
        <f>Masse_2*(q_2y-X217)/($AX217^2+Aarseth_2^2)^(3/2)</f>
        <v>24.1472474329066</v>
      </c>
      <c r="AL217" s="39"/>
      <c r="AM217" s="39">
        <f>Masse_3*(q_3x-W217)/($AZ217^2+Aarseth_3^2)^(3/2)</f>
        <v>-274.15827653423946</v>
      </c>
      <c r="AN217" s="39">
        <f>Masse_3*(q_3y-X217)/($AZ217^2+Aarseth_3^2)^(3/2)</f>
        <v>100.56516929228313</v>
      </c>
      <c r="AO217" s="39"/>
      <c r="AP217" s="39"/>
      <c r="AQ217" s="39"/>
      <c r="AR217" s="39"/>
      <c r="AS217" s="39"/>
      <c r="AT217" s="39"/>
      <c r="AU217" s="39"/>
      <c r="AV217" s="39">
        <f>SQRT((q_1x-W217)^2+(q_1y-X217)^2)</f>
        <v>38707.914722955713</v>
      </c>
      <c r="AW217" s="39"/>
      <c r="AX217" s="39">
        <f>SQRT((q_2x-W217)^2+(q_2y-X217)^2)</f>
        <v>65795.769349293216</v>
      </c>
      <c r="AY217" s="39"/>
      <c r="AZ217" s="39">
        <f>SQRT((q_3x-W217)^2+(q_3y-X217)^2)</f>
        <v>40506.250069940572</v>
      </c>
      <c r="BA217" s="39"/>
    </row>
    <row r="218" spans="20:53" x14ac:dyDescent="0.3">
      <c r="T218">
        <v>214</v>
      </c>
      <c r="U218">
        <v>107</v>
      </c>
      <c r="W218" s="39">
        <f>W217+(Z217*bt)+(0.5*AC217)*bt^2</f>
        <v>34889.487105349632</v>
      </c>
      <c r="X218" s="39">
        <f>X217+(AA217*bt)+(0.5*AD217)*bt^2</f>
        <v>-30581.27770646763</v>
      </c>
      <c r="Y218" s="39"/>
      <c r="Z218" s="39">
        <f>Z217+(AC217*bt)</f>
        <v>3618.4374042581007</v>
      </c>
      <c r="AA218" s="39">
        <f>AA217+(AD217*bt)</f>
        <v>-3157.8825426351909</v>
      </c>
      <c r="AB218" s="39"/>
      <c r="AC218" s="39">
        <f t="shared" si="35"/>
        <v>-380.6141368259855</v>
      </c>
      <c r="AD218" s="39">
        <f t="shared" si="36"/>
        <v>385.81855551917954</v>
      </c>
      <c r="AE218" s="39"/>
      <c r="AF218" s="39"/>
      <c r="AG218" s="39">
        <f>Masse_1*(q_1x-W218)/($AV218^2+Aarseth_1^2)^(3/2)</f>
        <v>-104.52657094232543</v>
      </c>
      <c r="AH218" s="39">
        <f>Masse_1*(q_1y-X218)/($AV218^2+Aarseth_1^2)^(3/2)</f>
        <v>267.33663474071801</v>
      </c>
      <c r="AI218" s="39"/>
      <c r="AJ218" s="39">
        <f>Masse_2*(q_2x-W218)/($AX218^2+Aarseth_2^2)^(3/2)</f>
        <v>-30.509209178119942</v>
      </c>
      <c r="AK218" s="39">
        <f>Masse_2*(q_2y-X218)/($AX218^2+Aarseth_2^2)^(3/2)</f>
        <v>22.556280911965903</v>
      </c>
      <c r="AL218" s="39"/>
      <c r="AM218" s="39">
        <f>Masse_3*(q_3x-W218)/($AZ218^2+Aarseth_3^2)^(3/2)</f>
        <v>-245.57835670554016</v>
      </c>
      <c r="AN218" s="39">
        <f>Masse_3*(q_3y-X218)/($AZ218^2+Aarseth_3^2)^(3/2)</f>
        <v>95.925639866495601</v>
      </c>
      <c r="AO218" s="39"/>
      <c r="AP218" s="39"/>
      <c r="AQ218" s="39"/>
      <c r="AR218" s="39"/>
      <c r="AS218" s="39"/>
      <c r="AT218" s="39"/>
      <c r="AU218" s="39"/>
      <c r="AV218" s="39">
        <f>SQRT((q_1x-W218)^2+(q_1y-X218)^2)</f>
        <v>40888.635805288024</v>
      </c>
      <c r="AW218" s="39"/>
      <c r="AX218" s="39">
        <f>SQRT((q_2x-W218)^2+(q_2y-X218)^2)</f>
        <v>68261.965214735726</v>
      </c>
      <c r="AY218" s="39"/>
      <c r="AZ218" s="39">
        <f>SQRT((q_3x-W218)^2+(q_3y-X218)^2)</f>
        <v>42824.612041370783</v>
      </c>
      <c r="BA218" s="39"/>
    </row>
    <row r="219" spans="20:53" x14ac:dyDescent="0.3">
      <c r="T219">
        <v>215</v>
      </c>
      <c r="U219">
        <v>107.5</v>
      </c>
      <c r="W219" s="39">
        <f>W218+(Z218*bt)+(0.5*AC218)*bt^2</f>
        <v>36651.129040375432</v>
      </c>
      <c r="X219" s="39">
        <f>X218+(AA218*bt)+(0.5*AD218)*bt^2</f>
        <v>-32111.991658345327</v>
      </c>
      <c r="Y219" s="39"/>
      <c r="Z219" s="39">
        <f>Z218+(AC218*bt)</f>
        <v>3428.1303358451078</v>
      </c>
      <c r="AA219" s="39">
        <f>AA218+(AD218*bt)</f>
        <v>-2964.9732648756012</v>
      </c>
      <c r="AB219" s="39"/>
      <c r="AC219" s="39">
        <f t="shared" si="35"/>
        <v>-352.25519621475183</v>
      </c>
      <c r="AD219" s="39">
        <f t="shared" si="36"/>
        <v>354.02455143852308</v>
      </c>
      <c r="AE219" s="39"/>
      <c r="AF219" s="39"/>
      <c r="AG219" s="39">
        <f>Masse_1*(q_1x-W219)/($AV219^2+Aarseth_1^2)^(3/2)</f>
        <v>-101.53229709151219</v>
      </c>
      <c r="AH219" s="39">
        <f>Masse_1*(q_1y-X219)/($AV219^2+Aarseth_1^2)^(3/2)</f>
        <v>241.53896685860644</v>
      </c>
      <c r="AI219" s="39"/>
      <c r="AJ219" s="39">
        <f>Masse_2*(q_2x-W219)/($AX219^2+Aarseth_2^2)^(3/2)</f>
        <v>-28.504938328740337</v>
      </c>
      <c r="AK219" s="39">
        <f>Masse_2*(q_2y-X219)/($AX219^2+Aarseth_2^2)^(3/2)</f>
        <v>21.189334536757997</v>
      </c>
      <c r="AL219" s="39"/>
      <c r="AM219" s="39">
        <f>Masse_3*(q_3x-W219)/($AZ219^2+Aarseth_3^2)^(3/2)</f>
        <v>-222.21796079449931</v>
      </c>
      <c r="AN219" s="39">
        <f>Masse_3*(q_3y-X219)/($AZ219^2+Aarseth_3^2)^(3/2)</f>
        <v>91.296250043158622</v>
      </c>
      <c r="AO219" s="39"/>
      <c r="AP219" s="39"/>
      <c r="AQ219" s="39"/>
      <c r="AR219" s="39"/>
      <c r="AS219" s="39"/>
      <c r="AT219" s="39"/>
      <c r="AU219" s="39"/>
      <c r="AV219" s="39">
        <f>SQRT((q_1x-W219)^2+(q_1y-X219)^2)</f>
        <v>42969.407506504605</v>
      </c>
      <c r="AW219" s="39"/>
      <c r="AX219" s="39">
        <f>SQRT((q_2x-W219)^2+(q_2y-X219)^2)</f>
        <v>70588.740341373254</v>
      </c>
      <c r="AY219" s="39"/>
      <c r="AZ219" s="39">
        <f>SQRT((q_3x-W219)^2+(q_3y-X219)^2)</f>
        <v>45029.288344957058</v>
      </c>
      <c r="BA219" s="39"/>
    </row>
    <row r="220" spans="20:53" x14ac:dyDescent="0.3">
      <c r="T220">
        <v>216</v>
      </c>
      <c r="U220">
        <v>108</v>
      </c>
      <c r="W220" s="39">
        <f>W219+(Z219*bt)+(0.5*AC219)*bt^2</f>
        <v>38321.162308771141</v>
      </c>
      <c r="X220" s="39">
        <f>X219+(AA219*bt)+(0.5*AD219)*bt^2</f>
        <v>-33550.22522185331</v>
      </c>
      <c r="Y220" s="39"/>
      <c r="Z220" s="39">
        <f>Z219+(AC219*bt)</f>
        <v>3252.0027377377319</v>
      </c>
      <c r="AA220" s="39">
        <f>AA219+(AD219*bt)</f>
        <v>-2787.9609891563396</v>
      </c>
      <c r="AB220" s="39"/>
      <c r="AC220" s="39">
        <f t="shared" si="35"/>
        <v>-327.88733916604565</v>
      </c>
      <c r="AD220" s="39">
        <f t="shared" si="36"/>
        <v>326.95061879328279</v>
      </c>
      <c r="AE220" s="39"/>
      <c r="AF220" s="39"/>
      <c r="AG220" s="39">
        <f>Masse_1*(q_1x-W220)/($AV220^2+Aarseth_1^2)^(3/2)</f>
        <v>-98.221458605320677</v>
      </c>
      <c r="AH220" s="39">
        <f>Masse_1*(q_1y-X220)/($AV220^2+Aarseth_1^2)^(3/2)</f>
        <v>220.07408315121222</v>
      </c>
      <c r="AI220" s="39"/>
      <c r="AJ220" s="39">
        <f>Masse_2*(q_2x-W220)/($AX220^2+Aarseth_2^2)^(3/2)</f>
        <v>-26.788972878980971</v>
      </c>
      <c r="AK220" s="39">
        <f>Masse_2*(q_2y-X220)/($AX220^2+Aarseth_2^2)^(3/2)</f>
        <v>20.004158973462062</v>
      </c>
      <c r="AL220" s="39"/>
      <c r="AM220" s="39">
        <f>Masse_3*(q_3x-W220)/($AZ220^2+Aarseth_3^2)^(3/2)</f>
        <v>-202.87690768174397</v>
      </c>
      <c r="AN220" s="39">
        <f>Masse_3*(q_3y-X220)/($AZ220^2+Aarseth_3^2)^(3/2)</f>
        <v>86.87237666860851</v>
      </c>
      <c r="AO220" s="39"/>
      <c r="AP220" s="39"/>
      <c r="AQ220" s="39"/>
      <c r="AR220" s="39"/>
      <c r="AS220" s="39"/>
      <c r="AT220" s="39"/>
      <c r="AU220" s="39"/>
      <c r="AV220" s="39">
        <f>SQRT((q_1x-W220)^2+(q_1y-X220)^2)</f>
        <v>44953.153160920956</v>
      </c>
      <c r="AW220" s="39"/>
      <c r="AX220" s="39">
        <f>SQRT((q_2x-W220)^2+(q_2y-X220)^2)</f>
        <v>72787.224771385372</v>
      </c>
      <c r="AY220" s="39"/>
      <c r="AZ220" s="39">
        <f>SQRT((q_3x-W220)^2+(q_3y-X220)^2)</f>
        <v>47125.725029588415</v>
      </c>
      <c r="BA220" s="39"/>
    </row>
    <row r="221" spans="20:53" x14ac:dyDescent="0.3">
      <c r="T221">
        <v>217</v>
      </c>
      <c r="U221">
        <v>108.5</v>
      </c>
      <c r="W221" s="39">
        <f>W220+(Z220*bt)+(0.5*AC220)*bt^2</f>
        <v>39906.177760244245</v>
      </c>
      <c r="X221" s="39">
        <f>X220+(AA220*bt)+(0.5*AD220)*bt^2</f>
        <v>-34903.336889082326</v>
      </c>
      <c r="Y221" s="39"/>
      <c r="Z221" s="39">
        <f>Z220+(AC220*bt)</f>
        <v>3088.0590681547092</v>
      </c>
      <c r="AA221" s="39">
        <f>AA220+(AD220*bt)</f>
        <v>-2624.4856797596981</v>
      </c>
      <c r="AB221" s="39"/>
      <c r="AC221" s="39">
        <f t="shared" si="35"/>
        <v>-306.82778898808283</v>
      </c>
      <c r="AD221" s="39">
        <f t="shared" si="36"/>
        <v>303.74128132231471</v>
      </c>
      <c r="AE221" s="39"/>
      <c r="AF221" s="39"/>
      <c r="AG221" s="39">
        <f>Masse_1*(q_1x-W221)/($AV221^2+Aarseth_1^2)^(3/2)</f>
        <v>-94.844359298983392</v>
      </c>
      <c r="AH221" s="39">
        <f>Masse_1*(q_1y-X221)/($AV221^2+Aarseth_1^2)^(3/2)</f>
        <v>202.03362834506382</v>
      </c>
      <c r="AI221" s="39"/>
      <c r="AJ221" s="39">
        <f>Masse_2*(q_2x-W221)/($AX221^2+Aarseth_2^2)^(3/2)</f>
        <v>-25.306014774379854</v>
      </c>
      <c r="AK221" s="39">
        <f>Masse_2*(q_2y-X221)/($AX221^2+Aarseth_2^2)^(3/2)</f>
        <v>18.968402746071646</v>
      </c>
      <c r="AL221" s="39"/>
      <c r="AM221" s="39">
        <f>Masse_3*(q_3x-W221)/($AZ221^2+Aarseth_3^2)^(3/2)</f>
        <v>-186.67741491471961</v>
      </c>
      <c r="AN221" s="39">
        <f>Masse_3*(q_3y-X221)/($AZ221^2+Aarseth_3^2)^(3/2)</f>
        <v>82.73925023117927</v>
      </c>
      <c r="AO221" s="39"/>
      <c r="AP221" s="39"/>
      <c r="AQ221" s="39"/>
      <c r="AR221" s="39"/>
      <c r="AS221" s="39"/>
      <c r="AT221" s="39"/>
      <c r="AU221" s="39"/>
      <c r="AV221" s="39">
        <f>SQRT((q_1x-W221)^2+(q_1y-X221)^2)</f>
        <v>46843.344162767164</v>
      </c>
      <c r="AW221" s="39"/>
      <c r="AX221" s="39">
        <f>SQRT((q_2x-W221)^2+(q_2y-X221)^2)</f>
        <v>74866.947297298044</v>
      </c>
      <c r="AY221" s="39"/>
      <c r="AZ221" s="39">
        <f>SQRT((q_3x-W221)^2+(q_3y-X221)^2)</f>
        <v>49119.320235065956</v>
      </c>
      <c r="BA221" s="39"/>
    </row>
    <row r="222" spans="20:53" x14ac:dyDescent="0.3">
      <c r="T222">
        <v>218</v>
      </c>
      <c r="U222">
        <v>109</v>
      </c>
      <c r="W222" s="39">
        <f>W221+(Z221*bt)+(0.5*AC221)*bt^2</f>
        <v>41411.853820698088</v>
      </c>
      <c r="X222" s="39">
        <f>X221+(AA221*bt)+(0.5*AD221)*bt^2</f>
        <v>-36177.612068796887</v>
      </c>
      <c r="Y222" s="39"/>
      <c r="Z222" s="39">
        <f>Z221+(AC221*bt)</f>
        <v>2934.6451736606678</v>
      </c>
      <c r="AA222" s="39">
        <f>AA221+(AD221*bt)</f>
        <v>-2472.6150390985408</v>
      </c>
      <c r="AB222" s="39"/>
      <c r="AC222" s="39">
        <f t="shared" si="35"/>
        <v>-288.52215278019918</v>
      </c>
      <c r="AD222" s="39">
        <f t="shared" si="36"/>
        <v>283.71220317388588</v>
      </c>
      <c r="AE222" s="39"/>
      <c r="AF222" s="39"/>
      <c r="AG222" s="39">
        <f>Masse_1*(q_1x-W222)/($AV222^2+Aarseth_1^2)^(3/2)</f>
        <v>-91.5398325885253</v>
      </c>
      <c r="AH222" s="39">
        <f>Masse_1*(q_1y-X222)/($AV222^2+Aarseth_1^2)^(3/2)</f>
        <v>186.73027240543081</v>
      </c>
      <c r="AI222" s="39"/>
      <c r="AJ222" s="39">
        <f>Masse_2*(q_2x-W222)/($AX222^2+Aarseth_2^2)^(3/2)</f>
        <v>-24.013992159409188</v>
      </c>
      <c r="AK222" s="39">
        <f>Masse_2*(q_2y-X222)/($AX222^2+Aarseth_2^2)^(3/2)</f>
        <v>18.056918089428915</v>
      </c>
      <c r="AL222" s="39"/>
      <c r="AM222" s="39">
        <f>Masse_3*(q_3x-W222)/($AZ222^2+Aarseth_3^2)^(3/2)</f>
        <v>-172.96832803226468</v>
      </c>
      <c r="AN222" s="39">
        <f>Masse_3*(q_3y-X222)/($AZ222^2+Aarseth_3^2)^(3/2)</f>
        <v>78.925012679026196</v>
      </c>
      <c r="AO222" s="39"/>
      <c r="AP222" s="39"/>
      <c r="AQ222" s="39"/>
      <c r="AR222" s="39"/>
      <c r="AS222" s="39"/>
      <c r="AT222" s="39"/>
      <c r="AU222" s="39"/>
      <c r="AV222" s="39">
        <f>SQRT((q_1x-W222)^2+(q_1y-X222)^2)</f>
        <v>48643.614997975375</v>
      </c>
      <c r="AW222" s="39"/>
      <c r="AX222" s="39">
        <f>SQRT((q_2x-W222)^2+(q_2y-X222)^2)</f>
        <v>76836.108998771437</v>
      </c>
      <c r="AY222" s="39"/>
      <c r="AZ222" s="39">
        <f>SQRT((q_3x-W222)^2+(q_3y-X222)^2)</f>
        <v>51015.207811105691</v>
      </c>
      <c r="BA222" s="39"/>
    </row>
    <row r="223" spans="20:53" x14ac:dyDescent="0.3">
      <c r="T223">
        <v>219</v>
      </c>
      <c r="U223">
        <v>109.5</v>
      </c>
      <c r="W223" s="39">
        <f>W222+(Z222*bt)+(0.5*AC222)*bt^2</f>
        <v>42843.111138430897</v>
      </c>
      <c r="X223" s="39">
        <f>X222+(AA222*bt)+(0.5*AD222)*bt^2</f>
        <v>-37378.455562949421</v>
      </c>
      <c r="Y223" s="39"/>
      <c r="Z223" s="39">
        <f>Z222+(AC222*bt)</f>
        <v>2790.384097270568</v>
      </c>
      <c r="AA223" s="39">
        <f>AA222+(AD222*bt)</f>
        <v>-2330.7589375115977</v>
      </c>
      <c r="AB223" s="39"/>
      <c r="AC223" s="39">
        <f t="shared" si="35"/>
        <v>-272.52216446404174</v>
      </c>
      <c r="AD223" s="39">
        <f t="shared" si="36"/>
        <v>266.31752132402823</v>
      </c>
      <c r="AE223" s="39"/>
      <c r="AF223" s="39"/>
      <c r="AG223" s="39">
        <f>Masse_1*(q_1x-W223)/($AV223^2+Aarseth_1^2)^(3/2)</f>
        <v>-88.382149110173117</v>
      </c>
      <c r="AH223" s="39">
        <f>Masse_1*(q_1y-X223)/($AV223^2+Aarseth_1^2)^(3/2)</f>
        <v>173.63897270218033</v>
      </c>
      <c r="AI223" s="39"/>
      <c r="AJ223" s="39">
        <f>Masse_2*(q_2x-W223)/($AX223^2+Aarseth_2^2)^(3/2)</f>
        <v>-22.880370909807233</v>
      </c>
      <c r="AK223" s="39">
        <f>Masse_2*(q_2y-X223)/($AX223^2+Aarseth_2^2)^(3/2)</f>
        <v>17.249888122600822</v>
      </c>
      <c r="AL223" s="39"/>
      <c r="AM223" s="39">
        <f>Masse_3*(q_3x-W223)/($AZ223^2+Aarseth_3^2)^(3/2)</f>
        <v>-161.25964444406139</v>
      </c>
      <c r="AN223" s="39">
        <f>Masse_3*(q_3y-X223)/($AZ223^2+Aarseth_3^2)^(3/2)</f>
        <v>75.428660499247101</v>
      </c>
      <c r="AO223" s="39"/>
      <c r="AP223" s="39"/>
      <c r="AQ223" s="39"/>
      <c r="AR223" s="39"/>
      <c r="AS223" s="39"/>
      <c r="AT223" s="39"/>
      <c r="AU223" s="39"/>
      <c r="AV223" s="39">
        <f>SQRT((q_1x-W223)^2+(q_1y-X223)^2)</f>
        <v>50357.556535224496</v>
      </c>
      <c r="AW223" s="39"/>
      <c r="AX223" s="39">
        <f>SQRT((q_2x-W223)^2+(q_2y-X223)^2)</f>
        <v>78701.808550296671</v>
      </c>
      <c r="AY223" s="39"/>
      <c r="AZ223" s="39">
        <f>SQRT((q_3x-W223)^2+(q_3y-X223)^2)</f>
        <v>52818.165026694674</v>
      </c>
      <c r="BA223" s="39"/>
    </row>
    <row r="224" spans="20:53" x14ac:dyDescent="0.3">
      <c r="T224">
        <v>220</v>
      </c>
      <c r="U224">
        <v>110</v>
      </c>
      <c r="W224" s="39">
        <f>W223+(Z223*bt)+(0.5*AC223)*bt^2</f>
        <v>44204.237916508173</v>
      </c>
      <c r="X224" s="39">
        <f>X223+(AA223*bt)+(0.5*AD223)*bt^2</f>
        <v>-38510.545341539713</v>
      </c>
      <c r="Y224" s="39"/>
      <c r="Z224" s="39">
        <f>Z223+(AC223*bt)</f>
        <v>2654.1230150385472</v>
      </c>
      <c r="AA224" s="39">
        <f>AA223+(AD223*bt)</f>
        <v>-2197.6001768495835</v>
      </c>
      <c r="AB224" s="39"/>
      <c r="AC224" s="39">
        <f t="shared" si="35"/>
        <v>-258.46506432035903</v>
      </c>
      <c r="AD224" s="39">
        <f t="shared" si="36"/>
        <v>251.12091679003964</v>
      </c>
      <c r="AE224" s="39"/>
      <c r="AF224" s="39"/>
      <c r="AG224" s="39">
        <f>Masse_1*(q_1x-W224)/($AV224^2+Aarseth_1^2)^(3/2)</f>
        <v>-85.407948311502551</v>
      </c>
      <c r="AH224" s="39">
        <f>Masse_1*(q_1y-X224)/($AV224^2+Aarseth_1^2)^(3/2)</f>
        <v>162.35447246343966</v>
      </c>
      <c r="AI224" s="39"/>
      <c r="AJ224" s="39">
        <f>Masse_2*(q_2x-W224)/($AX224^2+Aarseth_2^2)^(3/2)</f>
        <v>-21.879624301234031</v>
      </c>
      <c r="AK224" s="39">
        <f>Masse_2*(q_2y-X224)/($AX224^2+Aarseth_2^2)^(3/2)</f>
        <v>16.531502298977724</v>
      </c>
      <c r="AL224" s="39"/>
      <c r="AM224" s="39">
        <f>Masse_3*(q_3x-W224)/($AZ224^2+Aarseth_3^2)^(3/2)</f>
        <v>-151.17749170762244</v>
      </c>
      <c r="AN224" s="39">
        <f>Masse_3*(q_3y-X224)/($AZ224^2+Aarseth_3^2)^(3/2)</f>
        <v>72.234942027622267</v>
      </c>
      <c r="AO224" s="39"/>
      <c r="AP224" s="39"/>
      <c r="AQ224" s="39"/>
      <c r="AR224" s="39"/>
      <c r="AS224" s="39"/>
      <c r="AT224" s="39"/>
      <c r="AU224" s="39"/>
      <c r="AV224" s="39">
        <f>SQRT((q_1x-W224)^2+(q_1y-X224)^2)</f>
        <v>51988.60851902861</v>
      </c>
      <c r="AW224" s="39"/>
      <c r="AX224" s="39">
        <f>SQRT((q_2x-W224)^2+(q_2y-X224)^2)</f>
        <v>80470.225399045376</v>
      </c>
      <c r="AY224" s="39"/>
      <c r="AZ224" s="39">
        <f>SQRT((q_3x-W224)^2+(q_3y-X224)^2)</f>
        <v>54532.584490384601</v>
      </c>
      <c r="BA224" s="39"/>
    </row>
    <row r="225" spans="20:53" x14ac:dyDescent="0.3">
      <c r="T225">
        <v>221</v>
      </c>
      <c r="U225">
        <v>110.5</v>
      </c>
      <c r="W225" s="39">
        <f>W224+(Z224*bt)+(0.5*AC224)*bt^2</f>
        <v>45498.991290987404</v>
      </c>
      <c r="X225" s="39">
        <f>X224+(AA224*bt)+(0.5*AD224)*bt^2</f>
        <v>-39577.955315365747</v>
      </c>
      <c r="Y225" s="39"/>
      <c r="Z225" s="39">
        <f>Z224+(AC224*bt)</f>
        <v>2524.8904828783679</v>
      </c>
      <c r="AA225" s="39">
        <f>AA224+(AD224*bt)</f>
        <v>-2072.0397184545636</v>
      </c>
      <c r="AB225" s="39"/>
      <c r="AC225" s="39">
        <f t="shared" si="35"/>
        <v>-246.05625385342012</v>
      </c>
      <c r="AD225" s="39">
        <f t="shared" si="36"/>
        <v>237.77200430953101</v>
      </c>
      <c r="AE225" s="39"/>
      <c r="AF225" s="39"/>
      <c r="AG225" s="39">
        <f>Masse_1*(q_1x-W225)/($AV225^2+Aarseth_1^2)^(3/2)</f>
        <v>-82.63194428041534</v>
      </c>
      <c r="AH225" s="39">
        <f>Masse_1*(q_1y-X225)/($AV225^2+Aarseth_1^2)^(3/2)</f>
        <v>152.56066155958698</v>
      </c>
      <c r="AI225" s="39"/>
      <c r="AJ225" s="39">
        <f>Masse_2*(q_2x-W225)/($AX225^2+Aarseth_2^2)^(3/2)</f>
        <v>-20.991461579357573</v>
      </c>
      <c r="AK225" s="39">
        <f>Masse_2*(q_2y-X225)/($AX225^2+Aarseth_2^2)^(3/2)</f>
        <v>15.889004146065496</v>
      </c>
      <c r="AL225" s="39"/>
      <c r="AM225" s="39">
        <f>Masse_3*(q_3x-W225)/($AZ225^2+Aarseth_3^2)^(3/2)</f>
        <v>-142.43284799364719</v>
      </c>
      <c r="AN225" s="39">
        <f>Masse_3*(q_3y-X225)/($AZ225^2+Aarseth_3^2)^(3/2)</f>
        <v>69.322338603878535</v>
      </c>
      <c r="AO225" s="39"/>
      <c r="AP225" s="39"/>
      <c r="AQ225" s="39"/>
      <c r="AR225" s="39"/>
      <c r="AS225" s="39"/>
      <c r="AT225" s="39"/>
      <c r="AU225" s="39"/>
      <c r="AV225" s="39">
        <f>SQRT((q_1x-W225)^2+(q_1y-X225)^2)</f>
        <v>53540.007784211477</v>
      </c>
      <c r="AW225" s="39"/>
      <c r="AX225" s="39">
        <f>SQRT((q_2x-W225)^2+(q_2y-X225)^2)</f>
        <v>82146.768125040966</v>
      </c>
      <c r="AY225" s="39"/>
      <c r="AZ225" s="39">
        <f>SQRT((q_3x-W225)^2+(q_3y-X225)^2)</f>
        <v>56162.478656940861</v>
      </c>
      <c r="BA225" s="39"/>
    </row>
    <row r="226" spans="20:53" x14ac:dyDescent="0.3">
      <c r="T226">
        <v>222</v>
      </c>
      <c r="U226">
        <v>111</v>
      </c>
      <c r="W226" s="39">
        <f>W225+(Z225*bt)+(0.5*AC225)*bt^2</f>
        <v>46730.679500694911</v>
      </c>
      <c r="X226" s="39">
        <f>X225+(AA225*bt)+(0.5*AD225)*bt^2</f>
        <v>-40584.253674054336</v>
      </c>
      <c r="Y226" s="39"/>
      <c r="Z226" s="39">
        <f>Z225+(AC225*bt)</f>
        <v>2401.8623559516577</v>
      </c>
      <c r="AA226" s="39">
        <f>AA225+(AD225*bt)</f>
        <v>-1953.1537162997981</v>
      </c>
      <c r="AB226" s="39"/>
      <c r="AC226" s="39">
        <f t="shared" si="35"/>
        <v>-235.05530780794962</v>
      </c>
      <c r="AD226" s="39">
        <f t="shared" si="36"/>
        <v>225.98772941945722</v>
      </c>
      <c r="AE226" s="39"/>
      <c r="AF226" s="39"/>
      <c r="AG226" s="39">
        <f>Masse_1*(q_1x-W226)/($AV226^2+Aarseth_1^2)^(3/2)</f>
        <v>-80.056204102999871</v>
      </c>
      <c r="AH226" s="39">
        <f>Masse_1*(q_1y-X226)/($AV226^2+Aarseth_1^2)^(3/2)</f>
        <v>144.00841647779444</v>
      </c>
      <c r="AI226" s="39"/>
      <c r="AJ226" s="39">
        <f>Masse_2*(q_2x-W226)/($AX226^2+Aarseth_2^2)^(3/2)</f>
        <v>-20.199564639424786</v>
      </c>
      <c r="AK226" s="39">
        <f>Masse_2*(q_2y-X226)/($AX226^2+Aarseth_2^2)^(3/2)</f>
        <v>15.311996063452055</v>
      </c>
      <c r="AL226" s="39"/>
      <c r="AM226" s="39">
        <f>Masse_3*(q_3x-W226)/($AZ226^2+Aarseth_3^2)^(3/2)</f>
        <v>-134.79953906552495</v>
      </c>
      <c r="AN226" s="39">
        <f>Masse_3*(q_3y-X226)/($AZ226^2+Aarseth_3^2)^(3/2)</f>
        <v>66.667316878210727</v>
      </c>
      <c r="AO226" s="39"/>
      <c r="AP226" s="39"/>
      <c r="AQ226" s="39"/>
      <c r="AR226" s="39"/>
      <c r="AS226" s="39"/>
      <c r="AT226" s="39"/>
      <c r="AU226" s="39"/>
      <c r="AV226" s="39">
        <f>SQRT((q_1x-W226)^2+(q_1y-X226)^2)</f>
        <v>55014.767817011452</v>
      </c>
      <c r="AW226" s="39"/>
      <c r="AX226" s="39">
        <f>SQRT((q_2x-W226)^2+(q_2y-X226)^2)</f>
        <v>83736.194721192966</v>
      </c>
      <c r="AY226" s="39"/>
      <c r="AZ226" s="39">
        <f>SQRT((q_3x-W226)^2+(q_3y-X226)^2)</f>
        <v>57711.500046888228</v>
      </c>
      <c r="BA226" s="39"/>
    </row>
    <row r="227" spans="20:53" x14ac:dyDescent="0.3">
      <c r="T227">
        <v>223</v>
      </c>
      <c r="U227">
        <v>111.5</v>
      </c>
      <c r="W227" s="39">
        <f>W226+(Z226*bt)+(0.5*AC226)*bt^2</f>
        <v>47902.228765194748</v>
      </c>
      <c r="X227" s="39">
        <f>X226+(AA226*bt)+(0.5*AD226)*bt^2</f>
        <v>-41532.582066026807</v>
      </c>
      <c r="Y227" s="39"/>
      <c r="Z227" s="39">
        <f>Z226+(AC226*bt)</f>
        <v>2284.3347020476831</v>
      </c>
      <c r="AA227" s="39">
        <f>AA226+(AD226*bt)</f>
        <v>-1840.1598515900696</v>
      </c>
      <c r="AB227" s="39"/>
      <c r="AC227" s="39">
        <f t="shared" si="35"/>
        <v>-225.26490992239081</v>
      </c>
      <c r="AD227" s="39">
        <f t="shared" si="36"/>
        <v>215.53793323125979</v>
      </c>
      <c r="AE227" s="39"/>
      <c r="AF227" s="39"/>
      <c r="AG227" s="39">
        <f>Masse_1*(q_1x-W227)/($AV227^2+Aarseth_1^2)^(3/2)</f>
        <v>-77.67568182068257</v>
      </c>
      <c r="AH227" s="39">
        <f>Masse_1*(q_1y-X227)/($AV227^2+Aarseth_1^2)^(3/2)</f>
        <v>136.49946301630581</v>
      </c>
      <c r="AI227" s="39"/>
      <c r="AJ227" s="39">
        <f>Masse_2*(q_2x-W227)/($AX227^2+Aarseth_2^2)^(3/2)</f>
        <v>-19.490671727020636</v>
      </c>
      <c r="AK227" s="39">
        <f>Masse_2*(q_2y-X227)/($AX227^2+Aarseth_2^2)^(3/2)</f>
        <v>14.791924485540838</v>
      </c>
      <c r="AL227" s="39"/>
      <c r="AM227" s="39">
        <f>Masse_3*(q_3x-W227)/($AZ227^2+Aarseth_3^2)^(3/2)</f>
        <v>-128.0985563746876</v>
      </c>
      <c r="AN227" s="39">
        <f>Masse_3*(q_3y-X227)/($AZ227^2+Aarseth_3^2)^(3/2)</f>
        <v>64.246545729413143</v>
      </c>
      <c r="AO227" s="39"/>
      <c r="AP227" s="39"/>
      <c r="AQ227" s="39"/>
      <c r="AR227" s="39"/>
      <c r="AS227" s="39"/>
      <c r="AT227" s="39"/>
      <c r="AU227" s="39"/>
      <c r="AV227" s="39">
        <f>SQRT((q_1x-W227)^2+(q_1y-X227)^2)</f>
        <v>56415.67578365888</v>
      </c>
      <c r="AW227" s="39"/>
      <c r="AX227" s="39">
        <f>SQRT((q_2x-W227)^2+(q_2y-X227)^2)</f>
        <v>85242.71045475165</v>
      </c>
      <c r="AY227" s="39"/>
      <c r="AZ227" s="39">
        <f>SQRT((q_3x-W227)^2+(q_3y-X227)^2)</f>
        <v>59182.968153138841</v>
      </c>
      <c r="BA227" s="39"/>
    </row>
    <row r="228" spans="20:53" x14ac:dyDescent="0.3">
      <c r="T228">
        <v>224</v>
      </c>
      <c r="U228">
        <v>112</v>
      </c>
      <c r="W228" s="39">
        <f>W227+(Z227*bt)+(0.5*AC227)*bt^2</f>
        <v>49016.238002478291</v>
      </c>
      <c r="X228" s="39">
        <f>X227+(AA227*bt)+(0.5*AD227)*bt^2</f>
        <v>-42425.719750167933</v>
      </c>
      <c r="Y228" s="39"/>
      <c r="Z228" s="39">
        <f>Z227+(AC227*bt)</f>
        <v>2171.7022470864877</v>
      </c>
      <c r="AA228" s="39">
        <f>AA227+(AD227*bt)</f>
        <v>-1732.3908849744398</v>
      </c>
      <c r="AB228" s="39"/>
      <c r="AC228" s="39">
        <f t="shared" si="35"/>
        <v>-216.52217227519566</v>
      </c>
      <c r="AD228" s="39">
        <f t="shared" si="36"/>
        <v>206.23421125104122</v>
      </c>
      <c r="AE228" s="39"/>
      <c r="AF228" s="39"/>
      <c r="AG228" s="39">
        <f>Masse_1*(q_1x-W228)/($AV228^2+Aarseth_1^2)^(3/2)</f>
        <v>-75.481537175980023</v>
      </c>
      <c r="AH228" s="39">
        <f>Masse_1*(q_1y-X228)/($AV228^2+Aarseth_1^2)^(3/2)</f>
        <v>129.87452305285041</v>
      </c>
      <c r="AI228" s="39"/>
      <c r="AJ228" s="39">
        <f>Masse_2*(q_2x-W228)/($AX228^2+Aarseth_2^2)^(3/2)</f>
        <v>-18.853902515482719</v>
      </c>
      <c r="AK228" s="39">
        <f>Masse_2*(q_2y-X228)/($AX228^2+Aarseth_2^2)^(3/2)</f>
        <v>14.321693533023199</v>
      </c>
      <c r="AL228" s="39"/>
      <c r="AM228" s="39">
        <f>Masse_3*(q_3x-W228)/($AZ228^2+Aarseth_3^2)^(3/2)</f>
        <v>-122.18673258373293</v>
      </c>
      <c r="AN228" s="39">
        <f>Masse_3*(q_3y-X228)/($AZ228^2+Aarseth_3^2)^(3/2)</f>
        <v>62.037994665167609</v>
      </c>
      <c r="AO228" s="39"/>
      <c r="AP228" s="39"/>
      <c r="AQ228" s="39"/>
      <c r="AR228" s="39"/>
      <c r="AS228" s="39"/>
      <c r="AT228" s="39"/>
      <c r="AU228" s="39"/>
      <c r="AV228" s="39">
        <f>SQRT((q_1x-W228)^2+(q_1y-X228)^2)</f>
        <v>57745.299032811097</v>
      </c>
      <c r="AW228" s="39"/>
      <c r="AX228" s="39">
        <f>SQRT((q_2x-W228)^2+(q_2y-X228)^2)</f>
        <v>86670.047878940721</v>
      </c>
      <c r="AY228" s="39"/>
      <c r="AZ228" s="39">
        <f>SQRT((q_3x-W228)^2+(q_3y-X228)^2)</f>
        <v>60579.898248141122</v>
      </c>
      <c r="BA228" s="39"/>
    </row>
    <row r="229" spans="20:53" x14ac:dyDescent="0.3">
      <c r="T229">
        <v>225</v>
      </c>
      <c r="U229">
        <v>112.5</v>
      </c>
      <c r="W229" s="39">
        <f>W228+(Z228*bt)+(0.5*AC228)*bt^2</f>
        <v>50075.023854487139</v>
      </c>
      <c r="X229" s="39">
        <f>X228+(AA228*bt)+(0.5*AD228)*bt^2</f>
        <v>-43266.135916248772</v>
      </c>
      <c r="Y229" s="39"/>
      <c r="Z229" s="39">
        <f>Z228+(AC228*bt)</f>
        <v>2063.4411609488898</v>
      </c>
      <c r="AA229" s="39">
        <f>AA228+(AD228*bt)</f>
        <v>-1629.2737793489191</v>
      </c>
      <c r="AB229" s="39"/>
      <c r="AC229" s="39">
        <f t="shared" si="35"/>
        <v>-208.69183894028643</v>
      </c>
      <c r="AD229" s="39">
        <f t="shared" si="36"/>
        <v>197.9213149693949</v>
      </c>
      <c r="AE229" s="39"/>
      <c r="AF229" s="39"/>
      <c r="AG229" s="39">
        <f>Masse_1*(q_1x-W229)/($AV229^2+Aarseth_1^2)^(3/2)</f>
        <v>-73.463126470348257</v>
      </c>
      <c r="AH229" s="39">
        <f>Masse_1*(q_1y-X229)/($AV229^2+Aarseth_1^2)^(3/2)</f>
        <v>124.00452552491814</v>
      </c>
      <c r="AI229" s="39"/>
      <c r="AJ229" s="39">
        <f>Masse_2*(q_2x-W229)/($AX229^2+Aarseth_2^2)^(3/2)</f>
        <v>-18.28025392487196</v>
      </c>
      <c r="AK229" s="39">
        <f>Masse_2*(q_2y-X229)/($AX229^2+Aarseth_2^2)^(3/2)</f>
        <v>13.895371511649074</v>
      </c>
      <c r="AL229" s="39"/>
      <c r="AM229" s="39">
        <f>Masse_3*(q_3x-W229)/($AZ229^2+Aarseth_3^2)^(3/2)</f>
        <v>-116.94845854506622</v>
      </c>
      <c r="AN229" s="39">
        <f>Masse_3*(q_3y-X229)/($AZ229^2+Aarseth_3^2)^(3/2)</f>
        <v>60.021417932827681</v>
      </c>
      <c r="AO229" s="39"/>
      <c r="AP229" s="39"/>
      <c r="AQ229" s="39"/>
      <c r="AR229" s="39"/>
      <c r="AS229" s="39"/>
      <c r="AT229" s="39"/>
      <c r="AU229" s="39"/>
      <c r="AV229" s="39">
        <f>SQRT((q_1x-W229)^2+(q_1y-X229)^2)</f>
        <v>59005.996438624898</v>
      </c>
      <c r="AW229" s="39"/>
      <c r="AX229" s="39">
        <f>SQRT((q_2x-W229)^2+(q_2y-X229)^2)</f>
        <v>88021.532613646472</v>
      </c>
      <c r="AY229" s="39"/>
      <c r="AZ229" s="39">
        <f>SQRT((q_3x-W229)^2+(q_3y-X229)^2)</f>
        <v>61905.029619637338</v>
      </c>
      <c r="BA229" s="39"/>
    </row>
    <row r="230" spans="20:53" x14ac:dyDescent="0.3">
      <c r="T230">
        <v>226</v>
      </c>
      <c r="U230">
        <v>113</v>
      </c>
      <c r="W230" s="39">
        <f>W229+(Z229*bt)+(0.5*AC229)*bt^2</f>
        <v>51080.657955094044</v>
      </c>
      <c r="X230" s="39">
        <f>X229+(AA229*bt)+(0.5*AD229)*bt^2</f>
        <v>-44056.032641552061</v>
      </c>
      <c r="Y230" s="39"/>
      <c r="Z230" s="39">
        <f>Z229+(AC229*bt)</f>
        <v>1959.0952414787466</v>
      </c>
      <c r="AA230" s="39">
        <f>AA229+(AD229*bt)</f>
        <v>-1530.3131218642216</v>
      </c>
      <c r="AB230" s="39"/>
      <c r="AC230" s="39">
        <f t="shared" si="35"/>
        <v>-201.66095779558299</v>
      </c>
      <c r="AD230" s="39">
        <f t="shared" si="36"/>
        <v>190.47049637298704</v>
      </c>
      <c r="AE230" s="39"/>
      <c r="AF230" s="39"/>
      <c r="AG230" s="39">
        <f>Masse_1*(q_1x-W230)/($AV230^2+Aarseth_1^2)^(3/2)</f>
        <v>-71.609188946496815</v>
      </c>
      <c r="AH230" s="39">
        <f>Masse_1*(q_1y-X230)/($AV230^2+Aarseth_1^2)^(3/2)</f>
        <v>118.78402600404306</v>
      </c>
      <c r="AI230" s="39"/>
      <c r="AJ230" s="39">
        <f>Masse_2*(q_2x-W230)/($AX230^2+Aarseth_2^2)^(3/2)</f>
        <v>-17.762218602365028</v>
      </c>
      <c r="AK230" s="39">
        <f>Masse_2*(q_2y-X230)/($AX230^2+Aarseth_2^2)^(3/2)</f>
        <v>13.507965404068367</v>
      </c>
      <c r="AL230" s="39"/>
      <c r="AM230" s="39">
        <f>Masse_3*(q_3x-W230)/($AZ230^2+Aarseth_3^2)^(3/2)</f>
        <v>-112.28955024672116</v>
      </c>
      <c r="AN230" s="39">
        <f>Masse_3*(q_3y-X230)/($AZ230^2+Aarseth_3^2)^(3/2)</f>
        <v>58.178504964875621</v>
      </c>
      <c r="AO230" s="39"/>
      <c r="AP230" s="39"/>
      <c r="AQ230" s="39"/>
      <c r="AR230" s="39"/>
      <c r="AS230" s="39"/>
      <c r="AT230" s="39"/>
      <c r="AU230" s="39"/>
      <c r="AV230" s="39">
        <f>SQRT((q_1x-W230)^2+(q_1y-X230)^2)</f>
        <v>60199.931899117066</v>
      </c>
      <c r="AW230" s="39"/>
      <c r="AX230" s="39">
        <f>SQRT((q_2x-W230)^2+(q_2y-X230)^2)</f>
        <v>89300.13773938769</v>
      </c>
      <c r="AY230" s="39"/>
      <c r="AZ230" s="39">
        <f>SQRT((q_3x-W230)^2+(q_3y-X230)^2)</f>
        <v>63160.852033068644</v>
      </c>
      <c r="BA230" s="39"/>
    </row>
    <row r="231" spans="20:53" x14ac:dyDescent="0.3">
      <c r="T231">
        <v>227</v>
      </c>
      <c r="U231">
        <v>113.5</v>
      </c>
      <c r="W231" s="39">
        <f>W230+(Z230*bt)+(0.5*AC230)*bt^2</f>
        <v>52034.997956108971</v>
      </c>
      <c r="X231" s="39">
        <f>X230+(AA230*bt)+(0.5*AD230)*bt^2</f>
        <v>-44797.380390437553</v>
      </c>
      <c r="Y231" s="39"/>
      <c r="Z231" s="39">
        <f>Z230+(AC230*bt)</f>
        <v>1858.2647625809552</v>
      </c>
      <c r="AA231" s="39">
        <f>AA230+(AD230*bt)</f>
        <v>-1435.0778736777281</v>
      </c>
      <c r="AB231" s="39"/>
      <c r="AC231" s="39">
        <f t="shared" si="35"/>
        <v>-195.33468944001709</v>
      </c>
      <c r="AD231" s="39">
        <f t="shared" si="36"/>
        <v>183.77433249528792</v>
      </c>
      <c r="AE231" s="39"/>
      <c r="AF231" s="39"/>
      <c r="AG231" s="39">
        <f>Masse_1*(q_1x-W231)/($AV231^2+Aarseth_1^2)^(3/2)</f>
        <v>-69.908542029005275</v>
      </c>
      <c r="AH231" s="39">
        <f>Masse_1*(q_1y-X231)/($AV231^2+Aarseth_1^2)^(3/2)</f>
        <v>114.12623219270679</v>
      </c>
      <c r="AI231" s="39"/>
      <c r="AJ231" s="39">
        <f>Masse_2*(q_2x-W231)/($AX231^2+Aarseth_2^2)^(3/2)</f>
        <v>-17.2934927902783</v>
      </c>
      <c r="AK231" s="39">
        <f>Masse_2*(q_2y-X231)/($AX231^2+Aarseth_2^2)^(3/2)</f>
        <v>13.155245777692208</v>
      </c>
      <c r="AL231" s="39"/>
      <c r="AM231" s="39">
        <f>Masse_3*(q_3x-W231)/($AZ231^2+Aarseth_3^2)^(3/2)</f>
        <v>-108.1326546207335</v>
      </c>
      <c r="AN231" s="39">
        <f>Masse_3*(q_3y-X231)/($AZ231^2+Aarseth_3^2)^(3/2)</f>
        <v>56.492854524888926</v>
      </c>
      <c r="AO231" s="39"/>
      <c r="AP231" s="39"/>
      <c r="AQ231" s="39"/>
      <c r="AR231" s="39"/>
      <c r="AS231" s="39"/>
      <c r="AT231" s="39"/>
      <c r="AU231" s="39"/>
      <c r="AV231" s="39">
        <f>SQRT((q_1x-W231)^2+(q_1y-X231)^2)</f>
        <v>61329.088447082177</v>
      </c>
      <c r="AW231" s="39"/>
      <c r="AX231" s="39">
        <f>SQRT((q_2x-W231)^2+(q_2y-X231)^2)</f>
        <v>90508.529035615938</v>
      </c>
      <c r="AY231" s="39"/>
      <c r="AZ231" s="39">
        <f>SQRT((q_3x-W231)^2+(q_3y-X231)^2)</f>
        <v>64349.629913355267</v>
      </c>
      <c r="BA231" s="39"/>
    </row>
    <row r="232" spans="20:53" x14ac:dyDescent="0.3">
      <c r="T232">
        <v>228</v>
      </c>
      <c r="U232">
        <v>114</v>
      </c>
      <c r="W232" s="39">
        <f>W231+(Z231*bt)+(0.5*AC231)*bt^2</f>
        <v>52939.713501219449</v>
      </c>
      <c r="X232" s="39">
        <f>X231+(AA231*bt)+(0.5*AD231)*bt^2</f>
        <v>-45491.947535714506</v>
      </c>
      <c r="Y232" s="39"/>
      <c r="Z232" s="39">
        <f>Z231+(AC231*bt)</f>
        <v>1760.5974178609467</v>
      </c>
      <c r="AA232" s="39">
        <f>AA231+(AD231*bt)</f>
        <v>-1343.1907074300841</v>
      </c>
      <c r="AB232" s="39"/>
      <c r="AC232" s="39">
        <f t="shared" si="35"/>
        <v>-189.63299582851397</v>
      </c>
      <c r="AD232" s="39">
        <f t="shared" si="36"/>
        <v>177.74267849869861</v>
      </c>
      <c r="AE232" s="39"/>
      <c r="AF232" s="39"/>
      <c r="AG232" s="39">
        <f>Masse_1*(q_1x-W232)/($AV232^2+Aarseth_1^2)^(3/2)</f>
        <v>-68.350475431375003</v>
      </c>
      <c r="AH232" s="39">
        <f>Masse_1*(q_1y-X232)/($AV232^2+Aarseth_1^2)^(3/2)</f>
        <v>109.9592079927009</v>
      </c>
      <c r="AI232" s="39"/>
      <c r="AJ232" s="39">
        <f>Masse_2*(q_2x-W232)/($AX232^2+Aarseth_2^2)^(3/2)</f>
        <v>-16.86875019908576</v>
      </c>
      <c r="AK232" s="39">
        <f>Masse_2*(q_2y-X232)/($AX232^2+Aarseth_2^2)^(3/2)</f>
        <v>12.833609512670909</v>
      </c>
      <c r="AL232" s="39"/>
      <c r="AM232" s="39">
        <f>Masse_3*(q_3x-W232)/($AZ232^2+Aarseth_3^2)^(3/2)</f>
        <v>-104.41377019805323</v>
      </c>
      <c r="AN232" s="39">
        <f>Masse_3*(q_3y-X232)/($AZ232^2+Aarseth_3^2)^(3/2)</f>
        <v>54.949860993326816</v>
      </c>
      <c r="AO232" s="39"/>
      <c r="AP232" s="39"/>
      <c r="AQ232" s="39"/>
      <c r="AR232" s="39"/>
      <c r="AS232" s="39"/>
      <c r="AT232" s="39"/>
      <c r="AU232" s="39"/>
      <c r="AV232" s="39">
        <f>SQRT((q_1x-W232)^2+(q_1y-X232)^2)</f>
        <v>62395.282106665225</v>
      </c>
      <c r="AW232" s="39"/>
      <c r="AX232" s="39">
        <f>SQRT((q_2x-W232)^2+(q_2y-X232)^2)</f>
        <v>91649.102815829392</v>
      </c>
      <c r="AY232" s="39"/>
      <c r="AZ232" s="39">
        <f>SQRT((q_3x-W232)^2+(q_3y-X232)^2)</f>
        <v>65473.424113331334</v>
      </c>
      <c r="BA232" s="39"/>
    </row>
    <row r="233" spans="20:53" x14ac:dyDescent="0.3">
      <c r="T233">
        <v>229</v>
      </c>
      <c r="U233">
        <v>114.5</v>
      </c>
      <c r="W233" s="39">
        <f>W232+(Z232*bt)+(0.5*AC232)*bt^2</f>
        <v>53796.308085671357</v>
      </c>
      <c r="X233" s="39">
        <f>X232+(AA232*bt)+(0.5*AD232)*bt^2</f>
        <v>-46141.325054617213</v>
      </c>
      <c r="Y233" s="39"/>
      <c r="Z233" s="39">
        <f>Z232+(AC232*bt)</f>
        <v>1665.7809199466897</v>
      </c>
      <c r="AA233" s="39">
        <f>AA232+(AD232*bt)</f>
        <v>-1254.3193681807347</v>
      </c>
      <c r="AB233" s="39"/>
      <c r="AC233" s="39">
        <f t="shared" si="35"/>
        <v>-184.48801067730807</v>
      </c>
      <c r="AD233" s="39">
        <f t="shared" si="36"/>
        <v>172.29948413673415</v>
      </c>
      <c r="AE233" s="39"/>
      <c r="AF233" s="39"/>
      <c r="AG233" s="39">
        <f>Masse_1*(q_1x-W233)/($AV233^2+Aarseth_1^2)^(3/2)</f>
        <v>-66.924960618678384</v>
      </c>
      <c r="AH233" s="39">
        <f>Masse_1*(q_1y-X233)/($AV233^2+Aarseth_1^2)^(3/2)</f>
        <v>106.22295067596492</v>
      </c>
      <c r="AI233" s="39"/>
      <c r="AJ233" s="39">
        <f>Masse_2*(q_2x-W233)/($AX233^2+Aarseth_2^2)^(3/2)</f>
        <v>-16.483465218806678</v>
      </c>
      <c r="AK233" s="39">
        <f>Masse_2*(q_2y-X233)/($AX233^2+Aarseth_2^2)^(3/2)</f>
        <v>12.539971211041969</v>
      </c>
      <c r="AL233" s="39"/>
      <c r="AM233" s="39">
        <f>Masse_3*(q_3x-W233)/($AZ233^2+Aarseth_3^2)^(3/2)</f>
        <v>-101.079584839823</v>
      </c>
      <c r="AN233" s="39">
        <f>Masse_3*(q_3y-X233)/($AZ233^2+Aarseth_3^2)^(3/2)</f>
        <v>53.536562249727254</v>
      </c>
      <c r="AO233" s="39"/>
      <c r="AP233" s="39"/>
      <c r="AQ233" s="39"/>
      <c r="AR233" s="39"/>
      <c r="AS233" s="39"/>
      <c r="AT233" s="39"/>
      <c r="AU233" s="39"/>
      <c r="AV233" s="39">
        <f>SQRT((q_1x-W233)^2+(q_1y-X233)^2)</f>
        <v>63400.175030016435</v>
      </c>
      <c r="AW233" s="39"/>
      <c r="AX233" s="39">
        <f>SQRT((q_2x-W233)^2+(q_2y-X233)^2)</f>
        <v>92724.017740623793</v>
      </c>
      <c r="AY233" s="39"/>
      <c r="AZ233" s="39">
        <f>SQRT((q_3x-W233)^2+(q_3y-X233)^2)</f>
        <v>66534.111331425418</v>
      </c>
      <c r="BA233" s="39"/>
    </row>
    <row r="234" spans="20:53" x14ac:dyDescent="0.3">
      <c r="T234">
        <v>230</v>
      </c>
      <c r="U234">
        <v>115</v>
      </c>
      <c r="W234" s="39">
        <f>W233+(Z233*bt)+(0.5*AC233)*bt^2</f>
        <v>54606.137544310033</v>
      </c>
      <c r="X234" s="39">
        <f>X233+(AA233*bt)+(0.5*AD233)*bt^2</f>
        <v>-46746.947303190485</v>
      </c>
      <c r="Y234" s="39"/>
      <c r="Z234" s="39">
        <f>Z233+(AC233*bt)</f>
        <v>1573.5369146080357</v>
      </c>
      <c r="AA234" s="39">
        <f>AA233+(AD233*bt)</f>
        <v>-1168.1696261123677</v>
      </c>
      <c r="AB234" s="39"/>
      <c r="AC234" s="39">
        <f t="shared" si="35"/>
        <v>-179.84194006887486</v>
      </c>
      <c r="AD234" s="39">
        <f t="shared" si="36"/>
        <v>167.38027387564517</v>
      </c>
      <c r="AE234" s="39"/>
      <c r="AF234" s="39"/>
      <c r="AG234" s="39">
        <f>Masse_1*(q_1x-W234)/($AV234^2+Aarseth_1^2)^(3/2)</f>
        <v>-65.622747675018601</v>
      </c>
      <c r="AH234" s="39">
        <f>Masse_1*(q_1y-X234)/($AV234^2+Aarseth_1^2)^(3/2)</f>
        <v>102.86712091053948</v>
      </c>
      <c r="AI234" s="39"/>
      <c r="AJ234" s="39">
        <f>Masse_2*(q_2x-W234)/($AX234^2+Aarseth_2^2)^(3/2)</f>
        <v>-16.133773431889516</v>
      </c>
      <c r="AK234" s="39">
        <f>Masse_2*(q_2y-X234)/($AX234^2+Aarseth_2^2)^(3/2)</f>
        <v>12.271676578851043</v>
      </c>
      <c r="AL234" s="39"/>
      <c r="AM234" s="39">
        <f>Masse_3*(q_3x-W234)/($AZ234^2+Aarseth_3^2)^(3/2)</f>
        <v>-98.085418961966766</v>
      </c>
      <c r="AN234" s="39">
        <f>Masse_3*(q_3y-X234)/($AZ234^2+Aarseth_3^2)^(3/2)</f>
        <v>52.241476386254661</v>
      </c>
      <c r="AO234" s="39"/>
      <c r="AP234" s="39"/>
      <c r="AQ234" s="39"/>
      <c r="AR234" s="39"/>
      <c r="AS234" s="39"/>
      <c r="AT234" s="39"/>
      <c r="AU234" s="39"/>
      <c r="AV234" s="39">
        <f>SQRT((q_1x-W234)^2+(q_1y-X234)^2)</f>
        <v>64345.287686440803</v>
      </c>
      <c r="AW234" s="39"/>
      <c r="AX234" s="39">
        <f>SQRT((q_2x-W234)^2+(q_2y-X234)^2)</f>
        <v>93735.221701938615</v>
      </c>
      <c r="AY234" s="39"/>
      <c r="AZ234" s="39">
        <f>SQRT((q_3x-W234)^2+(q_3y-X234)^2)</f>
        <v>67533.40133610004</v>
      </c>
      <c r="BA234" s="39"/>
    </row>
    <row r="235" spans="20:53" x14ac:dyDescent="0.3">
      <c r="T235">
        <v>231</v>
      </c>
      <c r="U235">
        <v>115.5</v>
      </c>
      <c r="W235" s="39">
        <f>W234+(Z234*bt)+(0.5*AC234)*bt^2</f>
        <v>55370.425759105441</v>
      </c>
      <c r="X235" s="39">
        <f>X234+(AA234*bt)+(0.5*AD234)*bt^2</f>
        <v>-47310.109582012214</v>
      </c>
      <c r="Y235" s="39"/>
      <c r="Z235" s="39">
        <f>Z234+(AC234*bt)</f>
        <v>1483.6159445735982</v>
      </c>
      <c r="AA235" s="39">
        <f>AA234+(AD234*bt)</f>
        <v>-1084.4794891745451</v>
      </c>
      <c r="AB235" s="39"/>
      <c r="AC235" s="39">
        <f t="shared" si="35"/>
        <v>-175.64537725645178</v>
      </c>
      <c r="AD235" s="39">
        <f t="shared" si="36"/>
        <v>162.93013999533872</v>
      </c>
      <c r="AE235" s="39"/>
      <c r="AF235" s="39"/>
      <c r="AG235" s="39">
        <f>Masse_1*(q_1x-W235)/($AV235^2+Aarseth_1^2)^(3/2)</f>
        <v>-64.435394429092597</v>
      </c>
      <c r="AH235" s="39">
        <f>Masse_1*(q_1y-X235)/($AV235^2+Aarseth_1^2)^(3/2)</f>
        <v>99.84926541941816</v>
      </c>
      <c r="AI235" s="39"/>
      <c r="AJ235" s="39">
        <f>Masse_2*(q_2x-W235)/($AX235^2+Aarseth_2^2)^(3/2)</f>
        <v>-15.816360627640552</v>
      </c>
      <c r="AK235" s="39">
        <f>Masse_2*(q_2y-X235)/($AX235^2+Aarseth_2^2)^(3/2)</f>
        <v>12.026432803442106</v>
      </c>
      <c r="AL235" s="39"/>
      <c r="AM235" s="39">
        <f>Masse_3*(q_3x-W235)/($AZ235^2+Aarseth_3^2)^(3/2)</f>
        <v>-95.393622199718635</v>
      </c>
      <c r="AN235" s="39">
        <f>Masse_3*(q_3y-X235)/($AZ235^2+Aarseth_3^2)^(3/2)</f>
        <v>51.054441772478455</v>
      </c>
      <c r="AO235" s="39"/>
      <c r="AP235" s="39"/>
      <c r="AQ235" s="39"/>
      <c r="AR235" s="39"/>
      <c r="AS235" s="39"/>
      <c r="AT235" s="39"/>
      <c r="AU235" s="39"/>
      <c r="AV235" s="39">
        <f>SQRT((q_1x-W235)^2+(q_1y-X235)^2)</f>
        <v>65232.010016345324</v>
      </c>
      <c r="AW235" s="39"/>
      <c r="AX235" s="39">
        <f>SQRT((q_2x-W235)^2+(q_2y-X235)^2)</f>
        <v>94684.474648228759</v>
      </c>
      <c r="AY235" s="39"/>
      <c r="AZ235" s="39">
        <f>SQRT((q_3x-W235)^2+(q_3y-X235)^2)</f>
        <v>68472.852193678176</v>
      </c>
      <c r="BA235" s="39"/>
    </row>
    <row r="236" spans="20:53" x14ac:dyDescent="0.3">
      <c r="T236">
        <v>232</v>
      </c>
      <c r="U236">
        <v>116</v>
      </c>
      <c r="W236" s="39">
        <f>W235+(Z235*bt)+(0.5*AC235)*bt^2</f>
        <v>56090.278059235185</v>
      </c>
      <c r="X236" s="39">
        <f>X235+(AA235*bt)+(0.5*AD235)*bt^2</f>
        <v>-47831.983059100065</v>
      </c>
      <c r="Y236" s="39"/>
      <c r="Z236" s="39">
        <f>Z235+(AC235*bt)</f>
        <v>1395.7932559453723</v>
      </c>
      <c r="AA236" s="39">
        <f>AA235+(AD235*bt)</f>
        <v>-1003.0144191768757</v>
      </c>
      <c r="AB236" s="39"/>
      <c r="AC236" s="39">
        <f t="shared" si="35"/>
        <v>-171.85594273016756</v>
      </c>
      <c r="AD236" s="39">
        <f t="shared" si="36"/>
        <v>158.90213459438314</v>
      </c>
      <c r="AE236" s="39"/>
      <c r="AF236" s="39"/>
      <c r="AG236" s="39">
        <f>Masse_1*(q_1x-W236)/($AV236^2+Aarseth_1^2)^(3/2)</f>
        <v>-63.35525586848059</v>
      </c>
      <c r="AH236" s="39">
        <f>Masse_1*(q_1y-X236)/($AV236^2+Aarseth_1^2)^(3/2)</f>
        <v>97.133414673780081</v>
      </c>
      <c r="AI236" s="39"/>
      <c r="AJ236" s="39">
        <f>Masse_2*(q_2x-W236)/($AX236^2+Aarseth_2^2)^(3/2)</f>
        <v>-15.528373811390095</v>
      </c>
      <c r="AK236" s="39">
        <f>Masse_2*(q_2y-X236)/($AX236^2+Aarseth_2^2)^(3/2)</f>
        <v>11.802252194381213</v>
      </c>
      <c r="AL236" s="39"/>
      <c r="AM236" s="39">
        <f>Masse_3*(q_3x-W236)/($AZ236^2+Aarseth_3^2)^(3/2)</f>
        <v>-92.972313050296862</v>
      </c>
      <c r="AN236" s="39">
        <f>Masse_3*(q_3y-X236)/($AZ236^2+Aarseth_3^2)^(3/2)</f>
        <v>49.966467726221865</v>
      </c>
      <c r="AO236" s="39"/>
      <c r="AP236" s="39"/>
      <c r="AQ236" s="39"/>
      <c r="AR236" s="39"/>
      <c r="AS236" s="39"/>
      <c r="AT236" s="39"/>
      <c r="AU236" s="39"/>
      <c r="AV236" s="39">
        <f>SQRT((q_1x-W236)^2+(q_1y-X236)^2)</f>
        <v>66061.611542903265</v>
      </c>
      <c r="AW236" s="39"/>
      <c r="AX236" s="39">
        <f>SQRT((q_2x-W236)^2+(q_2y-X236)^2)</f>
        <v>95573.368046123418</v>
      </c>
      <c r="AY236" s="39"/>
      <c r="AZ236" s="39">
        <f>SQRT((q_3x-W236)^2+(q_3y-X236)^2)</f>
        <v>69353.883704863314</v>
      </c>
      <c r="BA236" s="39"/>
    </row>
    <row r="237" spans="20:53" x14ac:dyDescent="0.3">
      <c r="T237">
        <v>233</v>
      </c>
      <c r="U237">
        <v>116.5</v>
      </c>
      <c r="W237" s="39">
        <f>W236+(Z236*bt)+(0.5*AC236)*bt^2</f>
        <v>56766.692694366604</v>
      </c>
      <c r="X237" s="39">
        <f>X236+(AA236*bt)+(0.5*AD236)*bt^2</f>
        <v>-48313.627501864205</v>
      </c>
      <c r="Y237" s="39"/>
      <c r="Z237" s="39">
        <f>Z236+(AC236*bt)</f>
        <v>1309.8652845802885</v>
      </c>
      <c r="AA237" s="39">
        <f>AA236+(AD236*bt)</f>
        <v>-923.56335187968409</v>
      </c>
      <c r="AB237" s="39"/>
      <c r="AC237" s="39">
        <f t="shared" si="35"/>
        <v>-168.43718113527197</v>
      </c>
      <c r="AD237" s="39">
        <f t="shared" si="36"/>
        <v>155.25597374241312</v>
      </c>
      <c r="AE237" s="39"/>
      <c r="AF237" s="39"/>
      <c r="AG237" s="39">
        <f>Masse_1*(q_1x-W237)/($AV237^2+Aarseth_1^2)^(3/2)</f>
        <v>-62.375451372830909</v>
      </c>
      <c r="AH237" s="39">
        <f>Masse_1*(q_1y-X237)/($AV237^2+Aarseth_1^2)^(3/2)</f>
        <v>94.688968548896682</v>
      </c>
      <c r="AI237" s="39"/>
      <c r="AJ237" s="39">
        <f>Masse_2*(q_2x-W237)/($AX237^2+Aarseth_2^2)^(3/2)</f>
        <v>-15.267349346251304</v>
      </c>
      <c r="AK237" s="39">
        <f>Masse_2*(q_2y-X237)/($AX237^2+Aarseth_2^2)^(3/2)</f>
        <v>11.597406263972882</v>
      </c>
      <c r="AL237" s="39"/>
      <c r="AM237" s="39">
        <f>Masse_3*(q_3x-W237)/($AZ237^2+Aarseth_3^2)^(3/2)</f>
        <v>-90.794380416189753</v>
      </c>
      <c r="AN237" s="39">
        <f>Masse_3*(q_3y-X237)/($AZ237^2+Aarseth_3^2)^(3/2)</f>
        <v>48.969598929543544</v>
      </c>
      <c r="AO237" s="39"/>
      <c r="AP237" s="39"/>
      <c r="AQ237" s="39"/>
      <c r="AR237" s="39"/>
      <c r="AS237" s="39"/>
      <c r="AT237" s="39"/>
      <c r="AU237" s="39"/>
      <c r="AV237" s="39">
        <f>SQRT((q_1x-W237)^2+(q_1y-X237)^2)</f>
        <v>66835.250479061142</v>
      </c>
      <c r="AW237" s="39"/>
      <c r="AX237" s="39">
        <f>SQRT((q_2x-W237)^2+(q_2y-X237)^2)</f>
        <v>96403.341537819593</v>
      </c>
      <c r="AY237" s="39"/>
      <c r="AZ237" s="39">
        <f>SQRT((q_3x-W237)^2+(q_3y-X237)^2)</f>
        <v>70177.789247975626</v>
      </c>
      <c r="BA237" s="39"/>
    </row>
    <row r="238" spans="20:53" x14ac:dyDescent="0.3">
      <c r="T238">
        <v>234</v>
      </c>
      <c r="U238">
        <v>117</v>
      </c>
      <c r="W238" s="39">
        <f>W237+(Z237*bt)+(0.5*AC237)*bt^2</f>
        <v>57400.570689014836</v>
      </c>
      <c r="X238" s="39">
        <f>X237+(AA237*bt)+(0.5*AD237)*bt^2</f>
        <v>-48756.002181086245</v>
      </c>
      <c r="Y238" s="39"/>
      <c r="Z238" s="39">
        <f>Z237+(AC237*bt)</f>
        <v>1225.6466940126525</v>
      </c>
      <c r="AA238" s="39">
        <f>AA237+(AD237*bt)</f>
        <v>-845.93536500847756</v>
      </c>
      <c r="AB238" s="39"/>
      <c r="AC238" s="39">
        <f t="shared" si="35"/>
        <v>-165.3576622088363</v>
      </c>
      <c r="AD238" s="39">
        <f t="shared" si="36"/>
        <v>151.95698745742979</v>
      </c>
      <c r="AE238" s="39"/>
      <c r="AF238" s="39"/>
      <c r="AG238" s="39">
        <f>Masse_1*(q_1x-W238)/($AV238^2+Aarseth_1^2)^(3/2)</f>
        <v>-61.489820694496096</v>
      </c>
      <c r="AH238" s="39">
        <f>Masse_1*(q_1y-X238)/($AV238^2+Aarseth_1^2)^(3/2)</f>
        <v>92.489804924826728</v>
      </c>
      <c r="AI238" s="39"/>
      <c r="AJ238" s="39">
        <f>Masse_2*(q_2x-W238)/($AX238^2+Aarseth_2^2)^(3/2)</f>
        <v>-15.031154558600154</v>
      </c>
      <c r="AK238" s="39">
        <f>Masse_2*(q_2y-X238)/($AX238^2+Aarseth_2^2)^(3/2)</f>
        <v>11.410388091036392</v>
      </c>
      <c r="AL238" s="39"/>
      <c r="AM238" s="39">
        <f>Masse_3*(q_3x-W238)/($AZ238^2+Aarseth_3^2)^(3/2)</f>
        <v>-88.836686955740035</v>
      </c>
      <c r="AN238" s="39">
        <f>Masse_3*(q_3y-X238)/($AZ238^2+Aarseth_3^2)^(3/2)</f>
        <v>48.056794441566666</v>
      </c>
      <c r="AO238" s="39"/>
      <c r="AP238" s="39"/>
      <c r="AQ238" s="39"/>
      <c r="AR238" s="39"/>
      <c r="AS238" s="39"/>
      <c r="AT238" s="39"/>
      <c r="AU238" s="39"/>
      <c r="AV238" s="39">
        <f>SQRT((q_1x-W238)^2+(q_1y-X238)^2)</f>
        <v>67553.981890502764</v>
      </c>
      <c r="AW238" s="39"/>
      <c r="AX238" s="39">
        <f>SQRT((q_2x-W238)^2+(q_2y-X238)^2)</f>
        <v>97175.697246219919</v>
      </c>
      <c r="AY238" s="39"/>
      <c r="AZ238" s="39">
        <f>SQRT((q_3x-W238)^2+(q_3y-X238)^2)</f>
        <v>70945.746211906444</v>
      </c>
      <c r="BA238" s="39"/>
    </row>
    <row r="239" spans="20:53" x14ac:dyDescent="0.3">
      <c r="T239">
        <v>235</v>
      </c>
      <c r="U239">
        <v>117.5</v>
      </c>
      <c r="W239" s="39">
        <f>W238+(Z238*bt)+(0.5*AC238)*bt^2</f>
        <v>57992.724328245058</v>
      </c>
      <c r="X239" s="39">
        <f>X238+(AA238*bt)+(0.5*AD238)*bt^2</f>
        <v>-49159.97524015831</v>
      </c>
      <c r="Y239" s="39"/>
      <c r="Z239" s="39">
        <f>Z238+(AC238*bt)</f>
        <v>1142.9678629082343</v>
      </c>
      <c r="AA239" s="39">
        <f>AA238+(AD238*bt)</f>
        <v>-769.95687127976271</v>
      </c>
      <c r="AB239" s="39"/>
      <c r="AC239" s="39">
        <f t="shared" si="35"/>
        <v>-162.59024474578899</v>
      </c>
      <c r="AD239" s="39">
        <f t="shared" si="36"/>
        <v>148.97526452800605</v>
      </c>
      <c r="AE239" s="39"/>
      <c r="AF239" s="39"/>
      <c r="AG239" s="39">
        <f>Masse_1*(q_1x-W239)/($AV239^2+Aarseth_1^2)^(3/2)</f>
        <v>-60.692875443338139</v>
      </c>
      <c r="AH239" s="39">
        <f>Masse_1*(q_1y-X239)/($AV239^2+Aarseth_1^2)^(3/2)</f>
        <v>90.513562285318685</v>
      </c>
      <c r="AI239" s="39"/>
      <c r="AJ239" s="39">
        <f>Masse_2*(q_2x-W239)/($AX239^2+Aarseth_2^2)^(3/2)</f>
        <v>-14.817940013619971</v>
      </c>
      <c r="AK239" s="39">
        <f>Masse_2*(q_2y-X239)/($AX239^2+Aarseth_2^2)^(3/2)</f>
        <v>11.239881307729076</v>
      </c>
      <c r="AL239" s="39"/>
      <c r="AM239" s="39">
        <f>Masse_3*(q_3x-W239)/($AZ239^2+Aarseth_3^2)^(3/2)</f>
        <v>-87.079429288830866</v>
      </c>
      <c r="AN239" s="39">
        <f>Masse_3*(q_3y-X239)/($AZ239^2+Aarseth_3^2)^(3/2)</f>
        <v>47.221820934958295</v>
      </c>
      <c r="AO239" s="39"/>
      <c r="AP239" s="39"/>
      <c r="AQ239" s="39"/>
      <c r="AR239" s="39"/>
      <c r="AS239" s="39"/>
      <c r="AT239" s="39"/>
      <c r="AU239" s="39"/>
      <c r="AV239" s="39">
        <f>SQRT((q_1x-W239)^2+(q_1y-X239)^2)</f>
        <v>68218.764985137153</v>
      </c>
      <c r="AW239" s="39"/>
      <c r="AX239" s="39">
        <f>SQRT((q_2x-W239)^2+(q_2y-X239)^2)</f>
        <v>97891.612094999102</v>
      </c>
      <c r="AY239" s="39"/>
      <c r="AZ239" s="39">
        <f>SQRT((q_3x-W239)^2+(q_3y-X239)^2)</f>
        <v>71658.825183661116</v>
      </c>
      <c r="BA239" s="39"/>
    </row>
    <row r="240" spans="20:53" x14ac:dyDescent="0.3">
      <c r="T240">
        <v>236</v>
      </c>
      <c r="U240">
        <v>118</v>
      </c>
      <c r="W240" s="39">
        <f>W239+(Z239*bt)+(0.5*AC239)*bt^2</f>
        <v>58543.884479105953</v>
      </c>
      <c r="X240" s="39">
        <f>X239+(AA239*bt)+(0.5*AD239)*bt^2</f>
        <v>-49526.33176773219</v>
      </c>
      <c r="Y240" s="39"/>
      <c r="Z240" s="39">
        <f>Z239+(AC239*bt)</f>
        <v>1061.6727405353399</v>
      </c>
      <c r="AA240" s="39">
        <f>AA239+(AD239*bt)</f>
        <v>-695.46923901575974</v>
      </c>
      <c r="AB240" s="39"/>
      <c r="AC240" s="39">
        <f t="shared" si="35"/>
        <v>-160.11147164402786</v>
      </c>
      <c r="AD240" s="39">
        <f t="shared" si="36"/>
        <v>146.28495277470239</v>
      </c>
      <c r="AE240" s="39"/>
      <c r="AF240" s="39"/>
      <c r="AG240" s="39">
        <f>Masse_1*(q_1x-W240)/($AV240^2+Aarseth_1^2)^(3/2)</f>
        <v>-59.979750188896574</v>
      </c>
      <c r="AH240" s="39">
        <f>Masse_1*(q_1y-X240)/($AV240^2+Aarseth_1^2)^(3/2)</f>
        <v>88.741059180785825</v>
      </c>
      <c r="AI240" s="39"/>
      <c r="AJ240" s="39">
        <f>Masse_2*(q_2x-W240)/($AX240^2+Aarseth_2^2)^(3/2)</f>
        <v>-14.626100315797212</v>
      </c>
      <c r="AK240" s="39">
        <f>Masse_2*(q_2y-X240)/($AX240^2+Aarseth_2^2)^(3/2)</f>
        <v>11.084734421276075</v>
      </c>
      <c r="AL240" s="39"/>
      <c r="AM240" s="39">
        <f>Masse_3*(q_3x-W240)/($AZ240^2+Aarseth_3^2)^(3/2)</f>
        <v>-85.505621139334053</v>
      </c>
      <c r="AN240" s="39">
        <f>Masse_3*(q_3y-X240)/($AZ240^2+Aarseth_3^2)^(3/2)</f>
        <v>46.459159172640483</v>
      </c>
      <c r="AO240" s="39"/>
      <c r="AP240" s="39"/>
      <c r="AQ240" s="39"/>
      <c r="AR240" s="39"/>
      <c r="AS240" s="39"/>
      <c r="AT240" s="39"/>
      <c r="AU240" s="39"/>
      <c r="AV240" s="39">
        <f>SQRT((q_1x-W240)^2+(q_1y-X240)^2)</f>
        <v>68830.469601929392</v>
      </c>
      <c r="AW240" s="39"/>
      <c r="AX240" s="39">
        <f>SQRT((q_2x-W240)^2+(q_2y-X240)^2)</f>
        <v>98552.148443295053</v>
      </c>
      <c r="AY240" s="39"/>
      <c r="AZ240" s="39">
        <f>SQRT((q_3x-W240)^2+(q_3y-X240)^2)</f>
        <v>72317.998036653895</v>
      </c>
      <c r="BA240" s="39"/>
    </row>
    <row r="241" spans="20:53" x14ac:dyDescent="0.3">
      <c r="T241">
        <v>237</v>
      </c>
      <c r="U241">
        <v>118.5</v>
      </c>
      <c r="W241" s="39">
        <f>W240+(Z240*bt)+(0.5*AC240)*bt^2</f>
        <v>59054.706915418123</v>
      </c>
      <c r="X241" s="39">
        <f>X240+(AA240*bt)+(0.5*AD240)*bt^2</f>
        <v>-49855.780768143231</v>
      </c>
      <c r="Y241" s="39"/>
      <c r="Z241" s="39">
        <f>Z240+(AC240*bt)</f>
        <v>981.61700471332597</v>
      </c>
      <c r="AA241" s="39">
        <f>AA240+(AD240*bt)</f>
        <v>-622.32676262840857</v>
      </c>
      <c r="AB241" s="39"/>
      <c r="AC241" s="39">
        <f t="shared" si="35"/>
        <v>-157.90107100672927</v>
      </c>
      <c r="AD241" s="39">
        <f t="shared" si="36"/>
        <v>143.86368412348568</v>
      </c>
      <c r="AE241" s="39"/>
      <c r="AF241" s="39"/>
      <c r="AG241" s="39">
        <f>Masse_1*(q_1x-W241)/($AV241^2+Aarseth_1^2)^(3/2)</f>
        <v>-59.346155618453665</v>
      </c>
      <c r="AH241" s="39">
        <f>Masse_1*(q_1y-X241)/($AV241^2+Aarseth_1^2)^(3/2)</f>
        <v>87.15582217672106</v>
      </c>
      <c r="AI241" s="39"/>
      <c r="AJ241" s="39">
        <f>Masse_2*(q_2x-W241)/($AX241^2+Aarseth_2^2)^(3/2)</f>
        <v>-14.454241774529777</v>
      </c>
      <c r="AK241" s="39">
        <f>Masse_2*(q_2y-X241)/($AX241^2+Aarseth_2^2)^(3/2)</f>
        <v>10.943939463992333</v>
      </c>
      <c r="AL241" s="39"/>
      <c r="AM241" s="39">
        <f>Masse_3*(q_3x-W241)/($AZ241^2+Aarseth_3^2)^(3/2)</f>
        <v>-84.100673613745826</v>
      </c>
      <c r="AN241" s="39">
        <f>Masse_3*(q_3y-X241)/($AZ241^2+Aarseth_3^2)^(3/2)</f>
        <v>45.763922482772287</v>
      </c>
      <c r="AO241" s="39"/>
      <c r="AP241" s="39"/>
      <c r="AQ241" s="39"/>
      <c r="AR241" s="39"/>
      <c r="AS241" s="39"/>
      <c r="AT241" s="39"/>
      <c r="AU241" s="39"/>
      <c r="AV241" s="39">
        <f>SQRT((q_1x-W241)^2+(q_1y-X241)^2)</f>
        <v>69389.881969726091</v>
      </c>
      <c r="AW241" s="39"/>
      <c r="AX241" s="39">
        <f>SQRT((q_2x-W241)^2+(q_2y-X241)^2)</f>
        <v>99158.263280710409</v>
      </c>
      <c r="AY241" s="39"/>
      <c r="AZ241" s="39">
        <f>SQRT((q_3x-W241)^2+(q_3y-X241)^2)</f>
        <v>72924.145047967337</v>
      </c>
      <c r="BA241" s="39"/>
    </row>
    <row r="242" spans="20:53" x14ac:dyDescent="0.3">
      <c r="T242">
        <v>238</v>
      </c>
      <c r="U242">
        <v>119</v>
      </c>
      <c r="W242" s="39">
        <f>W241+(Z241*bt)+(0.5*AC241)*bt^2</f>
        <v>59525.777783898942</v>
      </c>
      <c r="X242" s="39">
        <f>X241+(AA241*bt)+(0.5*AD241)*bt^2</f>
        <v>-50148.961188941998</v>
      </c>
      <c r="Y242" s="39"/>
      <c r="Z242" s="39">
        <f>Z241+(AC241*bt)</f>
        <v>902.66646920996129</v>
      </c>
      <c r="AA242" s="39">
        <f>AA241+(AD241*bt)</f>
        <v>-550.39492056666575</v>
      </c>
      <c r="AB242" s="39"/>
      <c r="AC242" s="39">
        <f t="shared" si="35"/>
        <v>-155.94154361738012</v>
      </c>
      <c r="AD242" s="39">
        <f t="shared" si="36"/>
        <v>141.6921005605019</v>
      </c>
      <c r="AE242" s="39"/>
      <c r="AF242" s="39"/>
      <c r="AG242" s="39">
        <f>Masse_1*(q_1x-W242)/($AV242^2+Aarseth_1^2)^(3/2)</f>
        <v>-58.788335133180432</v>
      </c>
      <c r="AH242" s="39">
        <f>Masse_1*(q_1y-X242)/($AV242^2+Aarseth_1^2)^(3/2)</f>
        <v>85.743700452513252</v>
      </c>
      <c r="AI242" s="39"/>
      <c r="AJ242" s="39">
        <f>Masse_2*(q_2x-W242)/($AX242^2+Aarseth_2^2)^(3/2)</f>
        <v>-14.30115564150312</v>
      </c>
      <c r="AK242" s="39">
        <f>Masse_2*(q_2y-X242)/($AX242^2+Aarseth_2^2)^(3/2)</f>
        <v>10.816614179810626</v>
      </c>
      <c r="AL242" s="39"/>
      <c r="AM242" s="39">
        <f>Masse_3*(q_3x-W242)/($AZ242^2+Aarseth_3^2)^(3/2)</f>
        <v>-82.852052842696565</v>
      </c>
      <c r="AN242" s="39">
        <f>Masse_3*(q_3y-X242)/($AZ242^2+Aarseth_3^2)^(3/2)</f>
        <v>45.131785928178033</v>
      </c>
      <c r="AO242" s="39"/>
      <c r="AP242" s="39"/>
      <c r="AQ242" s="39"/>
      <c r="AR242" s="39"/>
      <c r="AS242" s="39"/>
      <c r="AT242" s="39"/>
      <c r="AU242" s="39"/>
      <c r="AV242" s="39">
        <f>SQRT((q_1x-W242)^2+(q_1y-X242)^2)</f>
        <v>69897.709802155179</v>
      </c>
      <c r="AW242" s="39"/>
      <c r="AX242" s="39">
        <f>SQRT((q_2x-W242)^2+(q_2y-X242)^2)</f>
        <v>99710.816184819807</v>
      </c>
      <c r="AY242" s="39"/>
      <c r="AZ242" s="39">
        <f>SQRT((q_3x-W242)^2+(q_3y-X242)^2)</f>
        <v>73478.061156231241</v>
      </c>
      <c r="BA242" s="39"/>
    </row>
    <row r="243" spans="20:53" x14ac:dyDescent="0.3">
      <c r="T243">
        <v>239</v>
      </c>
      <c r="U243">
        <v>119.5</v>
      </c>
      <c r="W243" s="39">
        <f>W242+(Z242*bt)+(0.5*AC242)*bt^2</f>
        <v>59957.618325551746</v>
      </c>
      <c r="X243" s="39">
        <f>X242+(AA242*bt)+(0.5*AD242)*bt^2</f>
        <v>-50406.447136655268</v>
      </c>
      <c r="Y243" s="39"/>
      <c r="Z243" s="39">
        <f>Z242+(AC242*bt)</f>
        <v>824.69569740127122</v>
      </c>
      <c r="AA243" s="39">
        <f>AA242+(AD242*bt)</f>
        <v>-479.5488702864148</v>
      </c>
      <c r="AB243" s="39"/>
      <c r="AC243" s="39">
        <f t="shared" si="35"/>
        <v>-154.21782123772789</v>
      </c>
      <c r="AD243" s="39">
        <f t="shared" si="36"/>
        <v>139.75346217715864</v>
      </c>
      <c r="AE243" s="39"/>
      <c r="AF243" s="39"/>
      <c r="AG243" s="39">
        <f>Masse_1*(q_1x-W243)/($AV243^2+Aarseth_1^2)^(3/2)</f>
        <v>-58.303025604822977</v>
      </c>
      <c r="AH243" s="39">
        <f>Masse_1*(q_1y-X243)/($AV243^2+Aarseth_1^2)^(3/2)</f>
        <v>84.492550146158436</v>
      </c>
      <c r="AI243" s="39"/>
      <c r="AJ243" s="39">
        <f>Masse_2*(q_2x-W243)/($AX243^2+Aarseth_2^2)^(3/2)</f>
        <v>-14.165795905765078</v>
      </c>
      <c r="AK243" s="39">
        <f>Masse_2*(q_2y-X243)/($AX243^2+Aarseth_2^2)^(3/2)</f>
        <v>10.701987120804366</v>
      </c>
      <c r="AL243" s="39"/>
      <c r="AM243" s="39">
        <f>Masse_3*(q_3x-W243)/($AZ243^2+Aarseth_3^2)^(3/2)</f>
        <v>-81.748999727139818</v>
      </c>
      <c r="AN243" s="39">
        <f>Masse_3*(q_3y-X243)/($AZ243^2+Aarseth_3^2)^(3/2)</f>
        <v>44.558924910195849</v>
      </c>
      <c r="AO243" s="39"/>
      <c r="AP243" s="39"/>
      <c r="AQ243" s="39"/>
      <c r="AR243" s="39"/>
      <c r="AS243" s="39"/>
      <c r="AT243" s="39"/>
      <c r="AU243" s="39"/>
      <c r="AV243" s="39">
        <f>SQRT((q_1x-W243)^2+(q_1y-X243)^2)</f>
        <v>70354.586788927409</v>
      </c>
      <c r="AW243" s="39"/>
      <c r="AX243" s="39">
        <f>SQRT((q_2x-W243)^2+(q_2y-X243)^2)</f>
        <v>100210.5762081435</v>
      </c>
      <c r="AY243" s="39"/>
      <c r="AZ243" s="39">
        <f>SQRT((q_3x-W243)^2+(q_3y-X243)^2)</f>
        <v>73980.461456852383</v>
      </c>
      <c r="BA243" s="39"/>
    </row>
    <row r="244" spans="20:53" x14ac:dyDescent="0.3">
      <c r="T244">
        <v>240</v>
      </c>
      <c r="U244">
        <v>120</v>
      </c>
      <c r="W244" s="39">
        <f>W243+(Z243*bt)+(0.5*AC243)*bt^2</f>
        <v>60350.688946597664</v>
      </c>
      <c r="X244" s="39">
        <f>X243+(AA243*bt)+(0.5*AD243)*bt^2</f>
        <v>-50628.752389026326</v>
      </c>
      <c r="Y244" s="39"/>
      <c r="Z244" s="39">
        <f>Z243+(AC243*bt)</f>
        <v>747.58678678240722</v>
      </c>
      <c r="AA244" s="39">
        <f>AA243+(AD243*bt)</f>
        <v>-409.67213919783546</v>
      </c>
      <c r="AB244" s="39"/>
      <c r="AC244" s="39">
        <f t="shared" si="35"/>
        <v>-152.71698340099505</v>
      </c>
      <c r="AD244" s="39">
        <f t="shared" si="36"/>
        <v>138.03332248425335</v>
      </c>
      <c r="AE244" s="39"/>
      <c r="AF244" s="39"/>
      <c r="AG244" s="39">
        <f>Masse_1*(q_1x-W244)/($AV244^2+Aarseth_1^2)^(3/2)</f>
        <v>-57.887422611073433</v>
      </c>
      <c r="AH244" s="39">
        <f>Masse_1*(q_1y-X244)/($AV244^2+Aarseth_1^2)^(3/2)</f>
        <v>83.391975285758747</v>
      </c>
      <c r="AI244" s="39"/>
      <c r="AJ244" s="39">
        <f>Masse_2*(q_2x-W244)/($AX244^2+Aarseth_2^2)^(3/2)</f>
        <v>-14.047260847130161</v>
      </c>
      <c r="AK244" s="39">
        <f>Masse_2*(q_2y-X244)/($AX244^2+Aarseth_2^2)^(3/2)</f>
        <v>10.599385155374968</v>
      </c>
      <c r="AL244" s="39"/>
      <c r="AM244" s="39">
        <f>Masse_3*(q_3x-W244)/($AZ244^2+Aarseth_3^2)^(3/2)</f>
        <v>-80.78229994279144</v>
      </c>
      <c r="AN244" s="39">
        <f>Masse_3*(q_3y-X244)/($AZ244^2+Aarseth_3^2)^(3/2)</f>
        <v>44.041962043119625</v>
      </c>
      <c r="AO244" s="39"/>
      <c r="AP244" s="39"/>
      <c r="AQ244" s="39"/>
      <c r="AR244" s="39"/>
      <c r="AS244" s="39"/>
      <c r="AT244" s="39"/>
      <c r="AU244" s="39"/>
      <c r="AV244" s="39">
        <f>SQRT((q_1x-W244)^2+(q_1y-X244)^2)</f>
        <v>70761.076537668734</v>
      </c>
      <c r="AW244" s="39"/>
      <c r="AX244" s="39">
        <f>SQRT((q_2x-W244)^2+(q_2y-X244)^2)</f>
        <v>100658.22783281433</v>
      </c>
      <c r="AY244" s="39"/>
      <c r="AZ244" s="39">
        <f>SQRT((q_3x-W244)^2+(q_3y-X244)^2)</f>
        <v>74431.986018065596</v>
      </c>
      <c r="BA244" s="39"/>
    </row>
    <row r="245" spans="20:53" x14ac:dyDescent="0.3">
      <c r="T245">
        <v>241</v>
      </c>
      <c r="U245">
        <v>120.5</v>
      </c>
      <c r="W245" s="39">
        <f>W244+(Z244*bt)+(0.5*AC244)*bt^2</f>
        <v>60705.392717063747</v>
      </c>
      <c r="X245" s="39">
        <f>X244+(AA244*bt)+(0.5*AD244)*bt^2</f>
        <v>-50816.334293314714</v>
      </c>
      <c r="Y245" s="39"/>
      <c r="Z245" s="39">
        <f>Z244+(AC244*bt)</f>
        <v>671.22829508190966</v>
      </c>
      <c r="AA245" s="39">
        <f>AA244+(AD244*bt)</f>
        <v>-340.65547795570876</v>
      </c>
      <c r="AB245" s="39"/>
      <c r="AC245" s="39">
        <f t="shared" si="35"/>
        <v>-151.4280229000434</v>
      </c>
      <c r="AD245" s="39">
        <f t="shared" si="36"/>
        <v>136.51925926060107</v>
      </c>
      <c r="AE245" s="39"/>
      <c r="AF245" s="39"/>
      <c r="AG245" s="39">
        <f>Masse_1*(q_1x-W245)/($AV245^2+Aarseth_1^2)^(3/2)</f>
        <v>-57.539150228355822</v>
      </c>
      <c r="AH245" s="39">
        <f>Masse_1*(q_1y-X245)/($AV245^2+Aarseth_1^2)^(3/2)</f>
        <v>82.433115017299315</v>
      </c>
      <c r="AI245" s="39"/>
      <c r="AJ245" s="39">
        <f>Masse_2*(q_2x-W245)/($AX245^2+Aarseth_2^2)^(3/2)</f>
        <v>-13.944777715025033</v>
      </c>
      <c r="AK245" s="39">
        <f>Masse_2*(q_2y-X245)/($AX245^2+Aarseth_2^2)^(3/2)</f>
        <v>10.50822298995663</v>
      </c>
      <c r="AL245" s="39"/>
      <c r="AM245" s="39">
        <f>Masse_3*(q_3x-W245)/($AZ245^2+Aarseth_3^2)^(3/2)</f>
        <v>-79.944094956662568</v>
      </c>
      <c r="AN245" s="39">
        <f>Masse_3*(q_3y-X245)/($AZ245^2+Aarseth_3^2)^(3/2)</f>
        <v>43.577921253345139</v>
      </c>
      <c r="AO245" s="39"/>
      <c r="AP245" s="39"/>
      <c r="AQ245" s="39"/>
      <c r="AR245" s="39"/>
      <c r="AS245" s="39"/>
      <c r="AT245" s="39"/>
      <c r="AU245" s="39"/>
      <c r="AV245" s="39">
        <f>SQRT((q_1x-W245)^2+(q_1y-X245)^2)</f>
        <v>71117.676014195094</v>
      </c>
      <c r="AW245" s="39"/>
      <c r="AX245" s="39">
        <f>SQRT((q_2x-W245)^2+(q_2y-X245)^2)</f>
        <v>101054.37610757732</v>
      </c>
      <c r="AY245" s="39"/>
      <c r="AZ245" s="39">
        <f>SQRT((q_3x-W245)^2+(q_3y-X245)^2)</f>
        <v>74833.204089588762</v>
      </c>
      <c r="BA245" s="39"/>
    </row>
    <row r="246" spans="20:53" x14ac:dyDescent="0.3">
      <c r="T246">
        <v>242</v>
      </c>
      <c r="U246">
        <v>121</v>
      </c>
      <c r="W246" s="39">
        <f>W245+(Z245*bt)+(0.5*AC245)*bt^2</f>
        <v>61022.078361742191</v>
      </c>
      <c r="X246" s="39">
        <f>X245+(AA245*bt)+(0.5*AD245)*bt^2</f>
        <v>-50969.597124884989</v>
      </c>
      <c r="Y246" s="39"/>
      <c r="Z246" s="39">
        <f>Z245+(AC245*bt)</f>
        <v>595.51428363188802</v>
      </c>
      <c r="AA246" s="39">
        <f>AA245+(AD245*bt)</f>
        <v>-272.39584832540822</v>
      </c>
      <c r="AB246" s="39"/>
      <c r="AC246" s="39">
        <f t="shared" si="35"/>
        <v>-150.34165216680486</v>
      </c>
      <c r="AD246" s="39">
        <f t="shared" si="36"/>
        <v>135.20065161885029</v>
      </c>
      <c r="AE246" s="39"/>
      <c r="AF246" s="39"/>
      <c r="AG246" s="39">
        <f>Masse_1*(q_1x-W246)/($AV246^2+Aarseth_1^2)^(3/2)</f>
        <v>-57.256235327997906</v>
      </c>
      <c r="AH246" s="39">
        <f>Masse_1*(q_1y-X246)/($AV246^2+Aarseth_1^2)^(3/2)</f>
        <v>81.6084690540157</v>
      </c>
      <c r="AI246" s="39"/>
      <c r="AJ246" s="39">
        <f>Masse_2*(q_2x-W246)/($AX246^2+Aarseth_2^2)^(3/2)</f>
        <v>-13.857690030160574</v>
      </c>
      <c r="AK246" s="39">
        <f>Masse_2*(q_2y-X246)/($AX246^2+Aarseth_2^2)^(3/2)</f>
        <v>10.427994385038854</v>
      </c>
      <c r="AL246" s="39"/>
      <c r="AM246" s="39">
        <f>Masse_3*(q_3x-W246)/($AZ246^2+Aarseth_3^2)^(3/2)</f>
        <v>-79.227726808646366</v>
      </c>
      <c r="AN246" s="39">
        <f>Masse_3*(q_3y-X246)/($AZ246^2+Aarseth_3^2)^(3/2)</f>
        <v>43.16418817979573</v>
      </c>
      <c r="AO246" s="39"/>
      <c r="AP246" s="39"/>
      <c r="AQ246" s="39"/>
      <c r="AR246" s="39"/>
      <c r="AS246" s="39"/>
      <c r="AT246" s="39"/>
      <c r="AU246" s="39"/>
      <c r="AV246" s="39">
        <f>SQRT((q_1x-W246)^2+(q_1y-X246)^2)</f>
        <v>71424.818523138558</v>
      </c>
      <c r="AW246" s="39"/>
      <c r="AX246" s="39">
        <f>SQRT((q_2x-W246)^2+(q_2y-X246)^2)</f>
        <v>101399.55106225607</v>
      </c>
      <c r="AY246" s="39"/>
      <c r="AZ246" s="39">
        <f>SQRT((q_3x-W246)^2+(q_3y-X246)^2)</f>
        <v>75184.617765408388</v>
      </c>
      <c r="BA246" s="39"/>
    </row>
    <row r="247" spans="20:53" x14ac:dyDescent="0.3">
      <c r="T247">
        <v>243</v>
      </c>
      <c r="U247">
        <v>121.5</v>
      </c>
      <c r="W247" s="39">
        <f>W246+(Z246*bt)+(0.5*AC246)*bt^2</f>
        <v>61301.042797037284</v>
      </c>
      <c r="X247" s="39">
        <f>X246+(AA246*bt)+(0.5*AD246)*bt^2</f>
        <v>-51088.894967595341</v>
      </c>
      <c r="Y247" s="39"/>
      <c r="Z247" s="39">
        <f>Z246+(AC246*bt)</f>
        <v>520.34345754848562</v>
      </c>
      <c r="AA247" s="39">
        <f>AA246+(AD246*bt)</f>
        <v>-204.79552251598307</v>
      </c>
      <c r="AB247" s="39"/>
      <c r="AC247" s="39">
        <f t="shared" si="35"/>
        <v>-149.45014432923421</v>
      </c>
      <c r="AD247" s="39">
        <f t="shared" si="36"/>
        <v>134.06849587867737</v>
      </c>
      <c r="AE247" s="39"/>
      <c r="AF247" s="39"/>
      <c r="AG247" s="39">
        <f>Masse_1*(q_1x-W247)/($AV247^2+Aarseth_1^2)^(3/2)</f>
        <v>-57.037086258024026</v>
      </c>
      <c r="AH247" s="39">
        <f>Masse_1*(q_1y-X247)/($AV247^2+Aarseth_1^2)^(3/2)</f>
        <v>80.911754999773606</v>
      </c>
      <c r="AI247" s="39"/>
      <c r="AJ247" s="39">
        <f>Masse_2*(q_2x-W247)/($AX247^2+Aarseth_2^2)^(3/2)</f>
        <v>-13.78544710928978</v>
      </c>
      <c r="AK247" s="39">
        <f>Masse_2*(q_2y-X247)/($AX247^2+Aarseth_2^2)^(3/2)</f>
        <v>10.358264809014637</v>
      </c>
      <c r="AL247" s="39"/>
      <c r="AM247" s="39">
        <f>Masse_3*(q_3x-W247)/($AZ247^2+Aarseth_3^2)^(3/2)</f>
        <v>-78.627610961920411</v>
      </c>
      <c r="AN247" s="39">
        <f>Masse_3*(q_3y-X247)/($AZ247^2+Aarseth_3^2)^(3/2)</f>
        <v>42.798476069889105</v>
      </c>
      <c r="AO247" s="39"/>
      <c r="AP247" s="39"/>
      <c r="AQ247" s="39"/>
      <c r="AR247" s="39"/>
      <c r="AS247" s="39"/>
      <c r="AT247" s="39"/>
      <c r="AU247" s="39"/>
      <c r="AV247" s="39">
        <f>SQRT((q_1x-W247)^2+(q_1y-X247)^2)</f>
        <v>71682.876265162689</v>
      </c>
      <c r="AW247" s="39"/>
      <c r="AX247" s="39">
        <f>SQRT((q_2x-W247)^2+(q_2y-X247)^2)</f>
        <v>101694.21147856738</v>
      </c>
      <c r="AY247" s="39"/>
      <c r="AZ247" s="39">
        <f>SQRT((q_3x-W247)^2+(q_3y-X247)^2)</f>
        <v>75486.665153235488</v>
      </c>
      <c r="BA247" s="39"/>
    </row>
    <row r="248" spans="20:53" x14ac:dyDescent="0.3">
      <c r="T248">
        <v>244</v>
      </c>
      <c r="U248">
        <v>122</v>
      </c>
      <c r="W248" s="39">
        <f>W247+(Z247*bt)+(0.5*AC247)*bt^2</f>
        <v>61542.533257770374</v>
      </c>
      <c r="X248" s="39">
        <f>X247+(AA247*bt)+(0.5*AD247)*bt^2</f>
        <v>-51174.5341668685</v>
      </c>
      <c r="Y248" s="39"/>
      <c r="Z248" s="39">
        <f>Z247+(AC247*bt)</f>
        <v>445.61838538386849</v>
      </c>
      <c r="AA248" s="39">
        <f>AA247+(AD247*bt)</f>
        <v>-137.76127457664438</v>
      </c>
      <c r="AB248" s="39"/>
      <c r="AC248" s="39">
        <f t="shared" si="35"/>
        <v>-148.74720400996483</v>
      </c>
      <c r="AD248" s="39">
        <f t="shared" si="36"/>
        <v>133.11525435594396</v>
      </c>
      <c r="AE248" s="39"/>
      <c r="AF248" s="39"/>
      <c r="AG248" s="39">
        <f>Masse_1*(q_1x-W248)/($AV248^2+Aarseth_1^2)^(3/2)</f>
        <v>-56.880475773946401</v>
      </c>
      <c r="AH248" s="39">
        <f>Masse_1*(q_1y-X248)/($AV248^2+Aarseth_1^2)^(3/2)</f>
        <v>80.337792558712081</v>
      </c>
      <c r="AI248" s="39"/>
      <c r="AJ248" s="39">
        <f>Masse_2*(q_2x-W248)/($AX248^2+Aarseth_2^2)^(3/2)</f>
        <v>-13.727595495407609</v>
      </c>
      <c r="AK248" s="39">
        <f>Masse_2*(q_2y-X248)/($AX248^2+Aarseth_2^2)^(3/2)</f>
        <v>10.298665323630209</v>
      </c>
      <c r="AL248" s="39"/>
      <c r="AM248" s="39">
        <f>Masse_3*(q_3x-W248)/($AZ248^2+Aarseth_3^2)^(3/2)</f>
        <v>-78.139132740610805</v>
      </c>
      <c r="AN248" s="39">
        <f>Masse_3*(q_3y-X248)/($AZ248^2+Aarseth_3^2)^(3/2)</f>
        <v>42.478796473601669</v>
      </c>
      <c r="AO248" s="39"/>
      <c r="AP248" s="39"/>
      <c r="AQ248" s="39"/>
      <c r="AR248" s="39"/>
      <c r="AS248" s="39"/>
      <c r="AT248" s="39"/>
      <c r="AU248" s="39"/>
      <c r="AV248" s="39">
        <f>SQRT((q_1x-W248)^2+(q_1y-X248)^2)</f>
        <v>71892.162501707906</v>
      </c>
      <c r="AW248" s="39"/>
      <c r="AX248" s="39">
        <f>SQRT((q_2x-W248)^2+(q_2y-X248)^2)</f>
        <v>101938.7480825027</v>
      </c>
      <c r="AY248" s="39"/>
      <c r="AZ248" s="39">
        <f>SQRT((q_3x-W248)^2+(q_3y-X248)^2)</f>
        <v>75739.723095291367</v>
      </c>
      <c r="BA248" s="39"/>
    </row>
    <row r="249" spans="20:53" x14ac:dyDescent="0.3">
      <c r="T249">
        <v>245</v>
      </c>
      <c r="U249">
        <v>122.5</v>
      </c>
      <c r="W249" s="39">
        <f>W248+(Z248*bt)+(0.5*AC248)*bt^2</f>
        <v>61746.749049961065</v>
      </c>
      <c r="X249" s="39">
        <f>X248+(AA248*bt)+(0.5*AD248)*bt^2</f>
        <v>-51226.775397362326</v>
      </c>
      <c r="Y249" s="39"/>
      <c r="Z249" s="39">
        <f>Z248+(AC248*bt)</f>
        <v>371.24478337888604</v>
      </c>
      <c r="AA249" s="39">
        <f>AA248+(AD248*bt)</f>
        <v>-71.203647398672402</v>
      </c>
      <c r="AB249" s="39"/>
      <c r="AC249" s="39">
        <f t="shared" si="35"/>
        <v>-148.22786396930712</v>
      </c>
      <c r="AD249" s="39">
        <f t="shared" si="36"/>
        <v>132.3347323971058</v>
      </c>
      <c r="AE249" s="39"/>
      <c r="AF249" s="39"/>
      <c r="AG249" s="39">
        <f>Masse_1*(q_1x-W249)/($AV249^2+Aarseth_1^2)^(3/2)</f>
        <v>-56.78552809237312</v>
      </c>
      <c r="AH249" s="39">
        <f>Masse_1*(q_1y-X249)/($AV249^2+Aarseth_1^2)^(3/2)</f>
        <v>79.882410726411152</v>
      </c>
      <c r="AI249" s="39"/>
      <c r="AJ249" s="39">
        <f>Masse_2*(q_2x-W249)/($AX249^2+Aarseth_2^2)^(3/2)</f>
        <v>-13.683772042003673</v>
      </c>
      <c r="AK249" s="39">
        <f>Masse_2*(q_2y-X249)/($AX249^2+Aarseth_2^2)^(3/2)</f>
        <v>10.248887535483759</v>
      </c>
      <c r="AL249" s="39"/>
      <c r="AM249" s="39">
        <f>Masse_3*(q_3x-W249)/($AZ249^2+Aarseth_3^2)^(3/2)</f>
        <v>-77.758563834930314</v>
      </c>
      <c r="AN249" s="39">
        <f>Masse_3*(q_3y-X249)/($AZ249^2+Aarseth_3^2)^(3/2)</f>
        <v>42.203434135210877</v>
      </c>
      <c r="AO249" s="39"/>
      <c r="AP249" s="39"/>
      <c r="AQ249" s="39"/>
      <c r="AR249" s="39"/>
      <c r="AS249" s="39"/>
      <c r="AT249" s="39"/>
      <c r="AU249" s="39"/>
      <c r="AV249" s="39">
        <f>SQRT((q_1x-W249)^2+(q_1y-X249)^2)</f>
        <v>72052.933353283166</v>
      </c>
      <c r="AW249" s="39"/>
      <c r="AX249" s="39">
        <f>SQRT((q_2x-W249)^2+(q_2y-X249)^2)</f>
        <v>102133.48621189999</v>
      </c>
      <c r="AY249" s="39"/>
      <c r="AZ249" s="39">
        <f>SQRT((q_3x-W249)^2+(q_3y-X249)^2)</f>
        <v>75944.109478151207</v>
      </c>
      <c r="BA249" s="39"/>
    </row>
    <row r="250" spans="20:53" x14ac:dyDescent="0.3">
      <c r="T250">
        <v>246</v>
      </c>
      <c r="U250">
        <v>123</v>
      </c>
      <c r="W250" s="39">
        <f>W249+(Z249*bt)+(0.5*AC249)*bt^2</f>
        <v>61913.84295865435</v>
      </c>
      <c r="X250" s="39">
        <f>X249+(AA249*bt)+(0.5*AD249)*bt^2</f>
        <v>-51245.83537951202</v>
      </c>
      <c r="Y250" s="39"/>
      <c r="Z250" s="39">
        <f>Z249+(AC249*bt)</f>
        <v>297.13085139423248</v>
      </c>
      <c r="AA250" s="39">
        <f>AA249+(AD249*bt)</f>
        <v>-5.0362812001195039</v>
      </c>
      <c r="AB250" s="39"/>
      <c r="AC250" s="39">
        <f t="shared" si="35"/>
        <v>-147.8884045504675</v>
      </c>
      <c r="AD250" s="39">
        <f t="shared" si="36"/>
        <v>131.72197998137563</v>
      </c>
      <c r="AE250" s="39"/>
      <c r="AF250" s="39"/>
      <c r="AG250" s="39">
        <f>Masse_1*(q_1x-W250)/($AV250^2+Aarseth_1^2)^(3/2)</f>
        <v>-56.751709971291689</v>
      </c>
      <c r="AH250" s="39">
        <f>Masse_1*(q_1y-X250)/($AV250^2+Aarseth_1^2)^(3/2)</f>
        <v>79.542374932502454</v>
      </c>
      <c r="AI250" s="39"/>
      <c r="AJ250" s="39">
        <f>Masse_2*(q_2x-W250)/($AX250^2+Aarseth_2^2)^(3/2)</f>
        <v>-13.653698454193872</v>
      </c>
      <c r="AK250" s="39">
        <f>Masse_2*(q_2y-X250)/($AX250^2+Aarseth_2^2)^(3/2)</f>
        <v>10.208679481307453</v>
      </c>
      <c r="AL250" s="39"/>
      <c r="AM250" s="39">
        <f>Masse_3*(q_3x-W250)/($AZ250^2+Aarseth_3^2)^(3/2)</f>
        <v>-77.482996124981952</v>
      </c>
      <c r="AN250" s="39">
        <f>Masse_3*(q_3y-X250)/($AZ250^2+Aarseth_3^2)^(3/2)</f>
        <v>41.970925567565722</v>
      </c>
      <c r="AO250" s="39"/>
      <c r="AP250" s="39"/>
      <c r="AQ250" s="39"/>
      <c r="AR250" s="39"/>
      <c r="AS250" s="39"/>
      <c r="AT250" s="39"/>
      <c r="AU250" s="39"/>
      <c r="AV250" s="39">
        <f>SQRT((q_1x-W250)^2+(q_1y-X250)^2)</f>
        <v>72165.389252739886</v>
      </c>
      <c r="AW250" s="39"/>
      <c r="AX250" s="39">
        <f>SQRT((q_2x-W250)^2+(q_2y-X250)^2)</f>
        <v>102278.68800287464</v>
      </c>
      <c r="AY250" s="39"/>
      <c r="AZ250" s="39">
        <f>SQRT((q_3x-W250)^2+(q_3y-X250)^2)</f>
        <v>76100.08516325157</v>
      </c>
      <c r="BA250" s="39"/>
    </row>
    <row r="251" spans="20:53" x14ac:dyDescent="0.3">
      <c r="T251">
        <v>247</v>
      </c>
      <c r="U251">
        <v>123.5</v>
      </c>
      <c r="W251" s="39">
        <f>W250+(Z250*bt)+(0.5*AC250)*bt^2</f>
        <v>62043.922333782655</v>
      </c>
      <c r="X251" s="39">
        <f>X250+(AA250*bt)+(0.5*AD250)*bt^2</f>
        <v>-51231.888272614407</v>
      </c>
      <c r="Y251" s="39"/>
      <c r="Z251" s="39">
        <f>Z250+(AC250*bt)</f>
        <v>223.18664911899873</v>
      </c>
      <c r="AA251" s="39">
        <f>AA250+(AD250*bt)</f>
        <v>60.824708790568309</v>
      </c>
      <c r="AB251" s="39"/>
      <c r="AC251" s="39">
        <f t="shared" si="35"/>
        <v>-147.72629360107825</v>
      </c>
      <c r="AD251" s="39">
        <f t="shared" si="36"/>
        <v>131.2732150332323</v>
      </c>
      <c r="AE251" s="39"/>
      <c r="AF251" s="39"/>
      <c r="AG251" s="39">
        <f>Masse_1*(q_1x-W251)/($AV251^2+Aarseth_1^2)^(3/2)</f>
        <v>-56.778825764527042</v>
      </c>
      <c r="AH251" s="39">
        <f>Masse_1*(q_1y-X251)/($AV251^2+Aarseth_1^2)^(3/2)</f>
        <v>79.315331823191016</v>
      </c>
      <c r="AI251" s="39"/>
      <c r="AJ251" s="39">
        <f>Masse_2*(q_2x-W251)/($AX251^2+Aarseth_2^2)^(3/2)</f>
        <v>-13.637177134643753</v>
      </c>
      <c r="AK251" s="39">
        <f>Masse_2*(q_2y-X251)/($AX251^2+Aarseth_2^2)^(3/2)</f>
        <v>10.177842342363531</v>
      </c>
      <c r="AL251" s="39"/>
      <c r="AM251" s="39">
        <f>Masse_3*(q_3x-W251)/($AZ251^2+Aarseth_3^2)^(3/2)</f>
        <v>-77.310290701907462</v>
      </c>
      <c r="AN251" s="39">
        <f>Masse_3*(q_3y-X251)/($AZ251^2+Aarseth_3^2)^(3/2)</f>
        <v>41.780040867677748</v>
      </c>
      <c r="AO251" s="39"/>
      <c r="AP251" s="39"/>
      <c r="AQ251" s="39"/>
      <c r="AR251" s="39"/>
      <c r="AS251" s="39"/>
      <c r="AT251" s="39"/>
      <c r="AU251" s="39"/>
      <c r="AV251" s="39">
        <f>SQRT((q_1x-W251)^2+(q_1y-X251)^2)</f>
        <v>72229.67607068448</v>
      </c>
      <c r="AW251" s="39"/>
      <c r="AX251" s="39">
        <f>SQRT((q_2x-W251)^2+(q_2y-X251)^2)</f>
        <v>102374.55413012403</v>
      </c>
      <c r="AY251" s="39"/>
      <c r="AZ251" s="39">
        <f>SQRT((q_3x-W251)^2+(q_3y-X251)^2)</f>
        <v>76207.855564223137</v>
      </c>
      <c r="BA251" s="39"/>
    </row>
    <row r="252" spans="20:53" x14ac:dyDescent="0.3">
      <c r="T252">
        <v>248</v>
      </c>
      <c r="U252">
        <v>124</v>
      </c>
      <c r="W252" s="39">
        <f>W251+(Z251*bt)+(0.5*AC251)*bt^2</f>
        <v>62137.049871642019</v>
      </c>
      <c r="X252" s="39">
        <f>X251+(AA251*bt)+(0.5*AD251)*bt^2</f>
        <v>-51185.066766339973</v>
      </c>
      <c r="Y252" s="39"/>
      <c r="Z252" s="39">
        <f>Z251+(AC251*bt)</f>
        <v>149.32350231845959</v>
      </c>
      <c r="AA252" s="39">
        <f>AA251+(AD251*bt)</f>
        <v>126.46131630718446</v>
      </c>
      <c r="AB252" s="39"/>
      <c r="AC252" s="39">
        <f t="shared" si="35"/>
        <v>-147.74014515737082</v>
      </c>
      <c r="AD252" s="39">
        <f t="shared" si="36"/>
        <v>130.98576627749085</v>
      </c>
      <c r="AE252" s="39"/>
      <c r="AF252" s="39"/>
      <c r="AG252" s="39">
        <f>Masse_1*(q_1x-W252)/($AV252^2+Aarseth_1^2)^(3/2)</f>
        <v>-56.8670164517129</v>
      </c>
      <c r="AH252" s="39">
        <f>Masse_1*(q_1y-X252)/($AV252^2+Aarseth_1^2)^(3/2)</f>
        <v>79.199769975288916</v>
      </c>
      <c r="AI252" s="39"/>
      <c r="AJ252" s="39">
        <f>Masse_2*(q_2x-W252)/($AX252^2+Aarseth_2^2)^(3/2)</f>
        <v>-13.634088220439978</v>
      </c>
      <c r="AK252" s="39">
        <f>Masse_2*(q_2y-X252)/($AX252^2+Aarseth_2^2)^(3/2)</f>
        <v>10.156227906522357</v>
      </c>
      <c r="AL252" s="39"/>
      <c r="AM252" s="39">
        <f>Masse_3*(q_3x-W252)/($AZ252^2+Aarseth_3^2)^(3/2)</f>
        <v>-77.239040485217927</v>
      </c>
      <c r="AN252" s="39">
        <f>Masse_3*(q_3y-X252)/($AZ252^2+Aarseth_3^2)^(3/2)</f>
        <v>41.629768395679577</v>
      </c>
      <c r="AO252" s="39"/>
      <c r="AP252" s="39"/>
      <c r="AQ252" s="39"/>
      <c r="AR252" s="39"/>
      <c r="AS252" s="39"/>
      <c r="AT252" s="39"/>
      <c r="AU252" s="39"/>
      <c r="AV252" s="39">
        <f>SQRT((q_1x-W252)^2+(q_1y-X252)^2)</f>
        <v>72245.885926155184</v>
      </c>
      <c r="AW252" s="39"/>
      <c r="AX252" s="39">
        <f>SQRT((q_2x-W252)^2+(q_2y-X252)^2)</f>
        <v>102421.22512847662</v>
      </c>
      <c r="AY252" s="39"/>
      <c r="AZ252" s="39">
        <f>SQRT((q_3x-W252)^2+(q_3y-X252)^2)</f>
        <v>76267.571892330685</v>
      </c>
      <c r="BA252" s="39"/>
    </row>
    <row r="253" spans="20:53" x14ac:dyDescent="0.3">
      <c r="T253">
        <v>249</v>
      </c>
      <c r="U253">
        <v>124.5</v>
      </c>
      <c r="W253" s="39">
        <f>W252+(Z252*bt)+(0.5*AC252)*bt^2</f>
        <v>62193.244104656573</v>
      </c>
      <c r="X253" s="39">
        <f>X252+(AA252*bt)+(0.5*AD252)*bt^2</f>
        <v>-51105.4628874017</v>
      </c>
      <c r="Y253" s="39"/>
      <c r="Z253" s="39">
        <f>Z252+(AC252*bt)</f>
        <v>75.45342973977418</v>
      </c>
      <c r="AA253" s="39">
        <f>AA252+(AD252*bt)</f>
        <v>191.95419944592987</v>
      </c>
      <c r="AB253" s="39"/>
      <c r="AC253" s="39">
        <f t="shared" si="35"/>
        <v>-147.92969571433741</v>
      </c>
      <c r="AD253" s="39">
        <f t="shared" si="36"/>
        <v>130.85803406268957</v>
      </c>
      <c r="AE253" s="39"/>
      <c r="AF253" s="39"/>
      <c r="AG253" s="39">
        <f>Masse_1*(q_1x-W253)/($AV253^2+Aarseth_1^2)^(3/2)</f>
        <v>-57.016762707622249</v>
      </c>
      <c r="AH253" s="39">
        <f>Masse_1*(q_1y-X253)/($AV253^2+Aarseth_1^2)^(3/2)</f>
        <v>79.194995353594251</v>
      </c>
      <c r="AI253" s="39"/>
      <c r="AJ253" s="39">
        <f>Masse_2*(q_2x-W253)/($AX253^2+Aarseth_2^2)^(3/2)</f>
        <v>-13.644387730316678</v>
      </c>
      <c r="AK253" s="39">
        <f>Masse_2*(q_2y-X253)/($AX253^2+Aarseth_2^2)^(3/2)</f>
        <v>10.143736716542982</v>
      </c>
      <c r="AL253" s="39"/>
      <c r="AM253" s="39">
        <f>Masse_3*(q_3x-W253)/($AZ253^2+Aarseth_3^2)^(3/2)</f>
        <v>-77.26854527639847</v>
      </c>
      <c r="AN253" s="39">
        <f>Masse_3*(q_3y-X253)/($AZ253^2+Aarseth_3^2)^(3/2)</f>
        <v>41.519301992552336</v>
      </c>
      <c r="AO253" s="39"/>
      <c r="AP253" s="39"/>
      <c r="AQ253" s="39"/>
      <c r="AR253" s="39"/>
      <c r="AS253" s="39"/>
      <c r="AT253" s="39"/>
      <c r="AU253" s="39"/>
      <c r="AV253" s="39">
        <f>SQRT((q_1x-W253)^2+(q_1y-X253)^2)</f>
        <v>72214.057691849404</v>
      </c>
      <c r="AW253" s="39"/>
      <c r="AX253" s="39">
        <f>SQRT((q_2x-W253)^2+(q_2y-X253)^2)</f>
        <v>102418.78231619086</v>
      </c>
      <c r="AY253" s="39"/>
      <c r="AZ253" s="39">
        <f>SQRT((q_3x-W253)^2+(q_3y-X253)^2)</f>
        <v>76279.332086886454</v>
      </c>
      <c r="BA253" s="39"/>
    </row>
    <row r="254" spans="20:53" x14ac:dyDescent="0.3">
      <c r="T254">
        <v>250</v>
      </c>
      <c r="U254">
        <v>125</v>
      </c>
      <c r="W254" s="39">
        <f>W253+(Z253*bt)+(0.5*AC253)*bt^2</f>
        <v>62212.479607562171</v>
      </c>
      <c r="X254" s="39">
        <f>X253+(AA253*bt)+(0.5*AD253)*bt^2</f>
        <v>-50993.128533420902</v>
      </c>
      <c r="Y254" s="39"/>
      <c r="Z254" s="39">
        <f>Z253+(AC253*bt)</f>
        <v>1.4885818826054731</v>
      </c>
      <c r="AA254" s="39">
        <f>AA253+(AD253*bt)</f>
        <v>257.38321647727469</v>
      </c>
      <c r="AB254" s="39"/>
      <c r="AC254" s="39">
        <f t="shared" si="35"/>
        <v>-148.29579739093157</v>
      </c>
      <c r="AD254" s="39">
        <f t="shared" si="36"/>
        <v>130.88946810406139</v>
      </c>
      <c r="AE254" s="39"/>
      <c r="AF254" s="39"/>
      <c r="AG254" s="39">
        <f>Masse_1*(q_1x-W254)/($AV254^2+Aarseth_1^2)^(3/2)</f>
        <v>-57.228892145463668</v>
      </c>
      <c r="AH254" s="39">
        <f>Masse_1*(q_1y-X254)/($AV254^2+Aarseth_1^2)^(3/2)</f>
        <v>79.301120787280141</v>
      </c>
      <c r="AI254" s="39"/>
      <c r="AJ254" s="39">
        <f>Masse_2*(q_2x-W254)/($AX254^2+Aarseth_2^2)^(3/2)</f>
        <v>-13.668106771403295</v>
      </c>
      <c r="AK254" s="39">
        <f>Masse_2*(q_2y-X254)/($AX254^2+Aarseth_2^2)^(3/2)</f>
        <v>10.140316860605175</v>
      </c>
      <c r="AL254" s="39"/>
      <c r="AM254" s="39">
        <f>Masse_3*(q_3x-W254)/($AZ254^2+Aarseth_3^2)^(3/2)</f>
        <v>-77.398798474064606</v>
      </c>
      <c r="AN254" s="39">
        <f>Masse_3*(q_3y-X254)/($AZ254^2+Aarseth_3^2)^(3/2)</f>
        <v>41.448030456176056</v>
      </c>
      <c r="AO254" s="39"/>
      <c r="AP254" s="39"/>
      <c r="AQ254" s="39"/>
      <c r="AR254" s="39"/>
      <c r="AS254" s="39"/>
      <c r="AT254" s="39"/>
      <c r="AU254" s="39"/>
      <c r="AV254" s="39">
        <f>SQRT((q_1x-W254)^2+(q_1y-X254)^2)</f>
        <v>72134.177199481186</v>
      </c>
      <c r="AW254" s="39"/>
      <c r="AX254" s="39">
        <f>SQRT((q_2x-W254)^2+(q_2y-X254)^2)</f>
        <v>102367.248334212</v>
      </c>
      <c r="AY254" s="39"/>
      <c r="AZ254" s="39">
        <f>SQRT((q_3x-W254)^2+(q_3y-X254)^2)</f>
        <v>76243.181443459704</v>
      </c>
      <c r="BA254" s="39"/>
    </row>
    <row r="255" spans="20:53" x14ac:dyDescent="0.3">
      <c r="T255">
        <v>251</v>
      </c>
      <c r="U255">
        <v>125.5</v>
      </c>
      <c r="W255" s="39">
        <f>W254+(Z254*bt)+(0.5*AC254)*bt^2</f>
        <v>62194.686923829606</v>
      </c>
      <c r="X255" s="39">
        <f>X254+(AA254*bt)+(0.5*AD254)*bt^2</f>
        <v>-50848.075741669258</v>
      </c>
      <c r="Y255" s="39"/>
      <c r="Z255" s="39">
        <f>Z254+(AC254*bt)</f>
        <v>-72.659316812860311</v>
      </c>
      <c r="AA255" s="39">
        <f>AA254+(AD254*bt)</f>
        <v>322.82795052930538</v>
      </c>
      <c r="AB255" s="39"/>
      <c r="AC255" s="39">
        <f t="shared" si="35"/>
        <v>-148.84042775460415</v>
      </c>
      <c r="AD255" s="39">
        <f t="shared" si="36"/>
        <v>131.08056157892054</v>
      </c>
      <c r="AE255" s="39"/>
      <c r="AF255" s="39"/>
      <c r="AG255" s="39">
        <f>Masse_1*(q_1x-W255)/($AV255^2+Aarseth_1^2)^(3/2)</f>
        <v>-57.504590948524623</v>
      </c>
      <c r="AH255" s="39">
        <f>Masse_1*(q_1y-X255)/($AV255^2+Aarseth_1^2)^(3/2)</f>
        <v>79.519069171320595</v>
      </c>
      <c r="AI255" s="39"/>
      <c r="AJ255" s="39">
        <f>Masse_2*(q_2x-W255)/($AX255^2+Aarseth_2^2)^(3/2)</f>
        <v>-13.705351782225256</v>
      </c>
      <c r="AK255" s="39">
        <f>Masse_2*(q_2y-X255)/($AX255^2+Aarseth_2^2)^(3/2)</f>
        <v>10.145963376974551</v>
      </c>
      <c r="AL255" s="39"/>
      <c r="AM255" s="39">
        <f>Masse_3*(q_3x-W255)/($AZ255^2+Aarseth_3^2)^(3/2)</f>
        <v>-77.630485023854277</v>
      </c>
      <c r="AN255" s="39">
        <f>Masse_3*(q_3y-X255)/($AZ255^2+Aarseth_3^2)^(3/2)</f>
        <v>41.415529030625386</v>
      </c>
      <c r="AO255" s="39"/>
      <c r="AP255" s="39"/>
      <c r="AQ255" s="39"/>
      <c r="AR255" s="39"/>
      <c r="AS255" s="39"/>
      <c r="AT255" s="39"/>
      <c r="AU255" s="39"/>
      <c r="AV255" s="39">
        <f>SQRT((q_1x-W255)^2+(q_1y-X255)^2)</f>
        <v>72006.17714721126</v>
      </c>
      <c r="AW255" s="39"/>
      <c r="AX255" s="39">
        <f>SQRT((q_2x-W255)^2+(q_2y-X255)^2)</f>
        <v>102266.5873096892</v>
      </c>
      <c r="AY255" s="39"/>
      <c r="AZ255" s="39">
        <f>SQRT((q_3x-W255)^2+(q_3y-X255)^2)</f>
        <v>76159.112948956623</v>
      </c>
      <c r="BA255" s="39"/>
    </row>
    <row r="256" spans="20:53" x14ac:dyDescent="0.3">
      <c r="T256">
        <v>252</v>
      </c>
      <c r="U256">
        <v>126</v>
      </c>
      <c r="W256" s="39">
        <f>W255+(Z255*bt)+(0.5*AC255)*bt^2</f>
        <v>62139.752211953848</v>
      </c>
      <c r="X256" s="39">
        <f>X255+(AA255*bt)+(0.5*AD255)*bt^2</f>
        <v>-50670.276696207242</v>
      </c>
      <c r="Y256" s="39"/>
      <c r="Z256" s="39">
        <f>Z255+(AC255*bt)</f>
        <v>-147.07953069016239</v>
      </c>
      <c r="AA256" s="39">
        <f>AA255+(AD255*bt)</f>
        <v>388.36823131876565</v>
      </c>
      <c r="AB256" s="39"/>
      <c r="AC256" s="39">
        <f t="shared" si="35"/>
        <v>-149.56671651329401</v>
      </c>
      <c r="AD256" s="39">
        <f t="shared" si="36"/>
        <v>131.43286146625081</v>
      </c>
      <c r="AE256" s="39"/>
      <c r="AF256" s="39"/>
      <c r="AG256" s="39">
        <f>Masse_1*(q_1x-W256)/($AV256^2+Aarseth_1^2)^(3/2)</f>
        <v>-57.845420194760329</v>
      </c>
      <c r="AH256" s="39">
        <f>Masse_1*(q_1y-X256)/($AV256^2+Aarseth_1^2)^(3/2)</f>
        <v>79.850590516359532</v>
      </c>
      <c r="AI256" s="39"/>
      <c r="AJ256" s="39">
        <f>Masse_2*(q_2x-W256)/($AX256^2+Aarseth_2^2)^(3/2)</f>
        <v>-13.756305815217599</v>
      </c>
      <c r="AK256" s="39">
        <f>Masse_2*(q_2y-X256)/($AX256^2+Aarseth_2^2)^(3/2)</f>
        <v>10.160718259452414</v>
      </c>
      <c r="AL256" s="39"/>
      <c r="AM256" s="39">
        <f>Masse_3*(q_3x-W256)/($AZ256^2+Aarseth_3^2)^(3/2)</f>
        <v>-77.964990503316102</v>
      </c>
      <c r="AN256" s="39">
        <f>Masse_3*(q_3y-X256)/($AZ256^2+Aarseth_3^2)^(3/2)</f>
        <v>41.421552690438858</v>
      </c>
      <c r="AO256" s="39"/>
      <c r="AP256" s="39"/>
      <c r="AQ256" s="39"/>
      <c r="AR256" s="39"/>
      <c r="AS256" s="39"/>
      <c r="AT256" s="39"/>
      <c r="AU256" s="39"/>
      <c r="AV256" s="39">
        <f>SQRT((q_1x-W256)^2+(q_1y-X256)^2)</f>
        <v>71829.936707463276</v>
      </c>
      <c r="AW256" s="39"/>
      <c r="AX256" s="39">
        <f>SQRT((q_2x-W256)^2+(q_2y-X256)^2)</f>
        <v>102116.70464637765</v>
      </c>
      <c r="AY256" s="39"/>
      <c r="AZ256" s="39">
        <f>SQRT((q_3x-W256)^2+(q_3y-X256)^2)</f>
        <v>76027.067329120007</v>
      </c>
      <c r="BA256" s="39"/>
    </row>
    <row r="257" spans="20:53" x14ac:dyDescent="0.3">
      <c r="T257">
        <v>253</v>
      </c>
      <c r="U257">
        <v>126.5</v>
      </c>
      <c r="W257" s="39">
        <f>W256+(Z256*bt)+(0.5*AC256)*bt^2</f>
        <v>62047.516607044607</v>
      </c>
      <c r="X257" s="39">
        <f>X256+(AA256*bt)+(0.5*AD256)*bt^2</f>
        <v>-50459.66347286458</v>
      </c>
      <c r="Y257" s="39"/>
      <c r="Z257" s="39">
        <f>Z256+(AC256*bt)</f>
        <v>-221.86288894680939</v>
      </c>
      <c r="AA257" s="39">
        <f>AA256+(AD256*bt)</f>
        <v>454.08466205189109</v>
      </c>
      <c r="AB257" s="39"/>
      <c r="AC257" s="39">
        <f t="shared" si="35"/>
        <v>-150.47898973357709</v>
      </c>
      <c r="AD257" s="39">
        <f t="shared" si="36"/>
        <v>131.94899547876759</v>
      </c>
      <c r="AE257" s="39"/>
      <c r="AF257" s="39"/>
      <c r="AG257" s="39">
        <f>Masse_1*(q_1x-W257)/($AV257^2+Aarseth_1^2)^(3/2)</f>
        <v>-58.253337281896066</v>
      </c>
      <c r="AH257" s="39">
        <f>Masse_1*(q_1y-X257)/($AV257^2+Aarseth_1^2)^(3/2)</f>
        <v>80.298293394675824</v>
      </c>
      <c r="AI257" s="39"/>
      <c r="AJ257" s="39">
        <f>Masse_2*(q_2x-W257)/($AX257^2+Aarseth_2^2)^(3/2)</f>
        <v>-13.821230888589247</v>
      </c>
      <c r="AK257" s="39">
        <f>Masse_2*(q_2y-X257)/($AX257^2+Aarseth_2^2)^(3/2)</f>
        <v>10.184671064536763</v>
      </c>
      <c r="AL257" s="39"/>
      <c r="AM257" s="39">
        <f>Masse_3*(q_3x-W257)/($AZ257^2+Aarseth_3^2)^(3/2)</f>
        <v>-78.404421563091788</v>
      </c>
      <c r="AN257" s="39">
        <f>Masse_3*(q_3y-X257)/($AZ257^2+Aarseth_3^2)^(3/2)</f>
        <v>41.466031019555011</v>
      </c>
      <c r="AO257" s="39"/>
      <c r="AP257" s="39"/>
      <c r="AQ257" s="39"/>
      <c r="AR257" s="39"/>
      <c r="AS257" s="39"/>
      <c r="AT257" s="39"/>
      <c r="AU257" s="39"/>
      <c r="AV257" s="39">
        <f>SQRT((q_1x-W257)^2+(q_1y-X257)^2)</f>
        <v>71605.280829750292</v>
      </c>
      <c r="AW257" s="39"/>
      <c r="AX257" s="39">
        <f>SQRT((q_2x-W257)^2+(q_2y-X257)^2)</f>
        <v>101917.44643894536</v>
      </c>
      <c r="AY257" s="39"/>
      <c r="AZ257" s="39">
        <f>SQRT((q_3x-W257)^2+(q_3y-X257)^2)</f>
        <v>75846.932810633356</v>
      </c>
      <c r="BA257" s="39"/>
    </row>
    <row r="258" spans="20:53" x14ac:dyDescent="0.3">
      <c r="T258">
        <v>254</v>
      </c>
      <c r="U258">
        <v>127</v>
      </c>
      <c r="W258" s="39">
        <f>W257+(Z257*bt)+(0.5*AC257)*bt^2</f>
        <v>61917.775288854507</v>
      </c>
      <c r="X258" s="39">
        <f>X257+(AA257*bt)+(0.5*AD257)*bt^2</f>
        <v>-50216.127517403795</v>
      </c>
      <c r="Y258" s="39"/>
      <c r="Z258" s="39">
        <f>Z257+(AC257*bt)</f>
        <v>-297.10238381359795</v>
      </c>
      <c r="AA258" s="39">
        <f>AA257+(AD257*bt)</f>
        <v>520.05915979127485</v>
      </c>
      <c r="AB258" s="39"/>
      <c r="AC258" s="39">
        <f t="shared" si="35"/>
        <v>-151.58283271955818</v>
      </c>
      <c r="AD258" s="39">
        <f t="shared" si="36"/>
        <v>132.63271640978465</v>
      </c>
      <c r="AE258" s="39"/>
      <c r="AF258" s="39"/>
      <c r="AG258" s="39">
        <f>Masse_1*(q_1x-W258)/($AV258^2+Aarseth_1^2)^(3/2)</f>
        <v>-58.730722979307572</v>
      </c>
      <c r="AH258" s="39">
        <f>Masse_1*(q_1y-X258)/($AV258^2+Aarseth_1^2)^(3/2)</f>
        <v>80.865691781221997</v>
      </c>
      <c r="AI258" s="39"/>
      <c r="AJ258" s="39">
        <f>Masse_2*(q_2x-W258)/($AX258^2+Aarseth_2^2)^(3/2)</f>
        <v>-13.900471465090922</v>
      </c>
      <c r="AK258" s="39">
        <f>Masse_2*(q_2y-X258)/($AX258^2+Aarseth_2^2)^(3/2)</f>
        <v>10.217960135543768</v>
      </c>
      <c r="AL258" s="39"/>
      <c r="AM258" s="39">
        <f>Masse_3*(q_3x-W258)/($AZ258^2+Aarseth_3^2)^(3/2)</f>
        <v>-78.951638275159695</v>
      </c>
      <c r="AN258" s="39">
        <f>Masse_3*(q_3y-X258)/($AZ258^2+Aarseth_3^2)^(3/2)</f>
        <v>41.549064493018896</v>
      </c>
      <c r="AO258" s="39"/>
      <c r="AP258" s="39"/>
      <c r="AQ258" s="39"/>
      <c r="AR258" s="39"/>
      <c r="AS258" s="39"/>
      <c r="AT258" s="39"/>
      <c r="AU258" s="39"/>
      <c r="AV258" s="39">
        <f>SQRT((q_1x-W258)^2+(q_1y-X258)^2)</f>
        <v>71331.979229319841</v>
      </c>
      <c r="AW258" s="39"/>
      <c r="AX258" s="39">
        <f>SQRT((q_2x-W258)^2+(q_2y-X258)^2)</f>
        <v>101668.59850252436</v>
      </c>
      <c r="AY258" s="39"/>
      <c r="AZ258" s="39">
        <f>SQRT((q_3x-W258)^2+(q_3y-X258)^2)</f>
        <v>75618.544596756634</v>
      </c>
      <c r="BA258" s="39"/>
    </row>
    <row r="259" spans="20:53" x14ac:dyDescent="0.3">
      <c r="T259">
        <v>255</v>
      </c>
      <c r="U259">
        <v>127.5</v>
      </c>
      <c r="W259" s="39">
        <f>W258+(Z258*bt)+(0.5*AC258)*bt^2</f>
        <v>61750.276242857763</v>
      </c>
      <c r="X259" s="39">
        <f>X258+(AA258*bt)+(0.5*AD258)*bt^2</f>
        <v>-49939.518847956933</v>
      </c>
      <c r="Y259" s="39"/>
      <c r="Z259" s="39">
        <f>Z258+(AC258*bt)</f>
        <v>-372.89380017337703</v>
      </c>
      <c r="AA259" s="39">
        <f>AA258+(AD258*bt)</f>
        <v>586.37551799616722</v>
      </c>
      <c r="AB259" s="39"/>
      <c r="AC259" s="39">
        <f t="shared" si="35"/>
        <v>-152.88517320818084</v>
      </c>
      <c r="AD259" s="39">
        <f t="shared" si="36"/>
        <v>133.48896523023433</v>
      </c>
      <c r="AE259" s="39"/>
      <c r="AF259" s="39"/>
      <c r="AG259" s="39">
        <f>Masse_1*(q_1x-W259)/($AV259^2+Aarseth_1^2)^(3/2)</f>
        <v>-59.280414771268482</v>
      </c>
      <c r="AH259" s="39">
        <f>Masse_1*(q_1y-X259)/($AV259^2+Aarseth_1^2)^(3/2)</f>
        <v>81.55726878936477</v>
      </c>
      <c r="AI259" s="39"/>
      <c r="AJ259" s="39">
        <f>Masse_2*(q_2x-W259)/($AX259^2+Aarseth_2^2)^(3/2)</f>
        <v>-13.994459145247438</v>
      </c>
      <c r="AK259" s="39">
        <f>Masse_2*(q_2y-X259)/($AX259^2+Aarseth_2^2)^(3/2)</f>
        <v>10.260774473857596</v>
      </c>
      <c r="AL259" s="39"/>
      <c r="AM259" s="39">
        <f>Masse_3*(q_3x-W259)/($AZ259^2+Aarseth_3^2)^(3/2)</f>
        <v>-79.61029929166493</v>
      </c>
      <c r="AN259" s="39">
        <f>Masse_3*(q_3y-X259)/($AZ259^2+Aarseth_3^2)^(3/2)</f>
        <v>41.670921967011978</v>
      </c>
      <c r="AO259" s="39"/>
      <c r="AP259" s="39"/>
      <c r="AQ259" s="39"/>
      <c r="AR259" s="39"/>
      <c r="AS259" s="39"/>
      <c r="AT259" s="39"/>
      <c r="AU259" s="39"/>
      <c r="AV259" s="39">
        <f>SQRT((q_1x-W259)^2+(q_1y-X259)^2)</f>
        <v>71009.745048406796</v>
      </c>
      <c r="AW259" s="39"/>
      <c r="AX259" s="39">
        <f>SQRT((q_2x-W259)^2+(q_2y-X259)^2)</f>
        <v>101369.88500293437</v>
      </c>
      <c r="AY259" s="39"/>
      <c r="AZ259" s="39">
        <f>SQRT((q_3x-W259)^2+(q_3y-X259)^2)</f>
        <v>75341.684052220124</v>
      </c>
      <c r="BA259" s="39"/>
    </row>
    <row r="260" spans="20:53" x14ac:dyDescent="0.3">
      <c r="T260">
        <v>256</v>
      </c>
      <c r="U260">
        <v>128</v>
      </c>
      <c r="W260" s="39">
        <f>W259+(Z259*bt)+(0.5*AC259)*bt^2</f>
        <v>61544.71869612005</v>
      </c>
      <c r="X260" s="39">
        <f>X259+(AA259*bt)+(0.5*AD259)*bt^2</f>
        <v>-49629.644968305067</v>
      </c>
      <c r="Y260" s="39"/>
      <c r="Z260" s="39">
        <f>Z259+(AC259*bt)</f>
        <v>-449.33638677746745</v>
      </c>
      <c r="AA260" s="39">
        <f>AA259+(AD259*bt)</f>
        <v>653.12000061128435</v>
      </c>
      <c r="AB260" s="39"/>
      <c r="AC260" s="39">
        <f t="shared" si="35"/>
        <v>-154.39438712529852</v>
      </c>
      <c r="AD260" s="39">
        <f t="shared" si="36"/>
        <v>134.52395484713861</v>
      </c>
      <c r="AE260" s="39"/>
      <c r="AF260" s="39"/>
      <c r="AG260" s="39">
        <f>Masse_1*(q_1x-W260)/($AV260^2+Aarseth_1^2)^(3/2)</f>
        <v>-59.905747318972196</v>
      </c>
      <c r="AH260" s="39">
        <f>Masse_1*(q_1y-X260)/($AV260^2+Aarseth_1^2)^(3/2)</f>
        <v>82.378559376633817</v>
      </c>
      <c r="AI260" s="39"/>
      <c r="AJ260" s="39">
        <f>Masse_2*(q_2x-W260)/($AX260^2+Aarseth_2^2)^(3/2)</f>
        <v>-14.103718696203291</v>
      </c>
      <c r="AK260" s="39">
        <f>Masse_2*(q_2y-X260)/($AX260^2+Aarseth_2^2)^(3/2)</f>
        <v>10.313356303569712</v>
      </c>
      <c r="AL260" s="39"/>
      <c r="AM260" s="39">
        <f>Masse_3*(q_3x-W260)/($AZ260^2+Aarseth_3^2)^(3/2)</f>
        <v>-80.384921110123017</v>
      </c>
      <c r="AN260" s="39">
        <f>Masse_3*(q_3y-X260)/($AZ260^2+Aarseth_3^2)^(3/2)</f>
        <v>41.832039166935083</v>
      </c>
      <c r="AO260" s="39"/>
      <c r="AP260" s="39"/>
      <c r="AQ260" s="39"/>
      <c r="AR260" s="39"/>
      <c r="AS260" s="39"/>
      <c r="AT260" s="39"/>
      <c r="AU260" s="39"/>
      <c r="AV260" s="39">
        <f>SQRT((q_1x-W260)^2+(q_1y-X260)^2)</f>
        <v>70638.233172583889</v>
      </c>
      <c r="AW260" s="39"/>
      <c r="AX260" s="39">
        <f>SQRT((q_2x-W260)^2+(q_2y-X260)^2)</f>
        <v>101020.9666667047</v>
      </c>
      <c r="AY260" s="39"/>
      <c r="AZ260" s="39">
        <f>SQRT((q_3x-W260)^2+(q_3y-X260)^2)</f>
        <v>75016.077589918059</v>
      </c>
      <c r="BA260" s="39"/>
    </row>
    <row r="261" spans="20:53" x14ac:dyDescent="0.3">
      <c r="T261">
        <v>257</v>
      </c>
      <c r="U261">
        <v>128.5</v>
      </c>
      <c r="W261" s="39">
        <f>W260+(Z260*bt)+(0.5*AC260)*bt^2</f>
        <v>61300.75120434066</v>
      </c>
      <c r="X261" s="39">
        <f>X260+(AA260*bt)+(0.5*AD260)*bt^2</f>
        <v>-49286.269473643537</v>
      </c>
      <c r="Y261" s="39"/>
      <c r="Z261" s="39">
        <f>Z260+(AC260*bt)</f>
        <v>-526.53358034011671</v>
      </c>
      <c r="AA261" s="39">
        <f>AA260+(AD260*bt)</f>
        <v>720.38197803485366</v>
      </c>
      <c r="AB261" s="39"/>
      <c r="AC261" s="39">
        <f t="shared" si="35"/>
        <v>-156.12042982942125</v>
      </c>
      <c r="AD261" s="39">
        <f t="shared" si="36"/>
        <v>135.74527710195662</v>
      </c>
      <c r="AE261" s="39"/>
      <c r="AF261" s="39"/>
      <c r="AG261" s="39">
        <f>Masse_1*(q_1x-W261)/($AV261^2+Aarseth_1^2)^(3/2)</f>
        <v>-60.610601062029886</v>
      </c>
      <c r="AH261" s="39">
        <f>Masse_1*(q_1y-X261)/($AV261^2+Aarseth_1^2)^(3/2)</f>
        <v>83.336254777520836</v>
      </c>
      <c r="AI261" s="39"/>
      <c r="AJ261" s="39">
        <f>Masse_2*(q_2x-W261)/($AX261^2+Aarseth_2^2)^(3/2)</f>
        <v>-14.22887557600087</v>
      </c>
      <c r="AK261" s="39">
        <f>Masse_2*(q_2y-X261)/($AX261^2+Aarseth_2^2)^(3/2)</f>
        <v>10.376004393680114</v>
      </c>
      <c r="AL261" s="39"/>
      <c r="AM261" s="39">
        <f>Masse_3*(q_3x-W261)/($AZ261^2+Aarseth_3^2)^(3/2)</f>
        <v>-81.280953191390481</v>
      </c>
      <c r="AN261" s="39">
        <f>Masse_3*(q_3y-X261)/($AZ261^2+Aarseth_3^2)^(3/2)</f>
        <v>42.033017930755655</v>
      </c>
      <c r="AO261" s="39"/>
      <c r="AP261" s="39"/>
      <c r="AQ261" s="39"/>
      <c r="AR261" s="39"/>
      <c r="AS261" s="39"/>
      <c r="AT261" s="39"/>
      <c r="AU261" s="39"/>
      <c r="AV261" s="39">
        <f>SQRT((q_1x-W261)^2+(q_1y-X261)^2)</f>
        <v>70217.03818003225</v>
      </c>
      <c r="AW261" s="39"/>
      <c r="AX261" s="39">
        <f>SQRT((q_2x-W261)^2+(q_2y-X261)^2)</f>
        <v>100621.43854314336</v>
      </c>
      <c r="AY261" s="39"/>
      <c r="AZ261" s="39">
        <f>SQRT((q_3x-W261)^2+(q_3y-X261)^2)</f>
        <v>74641.395248743705</v>
      </c>
      <c r="BA261" s="39"/>
    </row>
    <row r="262" spans="20:53" x14ac:dyDescent="0.3">
      <c r="T262">
        <v>258</v>
      </c>
      <c r="U262">
        <v>129</v>
      </c>
      <c r="W262" s="39">
        <f>W261+(Z261*bt)+(0.5*AC261)*bt^2</f>
        <v>61017.96936044193</v>
      </c>
      <c r="X262" s="39">
        <f>X261+(AA261*bt)+(0.5*AD261)*bt^2</f>
        <v>-48909.110324988367</v>
      </c>
      <c r="Y262" s="39"/>
      <c r="Z262" s="39">
        <f>Z261+(AC261*bt)</f>
        <v>-604.59379525482734</v>
      </c>
      <c r="AA262" s="39">
        <f>AA261+(AD261*bt)</f>
        <v>788.25461658583197</v>
      </c>
      <c r="AB262" s="39"/>
      <c r="AC262" s="39">
        <f t="shared" si="35"/>
        <v>-158.0749965782008</v>
      </c>
      <c r="AD262" s="39">
        <f t="shared" si="36"/>
        <v>137.16203638010404</v>
      </c>
      <c r="AE262" s="39"/>
      <c r="AF262" s="39"/>
      <c r="AG262" s="39">
        <f>Masse_1*(q_1x-W262)/($AV262^2+Aarseth_1^2)^(3/2)</f>
        <v>-61.399460211416994</v>
      </c>
      <c r="AH262" s="39">
        <f>Masse_1*(q_1y-X262)/($AV262^2+Aarseth_1^2)^(3/2)</f>
        <v>84.438332247153411</v>
      </c>
      <c r="AI262" s="39"/>
      <c r="AJ262" s="39">
        <f>Masse_2*(q_2x-W262)/($AX262^2+Aarseth_2^2)^(3/2)</f>
        <v>-14.370665158686144</v>
      </c>
      <c r="AK262" s="39">
        <f>Masse_2*(q_2y-X262)/($AX262^2+Aarseth_2^2)^(3/2)</f>
        <v>10.4490782225141</v>
      </c>
      <c r="AL262" s="39"/>
      <c r="AM262" s="39">
        <f>Masse_3*(q_3x-W262)/($AZ262^2+Aarseth_3^2)^(3/2)</f>
        <v>-82.304871208097666</v>
      </c>
      <c r="AN262" s="39">
        <f>Masse_3*(q_3y-X262)/($AZ262^2+Aarseth_3^2)^(3/2)</f>
        <v>42.274625910436519</v>
      </c>
      <c r="AO262" s="39"/>
      <c r="AP262" s="39"/>
      <c r="AQ262" s="39"/>
      <c r="AR262" s="39"/>
      <c r="AS262" s="39"/>
      <c r="AT262" s="39"/>
      <c r="AU262" s="39"/>
      <c r="AV262" s="39">
        <f>SQRT((q_1x-W262)^2+(q_1y-X262)^2)</f>
        <v>69745.691896423697</v>
      </c>
      <c r="AW262" s="39"/>
      <c r="AX262" s="39">
        <f>SQRT((q_2x-W262)^2+(q_2y-X262)^2)</f>
        <v>100170.82728305261</v>
      </c>
      <c r="AY262" s="39"/>
      <c r="AZ262" s="39">
        <f>SQRT((q_3x-W262)^2+(q_3y-X262)^2)</f>
        <v>74217.24894866746</v>
      </c>
      <c r="BA262" s="39"/>
    </row>
    <row r="263" spans="20:53" x14ac:dyDescent="0.3">
      <c r="T263">
        <v>259</v>
      </c>
      <c r="U263">
        <v>129.5</v>
      </c>
      <c r="W263" s="39">
        <f>W262+(Z262*bt)+(0.5*AC262)*bt^2</f>
        <v>60695.91308824224</v>
      </c>
      <c r="X263" s="39">
        <f>X262+(AA262*bt)+(0.5*AD262)*bt^2</f>
        <v>-48497.837762147938</v>
      </c>
      <c r="Y263" s="39"/>
      <c r="Z263" s="39">
        <f>Z262+(AC262*bt)</f>
        <v>-683.63129354392777</v>
      </c>
      <c r="AA263" s="39">
        <f>AA262+(AD262*bt)</f>
        <v>856.83563477588405</v>
      </c>
      <c r="AB263" s="39"/>
      <c r="AC263" s="39">
        <f t="shared" si="35"/>
        <v>-160.27171692575806</v>
      </c>
      <c r="AD263" s="39">
        <f t="shared" si="36"/>
        <v>138.78501416500256</v>
      </c>
      <c r="AE263" s="39"/>
      <c r="AF263" s="39"/>
      <c r="AG263" s="39">
        <f>Masse_1*(q_1x-W263)/($AV263^2+Aarseth_1^2)^(3/2)</f>
        <v>-62.277481664200465</v>
      </c>
      <c r="AH263" s="39">
        <f>Masse_1*(q_1y-X263)/($AV263^2+Aarseth_1^2)^(3/2)</f>
        <v>85.694214721394545</v>
      </c>
      <c r="AI263" s="39"/>
      <c r="AJ263" s="39">
        <f>Masse_2*(q_2x-W263)/($AX263^2+Aarseth_2^2)^(3/2)</f>
        <v>-14.529943920381745</v>
      </c>
      <c r="AK263" s="39">
        <f>Masse_2*(q_2y-X263)/($AX263^2+Aarseth_2^2)^(3/2)</f>
        <v>10.533003092958914</v>
      </c>
      <c r="AL263" s="39"/>
      <c r="AM263" s="39">
        <f>Masse_3*(q_3x-W263)/($AZ263^2+Aarseth_3^2)^(3/2)</f>
        <v>-83.464291341175851</v>
      </c>
      <c r="AN263" s="39">
        <f>Masse_3*(q_3y-X263)/($AZ263^2+Aarseth_3^2)^(3/2)</f>
        <v>42.557796350649127</v>
      </c>
      <c r="AO263" s="39"/>
      <c r="AP263" s="39"/>
      <c r="AQ263" s="39"/>
      <c r="AR263" s="39"/>
      <c r="AS263" s="39"/>
      <c r="AT263" s="39"/>
      <c r="AU263" s="39"/>
      <c r="AV263" s="39">
        <f>SQRT((q_1x-W263)^2+(q_1y-X263)^2)</f>
        <v>69223.660522408143</v>
      </c>
      <c r="AW263" s="39"/>
      <c r="AX263" s="39">
        <f>SQRT((q_2x-W263)^2+(q_2y-X263)^2)</f>
        <v>99668.587890025447</v>
      </c>
      <c r="AY263" s="39"/>
      <c r="AZ263" s="39">
        <f>SQRT((q_3x-W263)^2+(q_3y-X263)^2)</f>
        <v>73743.190405874499</v>
      </c>
      <c r="BA263" s="39"/>
    </row>
    <row r="264" spans="20:53" x14ac:dyDescent="0.3">
      <c r="T264">
        <v>260</v>
      </c>
      <c r="U264">
        <v>130</v>
      </c>
      <c r="W264" s="39">
        <f>W263+(Z263*bt)+(0.5*AC263)*bt^2</f>
        <v>60334.06347685455</v>
      </c>
      <c r="X264" s="39">
        <f>X263+(AA263*bt)+(0.5*AD263)*bt^2</f>
        <v>-48052.071817989374</v>
      </c>
      <c r="Y264" s="39"/>
      <c r="Z264" s="39">
        <f>Z263+(AC263*bt)</f>
        <v>-763.76715200680678</v>
      </c>
      <c r="AA264" s="39">
        <f>AA263+(AD263*bt)</f>
        <v>926.22814185838536</v>
      </c>
      <c r="AB264" s="39"/>
      <c r="AC264" s="39">
        <f t="shared" si="35"/>
        <v>-162.72638894623788</v>
      </c>
      <c r="AD264" s="39">
        <f t="shared" si="36"/>
        <v>140.6268700571693</v>
      </c>
      <c r="AE264" s="39"/>
      <c r="AF264" s="39"/>
      <c r="AG264" s="39">
        <f>Masse_1*(q_1x-W264)/($AV264^2+Aarseth_1^2)^(3/2)</f>
        <v>-63.250576707133682</v>
      </c>
      <c r="AH264" s="39">
        <f>Masse_1*(q_1y-X264)/($AV264^2+Aarseth_1^2)^(3/2)</f>
        <v>87.114966281050556</v>
      </c>
      <c r="AI264" s="39"/>
      <c r="AJ264" s="39">
        <f>Masse_2*(q_2x-W264)/($AX264^2+Aarseth_2^2)^(3/2)</f>
        <v>-14.707702913255153</v>
      </c>
      <c r="AK264" s="39">
        <f>Masse_2*(q_2y-X264)/($AX264^2+Aarseth_2^2)^(3/2)</f>
        <v>10.628276335653503</v>
      </c>
      <c r="AL264" s="39"/>
      <c r="AM264" s="39">
        <f>Masse_3*(q_3x-W264)/($AZ264^2+Aarseth_3^2)^(3/2)</f>
        <v>-84.768109325849053</v>
      </c>
      <c r="AN264" s="39">
        <f>Masse_3*(q_3y-X264)/($AZ264^2+Aarseth_3^2)^(3/2)</f>
        <v>42.88362744046524</v>
      </c>
      <c r="AO264" s="39"/>
      <c r="AP264" s="39"/>
      <c r="AQ264" s="39"/>
      <c r="AR264" s="39"/>
      <c r="AS264" s="39"/>
      <c r="AT264" s="39"/>
      <c r="AU264" s="39"/>
      <c r="AV264" s="39">
        <f>SQRT((q_1x-W264)^2+(q_1y-X264)^2)</f>
        <v>68650.341294315367</v>
      </c>
      <c r="AW264" s="39"/>
      <c r="AX264" s="39">
        <f>SQRT((q_2x-W264)^2+(q_2y-X264)^2)</f>
        <v>99114.099890299622</v>
      </c>
      <c r="AY264" s="39"/>
      <c r="AZ264" s="39">
        <f>SQRT((q_3x-W264)^2+(q_3y-X264)^2)</f>
        <v>73218.708687460385</v>
      </c>
      <c r="BA264" s="39"/>
    </row>
    <row r="265" spans="20:53" x14ac:dyDescent="0.3">
      <c r="T265">
        <v>261</v>
      </c>
      <c r="U265">
        <v>130.5</v>
      </c>
      <c r="W265" s="39">
        <f>W264+(Z264*bt)+(0.5*AC264)*bt^2</f>
        <v>59931.839102232865</v>
      </c>
      <c r="X265" s="39">
        <f>X264+(AA264*bt)+(0.5*AD264)*bt^2</f>
        <v>-47571.37938830303</v>
      </c>
      <c r="Y265" s="39"/>
      <c r="Z265" s="39">
        <f>Z264+(AC264*bt)</f>
        <v>-845.13034647992572</v>
      </c>
      <c r="AA265" s="39">
        <f>AA264+(AD264*bt)</f>
        <v>996.54157688697001</v>
      </c>
      <c r="AB265" s="39"/>
      <c r="AC265" s="39">
        <f t="shared" si="35"/>
        <v>-165.45726064332382</v>
      </c>
      <c r="AD265" s="39">
        <f t="shared" si="36"/>
        <v>142.70238626406419</v>
      </c>
      <c r="AE265" s="39"/>
      <c r="AF265" s="39"/>
      <c r="AG265" s="39">
        <f>Masse_1*(q_1x-W265)/($AV265^2+Aarseth_1^2)^(3/2)</f>
        <v>-64.325507785072503</v>
      </c>
      <c r="AH265" s="39">
        <f>Masse_1*(q_1y-X265)/($AV265^2+Aarseth_1^2)^(3/2)</f>
        <v>88.713530937243576</v>
      </c>
      <c r="AI265" s="39"/>
      <c r="AJ265" s="39">
        <f>Masse_2*(q_2x-W265)/($AX265^2+Aarseth_2^2)^(3/2)</f>
        <v>-14.905083936841775</v>
      </c>
      <c r="AK265" s="39">
        <f>Masse_2*(q_2y-X265)/($AX265^2+Aarseth_2^2)^(3/2)</f>
        <v>10.735474771760236</v>
      </c>
      <c r="AL265" s="39"/>
      <c r="AM265" s="39">
        <f>Masse_3*(q_3x-W265)/($AZ265^2+Aarseth_3^2)^(3/2)</f>
        <v>-86.226668921409527</v>
      </c>
      <c r="AN265" s="39">
        <f>Masse_3*(q_3y-X265)/($AZ265^2+Aarseth_3^2)^(3/2)</f>
        <v>43.253380555060367</v>
      </c>
      <c r="AO265" s="39"/>
      <c r="AP265" s="39"/>
      <c r="AQ265" s="39"/>
      <c r="AR265" s="39"/>
      <c r="AS265" s="39"/>
      <c r="AT265" s="39"/>
      <c r="AU265" s="39"/>
      <c r="AV265" s="39">
        <f>SQRT((q_1x-W265)^2+(q_1y-X265)^2)</f>
        <v>68025.058631485357</v>
      </c>
      <c r="AW265" s="39"/>
      <c r="AX265" s="39">
        <f>SQRT((q_2x-W265)^2+(q_2y-X265)^2)</f>
        <v>98506.662855550865</v>
      </c>
      <c r="AY265" s="39"/>
      <c r="AZ265" s="39">
        <f>SQRT((q_3x-W265)^2+(q_3y-X265)^2)</f>
        <v>72643.227381876612</v>
      </c>
      <c r="BA265" s="39"/>
    </row>
    <row r="266" spans="20:53" x14ac:dyDescent="0.3">
      <c r="T266">
        <v>262</v>
      </c>
      <c r="U266">
        <v>131</v>
      </c>
      <c r="W266" s="39">
        <f>W265+(Z265*bt)+(0.5*AC265)*bt^2</f>
        <v>59488.591771412488</v>
      </c>
      <c r="X266" s="39">
        <f>X265+(AA265*bt)+(0.5*AD265)*bt^2</f>
        <v>-47055.270801576538</v>
      </c>
      <c r="Y266" s="39"/>
      <c r="Z266" s="39">
        <f>Z265+(AC265*bt)</f>
        <v>-927.85897680158769</v>
      </c>
      <c r="AA266" s="39">
        <f>AA265+(AD265*bt)</f>
        <v>1067.892770019002</v>
      </c>
      <c r="AB266" s="39"/>
      <c r="AC266" s="39">
        <f t="shared" si="35"/>
        <v>-168.48536772753732</v>
      </c>
      <c r="AD266" s="39">
        <f t="shared" si="36"/>
        <v>145.02876444631221</v>
      </c>
      <c r="AE266" s="39"/>
      <c r="AF266" s="39"/>
      <c r="AG266" s="39">
        <f>Masse_1*(q_1x-W266)/($AV266^2+Aarseth_1^2)^(3/2)</f>
        <v>-65.510003107784257</v>
      </c>
      <c r="AH266" s="39">
        <f>Masse_1*(q_1y-X266)/($AV266^2+Aarseth_1^2)^(3/2)</f>
        <v>90.505024348439918</v>
      </c>
      <c r="AI266" s="39"/>
      <c r="AJ266" s="39">
        <f>Masse_2*(q_2x-W266)/($AX266^2+Aarseth_2^2)^(3/2)</f>
        <v>-15.123398919317571</v>
      </c>
      <c r="AK266" s="39">
        <f>Masse_2*(q_2y-X266)/($AX266^2+Aarseth_2^2)^(3/2)</f>
        <v>10.855263649195241</v>
      </c>
      <c r="AL266" s="39"/>
      <c r="AM266" s="39">
        <f>Masse_3*(q_3x-W266)/($AZ266^2+Aarseth_3^2)^(3/2)</f>
        <v>-87.851965700435514</v>
      </c>
      <c r="AN266" s="39">
        <f>Masse_3*(q_3y-X266)/($AZ266^2+Aarseth_3^2)^(3/2)</f>
        <v>43.66847644867704</v>
      </c>
      <c r="AO266" s="39"/>
      <c r="AP266" s="39"/>
      <c r="AQ266" s="39"/>
      <c r="AR266" s="39"/>
      <c r="AS266" s="39"/>
      <c r="AT266" s="39"/>
      <c r="AU266" s="39"/>
      <c r="AV266" s="39">
        <f>SQRT((q_1x-W266)^2+(q_1y-X266)^2)</f>
        <v>67347.059715496231</v>
      </c>
      <c r="AW266" s="39"/>
      <c r="AX266" s="39">
        <f>SQRT((q_2x-W266)^2+(q_2y-X266)^2)</f>
        <v>97845.49119935726</v>
      </c>
      <c r="AY266" s="39"/>
      <c r="AZ266" s="39">
        <f>SQRT((q_3x-W266)^2+(q_3y-X266)^2)</f>
        <v>72016.101358115018</v>
      </c>
      <c r="BA266" s="39"/>
    </row>
    <row r="267" spans="20:53" x14ac:dyDescent="0.3">
      <c r="T267">
        <v>263</v>
      </c>
      <c r="U267">
        <v>131.5</v>
      </c>
      <c r="W267" s="39">
        <f>W266+(Z266*bt)+(0.5*AC266)*bt^2</f>
        <v>59003.601612045757</v>
      </c>
      <c r="X267" s="39">
        <f>X266+(AA266*bt)+(0.5*AD266)*bt^2</f>
        <v>-46503.19582101125</v>
      </c>
      <c r="Y267" s="39"/>
      <c r="Z267" s="39">
        <f>Z266+(AC266*bt)</f>
        <v>-1012.1016606653563</v>
      </c>
      <c r="AA267" s="39">
        <f>AA266+(AD266*bt)</f>
        <v>1140.4071522421582</v>
      </c>
      <c r="AB267" s="39"/>
      <c r="AC267" s="39">
        <f t="shared" si="35"/>
        <v>-171.83493922748841</v>
      </c>
      <c r="AD267" s="39">
        <f t="shared" si="36"/>
        <v>147.62598620999512</v>
      </c>
      <c r="AE267" s="39"/>
      <c r="AF267" s="39"/>
      <c r="AG267" s="39">
        <f>Masse_1*(q_1x-W267)/($AV267^2+Aarseth_1^2)^(3/2)</f>
        <v>-66.812892474983812</v>
      </c>
      <c r="AH267" s="39">
        <f>Masse_1*(q_1y-X267)/($AV267^2+Aarseth_1^2)^(3/2)</f>
        <v>92.50709079595363</v>
      </c>
      <c r="AI267" s="39"/>
      <c r="AJ267" s="39">
        <f>Masse_2*(q_2x-W267)/($AX267^2+Aarseth_2^2)^(3/2)</f>
        <v>-15.364153151434849</v>
      </c>
      <c r="AK267" s="39">
        <f>Masse_2*(q_2y-X267)/($AX267^2+Aarseth_2^2)^(3/2)</f>
        <v>10.988407318473019</v>
      </c>
      <c r="AL267" s="39"/>
      <c r="AM267" s="39">
        <f>Masse_3*(q_3x-W267)/($AZ267^2+Aarseth_3^2)^(3/2)</f>
        <v>-89.657893601069745</v>
      </c>
      <c r="AN267" s="39">
        <f>Masse_3*(q_3y-X267)/($AZ267^2+Aarseth_3^2)^(3/2)</f>
        <v>44.130488095568452</v>
      </c>
      <c r="AO267" s="39"/>
      <c r="AP267" s="39"/>
      <c r="AQ267" s="39"/>
      <c r="AR267" s="39"/>
      <c r="AS267" s="39"/>
      <c r="AT267" s="39"/>
      <c r="AU267" s="39"/>
      <c r="AV267" s="39">
        <f>SQRT((q_1x-W267)^2+(q_1y-X267)^2)</f>
        <v>66615.509437319968</v>
      </c>
      <c r="AW267" s="39"/>
      <c r="AX267" s="39">
        <f>SQRT((q_2x-W267)^2+(q_2y-X267)^2)</f>
        <v>97129.708151843952</v>
      </c>
      <c r="AY267" s="39"/>
      <c r="AZ267" s="39">
        <f>SQRT((q_3x-W267)^2+(q_3y-X267)^2)</f>
        <v>71336.613083678472</v>
      </c>
      <c r="BA267" s="39"/>
    </row>
    <row r="268" spans="20:53" x14ac:dyDescent="0.3">
      <c r="T268">
        <v>264</v>
      </c>
      <c r="U268">
        <v>132</v>
      </c>
      <c r="W268" s="39">
        <f>W267+(Z267*bt)+(0.5*AC267)*bt^2</f>
        <v>58476.071414309641</v>
      </c>
      <c r="X268" s="39">
        <f>X267+(AA267*bt)+(0.5*AD267)*bt^2</f>
        <v>-45914.538996613919</v>
      </c>
      <c r="Y268" s="39"/>
      <c r="Z268" s="39">
        <f>Z267+(AC267*bt)</f>
        <v>-1098.0191302791006</v>
      </c>
      <c r="AA268" s="39">
        <f>AA267+(AD267*bt)</f>
        <v>1214.2201453471557</v>
      </c>
      <c r="AB268" s="39"/>
      <c r="AC268" s="39">
        <f t="shared" si="35"/>
        <v>-175.53388528334168</v>
      </c>
      <c r="AD268" s="39">
        <f t="shared" si="36"/>
        <v>150.51725163791991</v>
      </c>
      <c r="AE268" s="39"/>
      <c r="AF268" s="39"/>
      <c r="AG268" s="39">
        <f>Masse_1*(q_1x-W268)/($AV268^2+Aarseth_1^2)^(3/2)</f>
        <v>-68.24426843748887</v>
      </c>
      <c r="AH268" s="39">
        <f>Masse_1*(q_1y-X268)/($AV268^2+Aarseth_1^2)^(3/2)</f>
        <v>94.740341301943261</v>
      </c>
      <c r="AI268" s="39"/>
      <c r="AJ268" s="39">
        <f>Masse_2*(q_2x-W268)/($AX268^2+Aarseth_2^2)^(3/2)</f>
        <v>-15.62907318150847</v>
      </c>
      <c r="AK268" s="39">
        <f>Masse_2*(q_2y-X268)/($AX268^2+Aarseth_2^2)^(3/2)</f>
        <v>11.13578197963971</v>
      </c>
      <c r="AL268" s="39"/>
      <c r="AM268" s="39">
        <f>Masse_3*(q_3x-W268)/($AZ268^2+Aarseth_3^2)^(3/2)</f>
        <v>-91.660543664344331</v>
      </c>
      <c r="AN268" s="39">
        <f>Masse_3*(q_3y-X268)/($AZ268^2+Aarseth_3^2)^(3/2)</f>
        <v>44.641128356336928</v>
      </c>
      <c r="AO268" s="39"/>
      <c r="AP268" s="39"/>
      <c r="AQ268" s="39"/>
      <c r="AR268" s="39"/>
      <c r="AS268" s="39"/>
      <c r="AT268" s="39"/>
      <c r="AU268" s="39"/>
      <c r="AV268" s="39">
        <f>SQRT((q_1x-W268)^2+(q_1y-X268)^2)</f>
        <v>65829.48463796328</v>
      </c>
      <c r="AW268" s="39"/>
      <c r="AX268" s="39">
        <f>SQRT((q_2x-W268)^2+(q_2y-X268)^2)</f>
        <v>96358.338797572083</v>
      </c>
      <c r="AY268" s="39"/>
      <c r="AZ268" s="39">
        <f>SQRT((q_3x-W268)^2+(q_3y-X268)^2)</f>
        <v>70603.968468972758</v>
      </c>
      <c r="BA268" s="39"/>
    </row>
    <row r="269" spans="20:53" x14ac:dyDescent="0.3">
      <c r="T269">
        <v>265</v>
      </c>
      <c r="U269">
        <v>132.5</v>
      </c>
      <c r="W269" s="39">
        <f>W268+(Z268*bt)+(0.5*AC268)*bt^2</f>
        <v>57905.120113509671</v>
      </c>
      <c r="X269" s="39">
        <f>X268+(AA268*bt)+(0.5*AD268)*bt^2</f>
        <v>-45288.614267485602</v>
      </c>
      <c r="Y269" s="39"/>
      <c r="Z269" s="39">
        <f>Z268+(AC268*bt)</f>
        <v>-1185.7860729207714</v>
      </c>
      <c r="AA269" s="39">
        <f>AA268+(AD268*bt)</f>
        <v>1289.4787711661156</v>
      </c>
      <c r="AB269" s="39"/>
      <c r="AC269" s="39">
        <f t="shared" si="35"/>
        <v>-179.61438512776084</v>
      </c>
      <c r="AD269" s="39">
        <f t="shared" si="36"/>
        <v>153.72951429425916</v>
      </c>
      <c r="AE269" s="39"/>
      <c r="AF269" s="39"/>
      <c r="AG269" s="39">
        <f>Masse_1*(q_1x-W269)/($AV269^2+Aarseth_1^2)^(3/2)</f>
        <v>-69.815677808284491</v>
      </c>
      <c r="AH269" s="39">
        <f>Masse_1*(q_1y-X269)/($AV269^2+Aarseth_1^2)^(3/2)</f>
        <v>97.228893474236855</v>
      </c>
      <c r="AI269" s="39"/>
      <c r="AJ269" s="39">
        <f>Masse_2*(q_2x-W269)/($AX269^2+Aarseth_2^2)^(3/2)</f>
        <v>-15.920140392556874</v>
      </c>
      <c r="AK269" s="39">
        <f>Masse_2*(q_2y-X269)/($AX269^2+Aarseth_2^2)^(3/2)</f>
        <v>11.298390914047973</v>
      </c>
      <c r="AL269" s="39"/>
      <c r="AM269" s="39">
        <f>Masse_3*(q_3x-W269)/($AZ269^2+Aarseth_3^2)^(3/2)</f>
        <v>-93.87856692691949</v>
      </c>
      <c r="AN269" s="39">
        <f>Masse_3*(q_3y-X269)/($AZ269^2+Aarseth_3^2)^(3/2)</f>
        <v>45.202229905974349</v>
      </c>
      <c r="AO269" s="39"/>
      <c r="AP269" s="39"/>
      <c r="AQ269" s="39"/>
      <c r="AR269" s="39"/>
      <c r="AS269" s="39"/>
      <c r="AT269" s="39"/>
      <c r="AU269" s="39"/>
      <c r="AV269" s="39">
        <f>SQRT((q_1x-W269)^2+(q_1y-X269)^2)</f>
        <v>64987.967556317526</v>
      </c>
      <c r="AW269" s="39"/>
      <c r="AX269" s="39">
        <f>SQRT((q_2x-W269)^2+(q_2y-X269)^2)</f>
        <v>95530.302038249545</v>
      </c>
      <c r="AY269" s="39"/>
      <c r="AZ269" s="39">
        <f>SQRT((q_3x-W269)^2+(q_3y-X269)^2)</f>
        <v>69817.292204292855</v>
      </c>
      <c r="BA269" s="39"/>
    </row>
    <row r="270" spans="20:53" x14ac:dyDescent="0.3">
      <c r="T270">
        <v>266</v>
      </c>
      <c r="U270">
        <v>133</v>
      </c>
      <c r="W270" s="39">
        <f>W269+(Z269*bt)+(0.5*AC269)*bt^2</f>
        <v>57289.77527890831</v>
      </c>
      <c r="X270" s="39">
        <f>X269+(AA269*bt)+(0.5*AD269)*bt^2</f>
        <v>-44624.658692615762</v>
      </c>
      <c r="Y270" s="39"/>
      <c r="Z270" s="39">
        <f>Z269+(AC269*bt)</f>
        <v>-1275.5932654846517</v>
      </c>
      <c r="AA270" s="39">
        <f>AA269+(AD269*bt)</f>
        <v>1366.3435283132453</v>
      </c>
      <c r="AB270" s="39"/>
      <c r="AC270" s="39">
        <f t="shared" si="35"/>
        <v>-184.11359792250553</v>
      </c>
      <c r="AD270" s="39">
        <f t="shared" si="36"/>
        <v>157.29413644605552</v>
      </c>
      <c r="AE270" s="39"/>
      <c r="AF270" s="39"/>
      <c r="AG270" s="39">
        <f>Masse_1*(q_1x-W270)/($AV270^2+Aarseth_1^2)^(3/2)</f>
        <v>-71.540349618165564</v>
      </c>
      <c r="AH270" s="39">
        <f>Masse_1*(q_1y-X270)/($AV270^2+Aarseth_1^2)^(3/2)</f>
        <v>100.00103992867115</v>
      </c>
      <c r="AI270" s="39"/>
      <c r="AJ270" s="39">
        <f>Masse_2*(q_2x-W270)/($AX270^2+Aarseth_2^2)^(3/2)</f>
        <v>-16.239631558144438</v>
      </c>
      <c r="AK270" s="39">
        <f>Masse_2*(q_2y-X270)/($AX270^2+Aarseth_2^2)^(3/2)</f>
        <v>11.477382719206188</v>
      </c>
      <c r="AL270" s="39"/>
      <c r="AM270" s="39">
        <f>Masse_3*(q_3x-W270)/($AZ270^2+Aarseth_3^2)^(3/2)</f>
        <v>-96.333616746195531</v>
      </c>
      <c r="AN270" s="39">
        <f>Masse_3*(q_3y-X270)/($AZ270^2+Aarseth_3^2)^(3/2)</f>
        <v>45.815713798178173</v>
      </c>
      <c r="AO270" s="39"/>
      <c r="AP270" s="39"/>
      <c r="AQ270" s="39"/>
      <c r="AR270" s="39"/>
      <c r="AS270" s="39"/>
      <c r="AT270" s="39"/>
      <c r="AU270" s="39"/>
      <c r="AV270" s="39">
        <f>SQRT((q_1x-W270)^2+(q_1y-X270)^2)</f>
        <v>64089.838384670351</v>
      </c>
      <c r="AW270" s="39"/>
      <c r="AX270" s="39">
        <f>SQRT((q_2x-W270)^2+(q_2y-X270)^2)</f>
        <v>94644.401313278489</v>
      </c>
      <c r="AY270" s="39"/>
      <c r="AZ270" s="39">
        <f>SQRT((q_3x-W270)^2+(q_3y-X270)^2)</f>
        <v>68975.62255573248</v>
      </c>
      <c r="BA270" s="39"/>
    </row>
    <row r="271" spans="20:53" x14ac:dyDescent="0.3">
      <c r="T271">
        <v>267</v>
      </c>
      <c r="U271">
        <v>133.5</v>
      </c>
      <c r="W271" s="39">
        <f>W270+(Z270*bt)+(0.5*AC270)*bt^2</f>
        <v>56628.964446425671</v>
      </c>
      <c r="X271" s="39">
        <f>X270+(AA270*bt)+(0.5*AD270)*bt^2</f>
        <v>-43921.825161403387</v>
      </c>
      <c r="Y271" s="39"/>
      <c r="Z271" s="39">
        <f>Z270+(AC270*bt)</f>
        <v>-1367.6500644459045</v>
      </c>
      <c r="AA271" s="39">
        <f>AA270+(AD270*bt)</f>
        <v>1444.9905965362732</v>
      </c>
      <c r="AB271" s="39"/>
      <c r="AC271" s="39">
        <f t="shared" si="35"/>
        <v>-189.07452508987032</v>
      </c>
      <c r="AD271" s="39">
        <f t="shared" si="36"/>
        <v>161.24769528020093</v>
      </c>
      <c r="AE271" s="39"/>
      <c r="AF271" s="39"/>
      <c r="AG271" s="39">
        <f>Masse_1*(q_1x-W271)/($AV271^2+Aarseth_1^2)^(3/2)</f>
        <v>-73.433466900904818</v>
      </c>
      <c r="AH271" s="39">
        <f>Masse_1*(q_1y-X271)/($AV271^2+Aarseth_1^2)^(3/2)</f>
        <v>103.09008056990015</v>
      </c>
      <c r="AI271" s="39"/>
      <c r="AJ271" s="39">
        <f>Masse_2*(q_2x-W271)/($AX271^2+Aarseth_2^2)^(3/2)</f>
        <v>-16.590168033123927</v>
      </c>
      <c r="AK271" s="39">
        <f>Masse_2*(q_2y-X271)/($AX271^2+Aarseth_2^2)^(3/2)</f>
        <v>11.674073198598979</v>
      </c>
      <c r="AL271" s="39"/>
      <c r="AM271" s="39">
        <f>Masse_3*(q_3x-W271)/($AZ271^2+Aarseth_3^2)^(3/2)</f>
        <v>-99.050890155841572</v>
      </c>
      <c r="AN271" s="39">
        <f>Masse_3*(q_3y-X271)/($AZ271^2+Aarseth_3^2)^(3/2)</f>
        <v>46.483541511701794</v>
      </c>
      <c r="AO271" s="39"/>
      <c r="AP271" s="39"/>
      <c r="AQ271" s="39"/>
      <c r="AR271" s="39"/>
      <c r="AS271" s="39"/>
      <c r="AT271" s="39"/>
      <c r="AU271" s="39"/>
      <c r="AV271" s="39">
        <f>SQRT((q_1x-W271)^2+(q_1y-X271)^2)</f>
        <v>63133.866817639595</v>
      </c>
      <c r="AW271" s="39"/>
      <c r="AX271" s="39">
        <f>SQRT((q_2x-W271)^2+(q_2y-X271)^2)</f>
        <v>93699.313876188695</v>
      </c>
      <c r="AY271" s="39"/>
      <c r="AZ271" s="39">
        <f>SQRT((q_3x-W271)^2+(q_3y-X271)^2)</f>
        <v>68077.90558915268</v>
      </c>
      <c r="BA271" s="39"/>
    </row>
    <row r="272" spans="20:53" x14ac:dyDescent="0.3">
      <c r="T272">
        <v>268</v>
      </c>
      <c r="U272">
        <v>134</v>
      </c>
      <c r="W272" s="39">
        <f>W271+(Z271*bt)+(0.5*AC271)*bt^2</f>
        <v>55921.505098566486</v>
      </c>
      <c r="X272" s="39">
        <f>X271+(AA271*bt)+(0.5*AD271)*bt^2</f>
        <v>-43179.173901225229</v>
      </c>
      <c r="Y272" s="39"/>
      <c r="Z272" s="39">
        <f>Z271+(AC271*bt)</f>
        <v>-1462.1873269908397</v>
      </c>
      <c r="AA272" s="39">
        <f>AA271+(AD271*bt)</f>
        <v>1525.6144441763736</v>
      </c>
      <c r="AB272" s="39"/>
      <c r="AC272" s="39">
        <f t="shared" si="35"/>
        <v>-194.54706045042309</v>
      </c>
      <c r="AD272" s="39">
        <f t="shared" si="36"/>
        <v>165.63298029888972</v>
      </c>
      <c r="AE272" s="39"/>
      <c r="AF272" s="39"/>
      <c r="AG272" s="39">
        <f>Masse_1*(q_1x-W272)/($AV272^2+Aarseth_1^2)^(3/2)</f>
        <v>-75.512491205396699</v>
      </c>
      <c r="AH272" s="39">
        <f>Masse_1*(q_1y-X272)/($AV272^2+Aarseth_1^2)^(3/2)</f>
        <v>106.53536545899799</v>
      </c>
      <c r="AI272" s="39"/>
      <c r="AJ272" s="39">
        <f>Masse_2*(q_2x-W272)/($AX272^2+Aarseth_2^2)^(3/2)</f>
        <v>-16.974775709129968</v>
      </c>
      <c r="AK272" s="39">
        <f>Masse_2*(q_2y-X272)/($AX272^2+Aarseth_2^2)^(3/2)</f>
        <v>11.889971730646854</v>
      </c>
      <c r="AL272" s="39"/>
      <c r="AM272" s="39">
        <f>Masse_3*(q_3x-W272)/($AZ272^2+Aarseth_3^2)^(3/2)</f>
        <v>-102.05979353589643</v>
      </c>
      <c r="AN272" s="39">
        <f>Masse_3*(q_3y-X272)/($AZ272^2+Aarseth_3^2)^(3/2)</f>
        <v>47.20764310924487</v>
      </c>
      <c r="AO272" s="39"/>
      <c r="AP272" s="39"/>
      <c r="AQ272" s="39"/>
      <c r="AR272" s="39"/>
      <c r="AS272" s="39"/>
      <c r="AT272" s="39"/>
      <c r="AU272" s="39"/>
      <c r="AV272" s="39">
        <f>SQRT((q_1x-W272)^2+(q_1y-X272)^2)</f>
        <v>62118.702464370312</v>
      </c>
      <c r="AW272" s="39"/>
      <c r="AX272" s="39">
        <f>SQRT((q_2x-W272)^2+(q_2y-X272)^2)</f>
        <v>92693.578381937608</v>
      </c>
      <c r="AY272" s="39"/>
      <c r="AZ272" s="39">
        <f>SQRT((q_3x-W272)^2+(q_3y-X272)^2)</f>
        <v>67122.988798400169</v>
      </c>
      <c r="BA272" s="39"/>
    </row>
    <row r="273" spans="20:53" x14ac:dyDescent="0.3">
      <c r="T273">
        <v>269</v>
      </c>
      <c r="U273">
        <v>134.5</v>
      </c>
      <c r="W273" s="39">
        <f>W272+(Z272*bt)+(0.5*AC272)*bt^2</f>
        <v>55166.093052514763</v>
      </c>
      <c r="X273" s="39">
        <f>X272+(AA272*bt)+(0.5*AD272)*bt^2</f>
        <v>-42395.66255659968</v>
      </c>
      <c r="Y273" s="39"/>
      <c r="Z273" s="39">
        <f>Z272+(AC272*bt)</f>
        <v>-1559.4608572160512</v>
      </c>
      <c r="AA273" s="39">
        <f>AA272+(AD272*bt)</f>
        <v>1608.4309343258185</v>
      </c>
      <c r="AB273" s="39"/>
      <c r="AC273" s="39">
        <f t="shared" si="35"/>
        <v>-200.58927436119069</v>
      </c>
      <c r="AD273" s="39">
        <f t="shared" si="36"/>
        <v>170.50023476268669</v>
      </c>
      <c r="AE273" s="39"/>
      <c r="AF273" s="39"/>
      <c r="AG273" s="39">
        <f>Masse_1*(q_1x-W273)/($AV273^2+Aarseth_1^2)^(3/2)</f>
        <v>-77.797550451526661</v>
      </c>
      <c r="AH273" s="39">
        <f>Masse_1*(q_1y-X273)/($AV273^2+Aarseth_1^2)^(3/2)</f>
        <v>110.38361069177188</v>
      </c>
      <c r="AI273" s="39"/>
      <c r="AJ273" s="39">
        <f>Masse_2*(q_2x-W273)/($AX273^2+Aarseth_2^2)^(3/2)</f>
        <v>-17.396958494055156</v>
      </c>
      <c r="AK273" s="39">
        <f>Masse_2*(q_2y-X273)/($AX273^2+Aarseth_2^2)^(3/2)</f>
        <v>12.126813164665187</v>
      </c>
      <c r="AL273" s="39"/>
      <c r="AM273" s="39">
        <f>Masse_3*(q_3x-W273)/($AZ273^2+Aarseth_3^2)^(3/2)</f>
        <v>-105.39476541560889</v>
      </c>
      <c r="AN273" s="39">
        <f>Masse_3*(q_3y-X273)/($AZ273^2+Aarseth_3^2)^(3/2)</f>
        <v>47.989810906249637</v>
      </c>
      <c r="AO273" s="39"/>
      <c r="AP273" s="39"/>
      <c r="AQ273" s="39"/>
      <c r="AR273" s="39"/>
      <c r="AS273" s="39"/>
      <c r="AT273" s="39"/>
      <c r="AU273" s="39"/>
      <c r="AV273" s="39">
        <f>SQRT((q_1x-W273)^2+(q_1y-X273)^2)</f>
        <v>61042.863977210232</v>
      </c>
      <c r="AW273" s="39"/>
      <c r="AX273" s="39">
        <f>SQRT((q_2x-W273)^2+(q_2y-X273)^2)</f>
        <v>91625.580486697989</v>
      </c>
      <c r="AY273" s="39"/>
      <c r="AZ273" s="39">
        <f>SQRT((q_3x-W273)^2+(q_3y-X273)^2)</f>
        <v>66109.614127741981</v>
      </c>
      <c r="BA273" s="39"/>
    </row>
    <row r="274" spans="20:53" x14ac:dyDescent="0.3">
      <c r="T274">
        <v>270</v>
      </c>
      <c r="U274">
        <v>135</v>
      </c>
      <c r="W274" s="39">
        <f>W273+(Z273*bt)+(0.5*AC273)*bt^2</f>
        <v>54361.288964611587</v>
      </c>
      <c r="X274" s="39">
        <f>X273+(AA273*bt)+(0.5*AD273)*bt^2</f>
        <v>-41570.134560091436</v>
      </c>
      <c r="Y274" s="39"/>
      <c r="Z274" s="39">
        <f>Z273+(AC273*bt)</f>
        <v>-1659.7554943966466</v>
      </c>
      <c r="AA274" s="39">
        <f>AA273+(AD273*bt)</f>
        <v>1693.6810517071619</v>
      </c>
      <c r="AB274" s="39"/>
      <c r="AC274" s="39">
        <f t="shared" ref="AC274:AC337" si="37">AG274+AJ274+AM274</f>
        <v>-207.26899079124419</v>
      </c>
      <c r="AD274" s="39">
        <f t="shared" ref="AD274:AD337" si="38">AH274+AK274+AN274</f>
        <v>175.90871132430732</v>
      </c>
      <c r="AE274" s="39"/>
      <c r="AF274" s="39"/>
      <c r="AG274" s="39">
        <f>Masse_1*(q_1x-W274)/($AV274^2+Aarseth_1^2)^(3/2)</f>
        <v>-80.311902595184947</v>
      </c>
      <c r="AH274" s="39">
        <f>Masse_1*(q_1y-X274)/($AV274^2+Aarseth_1^2)^(3/2)</f>
        <v>114.69057145037252</v>
      </c>
      <c r="AI274" s="39"/>
      <c r="AJ274" s="39">
        <f>Masse_2*(q_2x-W274)/($AX274^2+Aarseth_2^2)^(3/2)</f>
        <v>-17.860788918813935</v>
      </c>
      <c r="AK274" s="39">
        <f>Masse_2*(q_2y-X274)/($AX274^2+Aarseth_2^2)^(3/2)</f>
        <v>12.386596584292217</v>
      </c>
      <c r="AL274" s="39"/>
      <c r="AM274" s="39">
        <f>Masse_3*(q_3x-W274)/($AZ274^2+Aarseth_3^2)^(3/2)</f>
        <v>-109.09629927724531</v>
      </c>
      <c r="AN274" s="39">
        <f>Masse_3*(q_3y-X274)/($AZ274^2+Aarseth_3^2)^(3/2)</f>
        <v>48.831543289642589</v>
      </c>
      <c r="AO274" s="39"/>
      <c r="AP274" s="39"/>
      <c r="AQ274" s="39"/>
      <c r="AR274" s="39"/>
      <c r="AS274" s="39"/>
      <c r="AT274" s="39"/>
      <c r="AU274" s="39"/>
      <c r="AV274" s="39">
        <f>SQRT((q_1x-W274)^2+(q_1y-X274)^2)</f>
        <v>59904.726733831434</v>
      </c>
      <c r="AW274" s="39"/>
      <c r="AX274" s="39">
        <f>SQRT((q_2x-W274)^2+(q_2y-X274)^2)</f>
        <v>90493.53609526153</v>
      </c>
      <c r="AY274" s="39"/>
      <c r="AZ274" s="39">
        <f>SQRT((q_3x-W274)^2+(q_3y-X274)^2)</f>
        <v>65036.410402800386</v>
      </c>
      <c r="BA274" s="39"/>
    </row>
    <row r="275" spans="20:53" x14ac:dyDescent="0.3">
      <c r="T275">
        <v>271</v>
      </c>
      <c r="U275">
        <v>135.5</v>
      </c>
      <c r="W275" s="39">
        <f>W274+(Z274*bt)+(0.5*AC274)*bt^2</f>
        <v>53505.502593564357</v>
      </c>
      <c r="X275" s="39">
        <f>X274+(AA274*bt)+(0.5*AD274)*bt^2</f>
        <v>-40701.305445322316</v>
      </c>
      <c r="Y275" s="39"/>
      <c r="Z275" s="39">
        <f>Z274+(AC274*bt)</f>
        <v>-1763.3899897922686</v>
      </c>
      <c r="AA275" s="39">
        <f>AA274+(AD274*bt)</f>
        <v>1781.6354073693155</v>
      </c>
      <c r="AB275" s="39"/>
      <c r="AC275" s="39">
        <f t="shared" si="37"/>
        <v>-214.66573268540895</v>
      </c>
      <c r="AD275" s="39">
        <f t="shared" si="38"/>
        <v>181.92863574747847</v>
      </c>
      <c r="AE275" s="39"/>
      <c r="AF275" s="39"/>
      <c r="AG275" s="39">
        <f>Masse_1*(q_1x-W275)/($AV275^2+Aarseth_1^2)^(3/2)</f>
        <v>-83.082489342771723</v>
      </c>
      <c r="AH275" s="39">
        <f>Masse_1*(q_1y-X275)/($AV275^2+Aarseth_1^2)^(3/2)</f>
        <v>119.52318681940572</v>
      </c>
      <c r="AI275" s="39"/>
      <c r="AJ275" s="39">
        <f>Masse_2*(q_2x-W275)/($AX275^2+Aarseth_2^2)^(3/2)</f>
        <v>-18.371020617880198</v>
      </c>
      <c r="AK275" s="39">
        <f>Masse_2*(q_2y-X275)/($AX275^2+Aarseth_2^2)^(3/2)</f>
        <v>12.67163266455929</v>
      </c>
      <c r="AL275" s="39"/>
      <c r="AM275" s="39">
        <f>Masse_3*(q_3x-W275)/($AZ275^2+Aarseth_3^2)^(3/2)</f>
        <v>-113.21222272475701</v>
      </c>
      <c r="AN275" s="39">
        <f>Masse_3*(q_3y-X275)/($AZ275^2+Aarseth_3^2)^(3/2)</f>
        <v>49.733816263513468</v>
      </c>
      <c r="AO275" s="39"/>
      <c r="AP275" s="39"/>
      <c r="AQ275" s="39"/>
      <c r="AR275" s="39"/>
      <c r="AS275" s="39"/>
      <c r="AT275" s="39"/>
      <c r="AU275" s="39"/>
      <c r="AV275" s="39">
        <f>SQRT((q_1x-W275)^2+(q_1y-X275)^2)</f>
        <v>58702.508895962928</v>
      </c>
      <c r="AW275" s="39"/>
      <c r="AX275" s="39">
        <f>SQRT((q_2x-W275)^2+(q_2y-X275)^2)</f>
        <v>89295.47180788267</v>
      </c>
      <c r="AY275" s="39"/>
      <c r="AZ275" s="39">
        <f>SQRT((q_3x-W275)^2+(q_3y-X275)^2)</f>
        <v>63901.885225080179</v>
      </c>
      <c r="BA275" s="39"/>
    </row>
    <row r="276" spans="20:53" x14ac:dyDescent="0.3">
      <c r="T276">
        <v>272</v>
      </c>
      <c r="U276">
        <v>136</v>
      </c>
      <c r="W276" s="39">
        <f>W275+(Z275*bt)+(0.5*AC275)*bt^2</f>
        <v>52596.974382082546</v>
      </c>
      <c r="X276" s="39">
        <f>X275+(AA275*bt)+(0.5*AD275)*bt^2</f>
        <v>-39787.746662169222</v>
      </c>
      <c r="Y276" s="39"/>
      <c r="Z276" s="39">
        <f>Z275+(AC275*bt)</f>
        <v>-1870.722856134973</v>
      </c>
      <c r="AA276" s="39">
        <f>AA275+(AD275*bt)</f>
        <v>1872.5997252430548</v>
      </c>
      <c r="AB276" s="39"/>
      <c r="AC276" s="39">
        <f t="shared" si="37"/>
        <v>-222.87313201992444</v>
      </c>
      <c r="AD276" s="39">
        <f t="shared" si="38"/>
        <v>188.64370559588781</v>
      </c>
      <c r="AE276" s="39"/>
      <c r="AF276" s="39"/>
      <c r="AG276" s="39">
        <f>Masse_1*(q_1x-W276)/($AV276^2+Aarseth_1^2)^(3/2)</f>
        <v>-86.140595406364909</v>
      </c>
      <c r="AH276" s="39">
        <f>Masse_1*(q_1y-X276)/($AV276^2+Aarseth_1^2)^(3/2)</f>
        <v>124.96235402582667</v>
      </c>
      <c r="AI276" s="39"/>
      <c r="AJ276" s="39">
        <f>Masse_2*(q_2x-W276)/($AX276^2+Aarseth_2^2)^(3/2)</f>
        <v>-18.933228994443525</v>
      </c>
      <c r="AK276" s="39">
        <f>Masse_2*(q_2y-X276)/($AX276^2+Aarseth_2^2)^(3/2)</f>
        <v>12.984601861105137</v>
      </c>
      <c r="AL276" s="39"/>
      <c r="AM276" s="39">
        <f>Masse_3*(q_3x-W276)/($AZ276^2+Aarseth_3^2)^(3/2)</f>
        <v>-117.79930761911601</v>
      </c>
      <c r="AN276" s="39">
        <f>Masse_3*(q_3y-X276)/($AZ276^2+Aarseth_3^2)^(3/2)</f>
        <v>50.696749708955984</v>
      </c>
      <c r="AO276" s="39"/>
      <c r="AP276" s="39"/>
      <c r="AQ276" s="39"/>
      <c r="AR276" s="39"/>
      <c r="AS276" s="39"/>
      <c r="AT276" s="39"/>
      <c r="AU276" s="39"/>
      <c r="AV276" s="39">
        <f>SQRT((q_1x-W276)^2+(q_1y-X276)^2)</f>
        <v>57434.255660290772</v>
      </c>
      <c r="AW276" s="39"/>
      <c r="AX276" s="39">
        <f>SQRT((q_2x-W276)^2+(q_2y-X276)^2)</f>
        <v>88029.202013474438</v>
      </c>
      <c r="AY276" s="39"/>
      <c r="AZ276" s="39">
        <f>SQRT((q_3x-W276)^2+(q_3y-X276)^2)</f>
        <v>62704.416451779172</v>
      </c>
      <c r="BA276" s="39"/>
    </row>
    <row r="277" spans="20:53" x14ac:dyDescent="0.3">
      <c r="T277">
        <v>273</v>
      </c>
      <c r="U277">
        <v>136.5</v>
      </c>
      <c r="W277" s="39">
        <f>W276+(Z276*bt)+(0.5*AC276)*bt^2</f>
        <v>51633.753812512565</v>
      </c>
      <c r="X277" s="39">
        <f>X276+(AA276*bt)+(0.5*AD276)*bt^2</f>
        <v>-38827.866336348212</v>
      </c>
      <c r="Y277" s="39"/>
      <c r="Z277" s="39">
        <f>Z276+(AC276*bt)</f>
        <v>-1982.1594221449352</v>
      </c>
      <c r="AA277" s="39">
        <f>AA276+(AD276*bt)</f>
        <v>1966.9215780409986</v>
      </c>
      <c r="AB277" s="39"/>
      <c r="AC277" s="39">
        <f t="shared" si="37"/>
        <v>-232.00192770675523</v>
      </c>
      <c r="AD277" s="39">
        <f t="shared" si="38"/>
        <v>196.1542970872803</v>
      </c>
      <c r="AE277" s="39"/>
      <c r="AF277" s="39"/>
      <c r="AG277" s="39">
        <f>Masse_1*(q_1x-W277)/($AV277^2+Aarseth_1^2)^(3/2)</f>
        <v>-89.5226285868617</v>
      </c>
      <c r="AH277" s="39">
        <f>Masse_1*(q_1y-X277)/($AV277^2+Aarseth_1^2)^(3/2)</f>
        <v>131.10655143336783</v>
      </c>
      <c r="AI277" s="39"/>
      <c r="AJ277" s="39">
        <f>Masse_2*(q_2x-W277)/($AX277^2+Aarseth_2^2)^(3/2)</f>
        <v>-19.55398854544514</v>
      </c>
      <c r="AK277" s="39">
        <f>Masse_2*(q_2y-X277)/($AX277^2+Aarseth_2^2)^(3/2)</f>
        <v>13.328626355927533</v>
      </c>
      <c r="AL277" s="39"/>
      <c r="AM277" s="39">
        <f>Masse_3*(q_3x-W277)/($AZ277^2+Aarseth_3^2)^(3/2)</f>
        <v>-122.92531057444837</v>
      </c>
      <c r="AN277" s="39">
        <f>Masse_3*(q_3y-X277)/($AZ277^2+Aarseth_3^2)^(3/2)</f>
        <v>51.719119297984946</v>
      </c>
      <c r="AO277" s="39"/>
      <c r="AP277" s="39"/>
      <c r="AQ277" s="39"/>
      <c r="AR277" s="39"/>
      <c r="AS277" s="39"/>
      <c r="AT277" s="39"/>
      <c r="AU277" s="39"/>
      <c r="AV277" s="39">
        <f>SQRT((q_1x-W277)^2+(q_1y-X277)^2)</f>
        <v>56097.821522312246</v>
      </c>
      <c r="AW277" s="39"/>
      <c r="AX277" s="39">
        <f>SQRT((q_2x-W277)^2+(q_2y-X277)^2)</f>
        <v>86692.301943321028</v>
      </c>
      <c r="AY277" s="39"/>
      <c r="AZ277" s="39">
        <f>SQRT((q_3x-W277)^2+(q_3y-X277)^2)</f>
        <v>61442.243489631444</v>
      </c>
      <c r="BA277" s="39"/>
    </row>
    <row r="278" spans="20:53" x14ac:dyDescent="0.3">
      <c r="T278">
        <v>274</v>
      </c>
      <c r="U278">
        <v>137</v>
      </c>
      <c r="W278" s="39">
        <f>W277+(Z277*bt)+(0.5*AC277)*bt^2</f>
        <v>50613.673860476752</v>
      </c>
      <c r="X278" s="39">
        <f>X277+(AA277*bt)+(0.5*AD277)*bt^2</f>
        <v>-37819.886260191801</v>
      </c>
      <c r="Y278" s="39"/>
      <c r="Z278" s="39">
        <f>Z277+(AC277*bt)</f>
        <v>-2098.1603859983129</v>
      </c>
      <c r="AA278" s="39">
        <f>AA277+(AD277*bt)</f>
        <v>2064.9987265846389</v>
      </c>
      <c r="AB278" s="39"/>
      <c r="AC278" s="39">
        <f t="shared" si="37"/>
        <v>-242.1837078933176</v>
      </c>
      <c r="AD278" s="39">
        <f t="shared" si="38"/>
        <v>204.58161902994044</v>
      </c>
      <c r="AE278" s="39"/>
      <c r="AF278" s="39"/>
      <c r="AG278" s="39">
        <f>Masse_1*(q_1x-W278)/($AV278^2+Aarseth_1^2)^(3/2)</f>
        <v>-93.271032457727912</v>
      </c>
      <c r="AH278" s="39">
        <f>Masse_1*(q_1y-X278)/($AV278^2+Aarseth_1^2)^(3/2)</f>
        <v>138.0766190173641</v>
      </c>
      <c r="AI278" s="39"/>
      <c r="AJ278" s="39">
        <f>Masse_2*(q_2x-W278)/($AX278^2+Aarseth_2^2)^(3/2)</f>
        <v>-20.241098351748128</v>
      </c>
      <c r="AK278" s="39">
        <f>Masse_2*(q_2y-X278)/($AX278^2+Aarseth_2^2)^(3/2)</f>
        <v>13.707359609619608</v>
      </c>
      <c r="AL278" s="39"/>
      <c r="AM278" s="39">
        <f>Masse_3*(q_3x-W278)/($AZ278^2+Aarseth_3^2)^(3/2)</f>
        <v>-128.67157708384156</v>
      </c>
      <c r="AN278" s="39">
        <f>Masse_3*(q_3y-X278)/($AZ278^2+Aarseth_3^2)^(3/2)</f>
        <v>52.797640402956738</v>
      </c>
      <c r="AO278" s="39"/>
      <c r="AP278" s="39"/>
      <c r="AQ278" s="39"/>
      <c r="AR278" s="39"/>
      <c r="AS278" s="39"/>
      <c r="AT278" s="39"/>
      <c r="AU278" s="39"/>
      <c r="AV278" s="39">
        <f>SQRT((q_1x-W278)^2+(q_1y-X278)^2)</f>
        <v>54690.850403631128</v>
      </c>
      <c r="AW278" s="39"/>
      <c r="AX278" s="39">
        <f>SQRT((q_2x-W278)^2+(q_2y-X278)^2)</f>
        <v>85282.075830806672</v>
      </c>
      <c r="AY278" s="39"/>
      <c r="AZ278" s="39">
        <f>SQRT((q_3x-W278)^2+(q_3y-X278)^2)</f>
        <v>60113.458802397705</v>
      </c>
      <c r="BA278" s="39"/>
    </row>
    <row r="279" spans="20:53" x14ac:dyDescent="0.3">
      <c r="T279">
        <v>275</v>
      </c>
      <c r="U279">
        <v>137.5</v>
      </c>
      <c r="W279" s="39">
        <f>W278+(Z278*bt)+(0.5*AC278)*bt^2</f>
        <v>49534.320703990932</v>
      </c>
      <c r="X279" s="39">
        <f>X278+(AA278*bt)+(0.5*AD278)*bt^2</f>
        <v>-36761.814194520739</v>
      </c>
      <c r="Y279" s="39"/>
      <c r="Z279" s="39">
        <f>Z278+(AC278*bt)</f>
        <v>-2219.2522399449717</v>
      </c>
      <c r="AA279" s="39">
        <f>AA278+(AD278*bt)</f>
        <v>2167.289536099609</v>
      </c>
      <c r="AB279" s="39"/>
      <c r="AC279" s="39">
        <f t="shared" si="37"/>
        <v>-253.57559348818961</v>
      </c>
      <c r="AD279" s="39">
        <f t="shared" si="38"/>
        <v>214.07314708479541</v>
      </c>
      <c r="AE279" s="39"/>
      <c r="AF279" s="39"/>
      <c r="AG279" s="39">
        <f>Masse_1*(q_1x-W279)/($AV279^2+Aarseth_1^2)^(3/2)</f>
        <v>-97.435332949790052</v>
      </c>
      <c r="AH279" s="39">
        <f>Masse_1*(q_1y-X279)/($AV279^2+Aarseth_1^2)^(3/2)</f>
        <v>146.02213628777002</v>
      </c>
      <c r="AI279" s="39"/>
      <c r="AJ279" s="39">
        <f>Masse_2*(q_2x-W279)/($AX279^2+Aarseth_2^2)^(3/2)</f>
        <v>-21.003871533916183</v>
      </c>
      <c r="AK279" s="39">
        <f>Masse_2*(q_2y-X279)/($AX279^2+Aarseth_2^2)^(3/2)</f>
        <v>14.125098628858821</v>
      </c>
      <c r="AL279" s="39"/>
      <c r="AM279" s="39">
        <f>Masse_3*(q_3x-W279)/($AZ279^2+Aarseth_3^2)^(3/2)</f>
        <v>-135.13638900448339</v>
      </c>
      <c r="AN279" s="39">
        <f>Masse_3*(q_3y-X279)/($AZ279^2+Aarseth_3^2)^(3/2)</f>
        <v>53.925912168166569</v>
      </c>
      <c r="AO279" s="39"/>
      <c r="AP279" s="39"/>
      <c r="AQ279" s="39"/>
      <c r="AR279" s="39"/>
      <c r="AS279" s="39"/>
      <c r="AT279" s="39"/>
      <c r="AU279" s="39"/>
      <c r="AV279" s="39">
        <f>SQRT((q_1x-W279)^2+(q_1y-X279)^2)</f>
        <v>53210.753567643311</v>
      </c>
      <c r="AW279" s="39"/>
      <c r="AX279" s="39">
        <f>SQRT((q_2x-W279)^2+(q_2y-X279)^2)</f>
        <v>83795.519107696586</v>
      </c>
      <c r="AY279" s="39"/>
      <c r="AZ279" s="39">
        <f>SQRT((q_3x-W279)^2+(q_3y-X279)^2)</f>
        <v>58716.000303857363</v>
      </c>
      <c r="BA279" s="39"/>
    </row>
    <row r="280" spans="20:53" x14ac:dyDescent="0.3">
      <c r="T280">
        <v>276</v>
      </c>
      <c r="U280">
        <v>138</v>
      </c>
      <c r="W280" s="39">
        <f>W279+(Z279*bt)+(0.5*AC279)*bt^2</f>
        <v>48392.997634832427</v>
      </c>
      <c r="X280" s="39">
        <f>X279+(AA279*bt)+(0.5*AD279)*bt^2</f>
        <v>-35651.410283085337</v>
      </c>
      <c r="Y280" s="39"/>
      <c r="Z280" s="39">
        <f>Z279+(AC279*bt)</f>
        <v>-2346.0400366890667</v>
      </c>
      <c r="AA280" s="39">
        <f>AA279+(AD279*bt)</f>
        <v>2274.3261096420065</v>
      </c>
      <c r="AB280" s="39"/>
      <c r="AC280" s="39">
        <f t="shared" si="37"/>
        <v>-266.36610518156539</v>
      </c>
      <c r="AD280" s="39">
        <f t="shared" si="38"/>
        <v>224.80980853030329</v>
      </c>
      <c r="AE280" s="39"/>
      <c r="AF280" s="39"/>
      <c r="AG280" s="39">
        <f>Masse_1*(q_1x-W280)/($AV280^2+Aarseth_1^2)^(3/2)</f>
        <v>-102.07329557536916</v>
      </c>
      <c r="AH280" s="39">
        <f>Masse_1*(q_1y-X280)/($AV280^2+Aarseth_1^2)^(3/2)</f>
        <v>155.13003286823923</v>
      </c>
      <c r="AI280" s="39"/>
      <c r="AJ280" s="39">
        <f>Masse_2*(q_2x-W280)/($AX280^2+Aarseth_2^2)^(3/2)</f>
        <v>-21.853510645189377</v>
      </c>
      <c r="AK280" s="39">
        <f>Masse_2*(q_2y-X280)/($AX280^2+Aarseth_2^2)^(3/2)</f>
        <v>14.586925783191806</v>
      </c>
      <c r="AL280" s="39"/>
      <c r="AM280" s="39">
        <f>Masse_3*(q_3x-W280)/($AZ280^2+Aarseth_3^2)^(3/2)</f>
        <v>-142.43929896100687</v>
      </c>
      <c r="AN280" s="39">
        <f>Masse_3*(q_3y-X280)/($AZ280^2+Aarseth_3^2)^(3/2)</f>
        <v>55.092849878872244</v>
      </c>
      <c r="AO280" s="39"/>
      <c r="AP280" s="39"/>
      <c r="AQ280" s="39"/>
      <c r="AR280" s="39"/>
      <c r="AS280" s="39"/>
      <c r="AT280" s="39"/>
      <c r="AU280" s="39"/>
      <c r="AV280" s="39">
        <f>SQRT((q_1x-W280)^2+(q_1y-X280)^2)</f>
        <v>51654.685403269687</v>
      </c>
      <c r="AW280" s="39"/>
      <c r="AX280" s="39">
        <f>SQRT((q_2x-W280)^2+(q_2y-X280)^2)</f>
        <v>82229.273293108854</v>
      </c>
      <c r="AY280" s="39"/>
      <c r="AZ280" s="39">
        <f>SQRT((q_3x-W280)^2+(q_3y-X280)^2)</f>
        <v>57247.645742978319</v>
      </c>
      <c r="BA280" s="39"/>
    </row>
    <row r="281" spans="20:53" x14ac:dyDescent="0.3">
      <c r="T281">
        <v>277</v>
      </c>
      <c r="U281">
        <v>138.5</v>
      </c>
      <c r="W281" s="39">
        <f>W280+(Z280*bt)+(0.5*AC280)*bt^2</f>
        <v>47186.681853340197</v>
      </c>
      <c r="X281" s="39">
        <f>X280+(AA280*bt)+(0.5*AD280)*bt^2</f>
        <v>-34486.146002198046</v>
      </c>
      <c r="Y281" s="39"/>
      <c r="Z281" s="39">
        <f>Z280+(AC280*bt)</f>
        <v>-2479.2230892798493</v>
      </c>
      <c r="AA281" s="39">
        <f>AA280+(AD280*bt)</f>
        <v>2386.7310139071583</v>
      </c>
      <c r="AB281" s="39"/>
      <c r="AC281" s="39">
        <f t="shared" si="37"/>
        <v>-280.78250009853571</v>
      </c>
      <c r="AD281" s="39">
        <f t="shared" si="38"/>
        <v>237.01558876129565</v>
      </c>
      <c r="AE281" s="39"/>
      <c r="AF281" s="39"/>
      <c r="AG281" s="39">
        <f>Masse_1*(q_1x-W281)/($AV281^2+Aarseth_1^2)^(3/2)</f>
        <v>-107.25211737975972</v>
      </c>
      <c r="AH281" s="39">
        <f>Masse_1*(q_1y-X281)/($AV281^2+Aarseth_1^2)^(3/2)</f>
        <v>165.63636134941623</v>
      </c>
      <c r="AI281" s="39"/>
      <c r="AJ281" s="39">
        <f>Masse_2*(q_2x-W281)/($AX281^2+Aarseth_2^2)^(3/2)</f>
        <v>-22.80359996824421</v>
      </c>
      <c r="AK281" s="39">
        <f>Masse_2*(q_2y-X281)/($AX281^2+Aarseth_2^2)^(3/2)</f>
        <v>15.098889386700638</v>
      </c>
      <c r="AL281" s="39"/>
      <c r="AM281" s="39">
        <f>Masse_3*(q_3x-W281)/($AZ281^2+Aarseth_3^2)^(3/2)</f>
        <v>-150.72678275053178</v>
      </c>
      <c r="AN281" s="39">
        <f>Masse_3*(q_3y-X281)/($AZ281^2+Aarseth_3^2)^(3/2)</f>
        <v>56.28033802517875</v>
      </c>
      <c r="AO281" s="39"/>
      <c r="AP281" s="39"/>
      <c r="AQ281" s="39"/>
      <c r="AR281" s="39"/>
      <c r="AS281" s="39"/>
      <c r="AT281" s="39"/>
      <c r="AU281" s="39"/>
      <c r="AV281" s="39">
        <f>SQRT((q_1x-W281)^2+(q_1y-X281)^2)</f>
        <v>50019.517453816246</v>
      </c>
      <c r="AW281" s="39"/>
      <c r="AX281" s="39">
        <f>SQRT((q_2x-W281)^2+(q_2y-X281)^2)</f>
        <v>80579.571881406984</v>
      </c>
      <c r="AY281" s="39"/>
      <c r="AZ281" s="39">
        <f>SQRT((q_3x-W281)^2+(q_3y-X281)^2)</f>
        <v>55706.010886444972</v>
      </c>
      <c r="BA281" s="39"/>
    </row>
    <row r="282" spans="20:53" x14ac:dyDescent="0.3">
      <c r="T282">
        <v>278</v>
      </c>
      <c r="U282">
        <v>139</v>
      </c>
      <c r="W282" s="39">
        <f>W281+(Z281*bt)+(0.5*AC281)*bt^2</f>
        <v>45911.972496187955</v>
      </c>
      <c r="X282" s="39">
        <f>X281+(AA281*bt)+(0.5*AD281)*bt^2</f>
        <v>-33263.153546649301</v>
      </c>
      <c r="Y282" s="39"/>
      <c r="Z282" s="39">
        <f>Z281+(AC281*bt)</f>
        <v>-2619.6143393291172</v>
      </c>
      <c r="AA282" s="39">
        <f>AA281+(AD281*bt)</f>
        <v>2505.238808287806</v>
      </c>
      <c r="AB282" s="39"/>
      <c r="AC282" s="39">
        <f t="shared" si="37"/>
        <v>-297.0998881428518</v>
      </c>
      <c r="AD282" s="39">
        <f t="shared" si="38"/>
        <v>250.97052915835241</v>
      </c>
      <c r="AE282" s="39"/>
      <c r="AF282" s="39"/>
      <c r="AG282" s="39">
        <f>Masse_1*(q_1x-W282)/($AV282^2+Aarseth_1^2)^(3/2)</f>
        <v>-113.04946924903035</v>
      </c>
      <c r="AH282" s="39">
        <f>Masse_1*(q_1y-X282)/($AV282^2+Aarseth_1^2)^(3/2)</f>
        <v>177.84261209922855</v>
      </c>
      <c r="AI282" s="39"/>
      <c r="AJ282" s="39">
        <f>Masse_2*(q_2x-W282)/($AX282^2+Aarseth_2^2)^(3/2)</f>
        <v>-23.870758998062001</v>
      </c>
      <c r="AK282" s="39">
        <f>Masse_2*(q_2y-X282)/($AX282^2+Aarseth_2^2)^(3/2)</f>
        <v>15.668235567793772</v>
      </c>
      <c r="AL282" s="39"/>
      <c r="AM282" s="39">
        <f>Masse_3*(q_3x-W282)/($AZ282^2+Aarseth_3^2)^(3/2)</f>
        <v>-160.17965989575947</v>
      </c>
      <c r="AN282" s="39">
        <f>Masse_3*(q_3y-X282)/($AZ282^2+Aarseth_3^2)^(3/2)</f>
        <v>57.459681491330102</v>
      </c>
      <c r="AO282" s="39"/>
      <c r="AP282" s="39"/>
      <c r="AQ282" s="39"/>
      <c r="AR282" s="39"/>
      <c r="AS282" s="39"/>
      <c r="AT282" s="39"/>
      <c r="AU282" s="39"/>
      <c r="AV282" s="39">
        <f>SQRT((q_1x-W282)^2+(q_1y-X282)^2)</f>
        <v>48301.811619347245</v>
      </c>
      <c r="AW282" s="39"/>
      <c r="AX282" s="39">
        <f>SQRT((q_2x-W282)^2+(q_2y-X282)^2)</f>
        <v>78842.175091376004</v>
      </c>
      <c r="AY282" s="39"/>
      <c r="AZ282" s="39">
        <f>SQRT((q_3x-W282)^2+(q_3y-X282)^2)</f>
        <v>54088.554435491133</v>
      </c>
      <c r="BA282" s="39"/>
    </row>
    <row r="283" spans="20:53" x14ac:dyDescent="0.3">
      <c r="T283">
        <v>279</v>
      </c>
      <c r="U283">
        <v>139.5</v>
      </c>
      <c r="W283" s="39">
        <f>W282+(Z282*bt)+(0.5*AC282)*bt^2</f>
        <v>44565.027840505543</v>
      </c>
      <c r="X283" s="39">
        <f>X282+(AA282*bt)+(0.5*AD282)*bt^2</f>
        <v>-31979.162826360604</v>
      </c>
      <c r="Y283" s="39"/>
      <c r="Z283" s="39">
        <f>Z282+(AC282*bt)</f>
        <v>-2768.1642834005434</v>
      </c>
      <c r="AA283" s="39">
        <f>AA282+(AD282*bt)</f>
        <v>2630.7240728669822</v>
      </c>
      <c r="AB283" s="39"/>
      <c r="AC283" s="39">
        <f t="shared" si="37"/>
        <v>-315.65239714125426</v>
      </c>
      <c r="AD283" s="39">
        <f t="shared" si="38"/>
        <v>267.02853307495934</v>
      </c>
      <c r="AE283" s="39"/>
      <c r="AF283" s="39"/>
      <c r="AG283" s="39">
        <f>Masse_1*(q_1x-W283)/($AV283^2+Aarseth_1^2)^(3/2)</f>
        <v>-119.55398428962789</v>
      </c>
      <c r="AH283" s="39">
        <f>Masse_1*(q_1y-X283)/($AV283^2+Aarseth_1^2)^(3/2)</f>
        <v>192.13864698039123</v>
      </c>
      <c r="AI283" s="39"/>
      <c r="AJ283" s="39">
        <f>Masse_2*(q_2x-W283)/($AX283^2+Aarseth_2^2)^(3/2)</f>
        <v>-25.0755214364045</v>
      </c>
      <c r="AK283" s="39">
        <f>Masse_2*(q_2y-X283)/($AX283^2+Aarseth_2^2)^(3/2)</f>
        <v>16.303708563946902</v>
      </c>
      <c r="AL283" s="39"/>
      <c r="AM283" s="39">
        <f>Masse_3*(q_3x-W283)/($AZ283^2+Aarseth_3^2)^(3/2)</f>
        <v>-171.02289141522189</v>
      </c>
      <c r="AN283" s="39">
        <f>Masse_3*(q_3y-X283)/($AZ283^2+Aarseth_3^2)^(3/2)</f>
        <v>58.586177530621228</v>
      </c>
      <c r="AO283" s="39"/>
      <c r="AP283" s="39"/>
      <c r="AQ283" s="39"/>
      <c r="AR283" s="39"/>
      <c r="AS283" s="39"/>
      <c r="AT283" s="39"/>
      <c r="AU283" s="39"/>
      <c r="AV283" s="39">
        <f>SQRT((q_1x-W283)^2+(q_1y-X283)^2)</f>
        <v>46497.794466782027</v>
      </c>
      <c r="AW283" s="39"/>
      <c r="AX283" s="39">
        <f>SQRT((q_2x-W283)^2+(q_2y-X283)^2)</f>
        <v>77012.290783013013</v>
      </c>
      <c r="AY283" s="39"/>
      <c r="AZ283" s="39">
        <f>SQRT((q_3x-W283)^2+(q_3y-X283)^2)</f>
        <v>52392.594468246709</v>
      </c>
      <c r="BA283" s="39"/>
    </row>
    <row r="284" spans="20:53" x14ac:dyDescent="0.3">
      <c r="T284">
        <v>280</v>
      </c>
      <c r="U284">
        <v>140</v>
      </c>
      <c r="W284" s="39">
        <f>W283+(Z283*bt)+(0.5*AC283)*bt^2</f>
        <v>43141.489149162611</v>
      </c>
      <c r="X284" s="39">
        <f>X283+(AA283*bt)+(0.5*AD283)*bt^2</f>
        <v>-30630.422223292742</v>
      </c>
      <c r="Y284" s="39"/>
      <c r="Z284" s="39">
        <f>Z283+(AC283*bt)</f>
        <v>-2925.9904819711705</v>
      </c>
      <c r="AA284" s="39">
        <f>AA283+(AD283*bt)</f>
        <v>2764.2383394044618</v>
      </c>
      <c r="AB284" s="39"/>
      <c r="AC284" s="39">
        <f t="shared" si="37"/>
        <v>-336.84644525573628</v>
      </c>
      <c r="AD284" s="39">
        <f t="shared" si="38"/>
        <v>285.64207111323537</v>
      </c>
      <c r="AE284" s="39"/>
      <c r="AF284" s="39"/>
      <c r="AG284" s="39">
        <f>Masse_1*(q_1x-W284)/($AV284^2+Aarseth_1^2)^(3/2)</f>
        <v>-126.86434296600514</v>
      </c>
      <c r="AH284" s="39">
        <f>Masse_1*(q_1y-X284)/($AV284^2+Aarseth_1^2)^(3/2)</f>
        <v>209.03542253457093</v>
      </c>
      <c r="AI284" s="39"/>
      <c r="AJ284" s="39">
        <f>Masse_2*(q_2x-W284)/($AX284^2+Aarseth_2^2)^(3/2)</f>
        <v>-26.443534738756572</v>
      </c>
      <c r="AK284" s="39">
        <f>Masse_2*(q_2y-X284)/($AX284^2+Aarseth_2^2)^(3/2)</f>
        <v>17.015943019238051</v>
      </c>
      <c r="AL284" s="39"/>
      <c r="AM284" s="39">
        <f>Masse_3*(q_3x-W284)/($AZ284^2+Aarseth_3^2)^(3/2)</f>
        <v>-183.53856755097456</v>
      </c>
      <c r="AN284" s="39">
        <f>Masse_3*(q_3y-X284)/($AZ284^2+Aarseth_3^2)^(3/2)</f>
        <v>59.590705559426375</v>
      </c>
      <c r="AO284" s="39"/>
      <c r="AP284" s="39"/>
      <c r="AQ284" s="39"/>
      <c r="AR284" s="39"/>
      <c r="AS284" s="39"/>
      <c r="AT284" s="39"/>
      <c r="AU284" s="39"/>
      <c r="AV284" s="39">
        <f>SQRT((q_1x-W284)^2+(q_1y-X284)^2)</f>
        <v>44603.336410714699</v>
      </c>
      <c r="AW284" s="39"/>
      <c r="AX284" s="39">
        <f>SQRT((q_2x-W284)^2+(q_2y-X284)^2)</f>
        <v>75084.4781697047</v>
      </c>
      <c r="AY284" s="39"/>
      <c r="AZ284" s="39">
        <f>SQRT((q_3x-W284)^2+(q_3y-X284)^2)</f>
        <v>50615.344277969154</v>
      </c>
      <c r="BA284" s="39"/>
    </row>
    <row r="285" spans="20:53" x14ac:dyDescent="0.3">
      <c r="T285">
        <v>281</v>
      </c>
      <c r="U285">
        <v>140.5</v>
      </c>
      <c r="W285" s="39">
        <f>W284+(Z284*bt)+(0.5*AC284)*bt^2</f>
        <v>41636.388102520061</v>
      </c>
      <c r="X285" s="39">
        <f>X284+(AA284*bt)+(0.5*AD284)*bt^2</f>
        <v>-29212.59779470136</v>
      </c>
      <c r="Y285" s="39"/>
      <c r="Z285" s="39">
        <f>Z284+(AC284*bt)</f>
        <v>-3094.4137045990387</v>
      </c>
      <c r="AA285" s="39">
        <f>AA284+(AD284*bt)</f>
        <v>2907.0593749610794</v>
      </c>
      <c r="AB285" s="39"/>
      <c r="AC285" s="39">
        <f t="shared" si="37"/>
        <v>-361.17555824799888</v>
      </c>
      <c r="AD285" s="39">
        <f t="shared" si="38"/>
        <v>307.39689533761191</v>
      </c>
      <c r="AE285" s="39"/>
      <c r="AF285" s="39"/>
      <c r="AG285" s="39">
        <f>Masse_1*(q_1x-W285)/($AV285^2+Aarseth_1^2)^(3/2)</f>
        <v>-135.08519850548322</v>
      </c>
      <c r="AH285" s="39">
        <f>Masse_1*(q_1y-X285)/($AV285^2+Aarseth_1^2)^(3/2)</f>
        <v>229.21240538163434</v>
      </c>
      <c r="AI285" s="39"/>
      <c r="AJ285" s="39">
        <f>Masse_2*(q_2x-W285)/($AX285^2+Aarseth_2^2)^(3/2)</f>
        <v>-28.007223241156368</v>
      </c>
      <c r="AK285" s="39">
        <f>Masse_2*(q_2y-X285)/($AX285^2+Aarseth_2^2)^(3/2)</f>
        <v>17.817980808271511</v>
      </c>
      <c r="AL285" s="39"/>
      <c r="AM285" s="39">
        <f>Masse_3*(q_3x-W285)/($AZ285^2+Aarseth_3^2)^(3/2)</f>
        <v>-198.08313650135929</v>
      </c>
      <c r="AN285" s="39">
        <f>Masse_3*(q_3y-X285)/($AZ285^2+Aarseth_3^2)^(3/2)</f>
        <v>60.366509147706054</v>
      </c>
      <c r="AO285" s="39"/>
      <c r="AP285" s="39"/>
      <c r="AQ285" s="39"/>
      <c r="AR285" s="39"/>
      <c r="AS285" s="39"/>
      <c r="AT285" s="39"/>
      <c r="AU285" s="39"/>
      <c r="AV285" s="39">
        <f>SQRT((q_1x-W285)^2+(q_1y-X285)^2)</f>
        <v>42613.942870360901</v>
      </c>
      <c r="AW285" s="39"/>
      <c r="AX285" s="39">
        <f>SQRT((q_2x-W285)^2+(q_2y-X285)^2)</f>
        <v>73052.530169279518</v>
      </c>
      <c r="AY285" s="39"/>
      <c r="AZ285" s="39">
        <f>SQRT((q_3x-W285)^2+(q_3y-X285)^2)</f>
        <v>48753.980671559781</v>
      </c>
      <c r="BA285" s="39"/>
    </row>
    <row r="286" spans="20:53" x14ac:dyDescent="0.3">
      <c r="T286">
        <v>282</v>
      </c>
      <c r="U286">
        <v>141</v>
      </c>
      <c r="W286" s="39">
        <f>W285+(Z285*bt)+(0.5*AC285)*bt^2</f>
        <v>40044.034305439542</v>
      </c>
      <c r="X286" s="39">
        <f>X285+(AA285*bt)+(0.5*AD285)*bt^2</f>
        <v>-27720.643495303619</v>
      </c>
      <c r="Y286" s="39"/>
      <c r="Z286" s="39">
        <f>Z285+(AC285*bt)</f>
        <v>-3275.0014837230383</v>
      </c>
      <c r="AA286" s="39">
        <f>AA285+(AD285*bt)</f>
        <v>3060.7578226298851</v>
      </c>
      <c r="AB286" s="39"/>
      <c r="AC286" s="39">
        <f t="shared" si="37"/>
        <v>-389.23458671455819</v>
      </c>
      <c r="AD286" s="39">
        <f t="shared" si="38"/>
        <v>333.06139465670771</v>
      </c>
      <c r="AE286" s="39"/>
      <c r="AF286" s="39"/>
      <c r="AG286" s="39">
        <f>Masse_1*(q_1x-W286)/($AV286^2+Aarseth_1^2)^(3/2)</f>
        <v>-144.31631061381435</v>
      </c>
      <c r="AH286" s="39">
        <f>Masse_1*(q_1y-X286)/($AV286^2+Aarseth_1^2)^(3/2)</f>
        <v>253.58733921679922</v>
      </c>
      <c r="AI286" s="39"/>
      <c r="AJ286" s="39">
        <f>Masse_2*(q_2x-W286)/($AX286^2+Aarseth_2^2)^(3/2)</f>
        <v>-29.808134430663287</v>
      </c>
      <c r="AK286" s="39">
        <f>Masse_2*(q_2y-X286)/($AX286^2+Aarseth_2^2)^(3/2)</f>
        <v>18.725957126722818</v>
      </c>
      <c r="AL286" s="39"/>
      <c r="AM286" s="39">
        <f>Masse_3*(q_3x-W286)/($AZ286^2+Aarseth_3^2)^(3/2)</f>
        <v>-215.11014167008054</v>
      </c>
      <c r="AN286" s="39">
        <f>Masse_3*(q_3y-X286)/($AZ286^2+Aarseth_3^2)^(3/2)</f>
        <v>60.748098313185686</v>
      </c>
      <c r="AO286" s="39"/>
      <c r="AP286" s="39"/>
      <c r="AQ286" s="39"/>
      <c r="AR286" s="39"/>
      <c r="AS286" s="39"/>
      <c r="AT286" s="39"/>
      <c r="AU286" s="39"/>
      <c r="AV286" s="39">
        <f>SQRT((q_1x-W286)^2+(q_1y-X286)^2)</f>
        <v>40524.770689800462</v>
      </c>
      <c r="AW286" s="39"/>
      <c r="AX286" s="39">
        <f>SQRT((q_2x-W286)^2+(q_2y-X286)^2)</f>
        <v>70909.329438181769</v>
      </c>
      <c r="AY286" s="39"/>
      <c r="AZ286" s="39">
        <f>SQRT((q_3x-W286)^2+(q_3y-X286)^2)</f>
        <v>46805.766711423756</v>
      </c>
      <c r="BA286" s="39"/>
    </row>
    <row r="287" spans="20:53" x14ac:dyDescent="0.3">
      <c r="T287">
        <v>283</v>
      </c>
      <c r="U287">
        <v>141.5</v>
      </c>
      <c r="W287" s="39">
        <f>W286+(Z286*bt)+(0.5*AC286)*bt^2</f>
        <v>38357.879240238704</v>
      </c>
      <c r="X287" s="39">
        <f>X286+(AA286*bt)+(0.5*AD286)*bt^2</f>
        <v>-26148.631909656586</v>
      </c>
      <c r="Y287" s="39"/>
      <c r="Z287" s="39">
        <f>Z286+(AC286*bt)</f>
        <v>-3469.6187770803172</v>
      </c>
      <c r="AA287" s="39">
        <f>AA286+(AD286*bt)</f>
        <v>3227.2885199582388</v>
      </c>
      <c r="AB287" s="39"/>
      <c r="AC287" s="39">
        <f t="shared" si="37"/>
        <v>-421.7273599192597</v>
      </c>
      <c r="AD287" s="39">
        <f t="shared" si="38"/>
        <v>363.65742191489574</v>
      </c>
      <c r="AE287" s="39"/>
      <c r="AF287" s="39"/>
      <c r="AG287" s="39">
        <f>Masse_1*(q_1x-W287)/($AV287^2+Aarseth_1^2)^(3/2)</f>
        <v>-154.62730257542052</v>
      </c>
      <c r="AH287" s="39">
        <f>Masse_1*(q_1y-X287)/($AV287^2+Aarseth_1^2)^(3/2)</f>
        <v>283.42038420968311</v>
      </c>
      <c r="AI287" s="39"/>
      <c r="AJ287" s="39">
        <f>Masse_2*(q_2x-W287)/($AX287^2+Aarseth_2^2)^(3/2)</f>
        <v>-31.900312719271788</v>
      </c>
      <c r="AK287" s="39">
        <f>Masse_2*(q_2y-X287)/($AX287^2+Aarseth_2^2)^(3/2)</f>
        <v>19.760016595955641</v>
      </c>
      <c r="AL287" s="39"/>
      <c r="AM287" s="39">
        <f>Masse_3*(q_3x-W287)/($AZ287^2+Aarseth_3^2)^(3/2)</f>
        <v>-235.19974462456739</v>
      </c>
      <c r="AN287" s="39">
        <f>Masse_3*(q_3y-X287)/($AZ287^2+Aarseth_3^2)^(3/2)</f>
        <v>60.477021109257002</v>
      </c>
      <c r="AO287" s="39"/>
      <c r="AP287" s="39"/>
      <c r="AQ287" s="39"/>
      <c r="AR287" s="39"/>
      <c r="AS287" s="39"/>
      <c r="AT287" s="39"/>
      <c r="AU287" s="39"/>
      <c r="AV287" s="39">
        <f>SQRT((q_1x-W287)^2+(q_1y-X287)^2)</f>
        <v>38330.694744430955</v>
      </c>
      <c r="AW287" s="39"/>
      <c r="AX287" s="39">
        <f>SQRT((q_2x-W287)^2+(q_2y-X287)^2)</f>
        <v>68646.672594949021</v>
      </c>
      <c r="AY287" s="39"/>
      <c r="AZ287" s="39">
        <f>SQRT((q_3x-W287)^2+(q_3y-X287)^2)</f>
        <v>44768.266502826926</v>
      </c>
      <c r="BA287" s="39"/>
    </row>
    <row r="288" spans="20:53" x14ac:dyDescent="0.3">
      <c r="T288">
        <v>284</v>
      </c>
      <c r="U288">
        <v>142</v>
      </c>
      <c r="W288" s="39">
        <f>W287+(Z287*bt)+(0.5*AC287)*bt^2</f>
        <v>36570.353931708632</v>
      </c>
      <c r="X288" s="39">
        <f>X287+(AA287*bt)+(0.5*AD287)*bt^2</f>
        <v>-24489.530471938106</v>
      </c>
      <c r="Y288" s="39"/>
      <c r="Z288" s="39">
        <f>Z287+(AC287*bt)</f>
        <v>-3680.4824570399469</v>
      </c>
      <c r="AA288" s="39">
        <f>AA287+(AD287*bt)</f>
        <v>3409.1172309156868</v>
      </c>
      <c r="AB288" s="39"/>
      <c r="AC288" s="39">
        <f t="shared" si="37"/>
        <v>-459.45277002452826</v>
      </c>
      <c r="AD288" s="39">
        <f t="shared" si="38"/>
        <v>400.56229823810236</v>
      </c>
      <c r="AE288" s="39"/>
      <c r="AF288" s="39"/>
      <c r="AG288" s="39">
        <f>Masse_1*(q_1x-W288)/($AV288^2+Aarseth_1^2)^(3/2)</f>
        <v>-166.00192813834283</v>
      </c>
      <c r="AH288" s="39">
        <f>Masse_1*(q_1y-X288)/($AV288^2+Aarseth_1^2)^(3/2)</f>
        <v>320.47135266195426</v>
      </c>
      <c r="AI288" s="39"/>
      <c r="AJ288" s="39">
        <f>Masse_2*(q_2x-W288)/($AX288^2+Aarseth_2^2)^(3/2)</f>
        <v>-34.355253363506947</v>
      </c>
      <c r="AK288" s="39">
        <f>Masse_2*(q_2y-X288)/($AX288^2+Aarseth_2^2)^(3/2)</f>
        <v>20.945539057122158</v>
      </c>
      <c r="AL288" s="39"/>
      <c r="AM288" s="39">
        <f>Masse_3*(q_3x-W288)/($AZ288^2+Aarseth_3^2)^(3/2)</f>
        <v>-259.0955885226785</v>
      </c>
      <c r="AN288" s="39">
        <f>Masse_3*(q_3y-X288)/($AZ288^2+Aarseth_3^2)^(3/2)</f>
        <v>59.145406519025912</v>
      </c>
      <c r="AO288" s="39"/>
      <c r="AP288" s="39"/>
      <c r="AQ288" s="39"/>
      <c r="AR288" s="39"/>
      <c r="AS288" s="39"/>
      <c r="AT288" s="39"/>
      <c r="AU288" s="39"/>
      <c r="AV288" s="39">
        <f>SQRT((q_1x-W288)^2+(q_1y-X288)^2)</f>
        <v>36026.472062042769</v>
      </c>
      <c r="AW288" s="39"/>
      <c r="AX288" s="39">
        <f>SQRT((q_2x-W288)^2+(q_2y-X288)^2)</f>
        <v>66255.057589089221</v>
      </c>
      <c r="AY288" s="39"/>
      <c r="AZ288" s="39">
        <f>SQRT((q_3x-W288)^2+(q_3y-X288)^2)</f>
        <v>42639.717571594738</v>
      </c>
      <c r="BA288" s="39"/>
    </row>
    <row r="289" spans="20:53" x14ac:dyDescent="0.3">
      <c r="T289">
        <v>285</v>
      </c>
      <c r="U289">
        <v>142.5</v>
      </c>
      <c r="W289" s="39">
        <f>W288+(Z288*bt)+(0.5*AC288)*bt^2</f>
        <v>34672.68110693559</v>
      </c>
      <c r="X289" s="39">
        <f>X288+(AA288*bt)+(0.5*AD288)*bt^2</f>
        <v>-22734.901569200498</v>
      </c>
      <c r="Y289" s="39"/>
      <c r="Z289" s="39">
        <f>Z288+(AC288*bt)</f>
        <v>-3910.2088420522109</v>
      </c>
      <c r="AA289" s="39">
        <f>AA288+(AD288*bt)</f>
        <v>3609.3983800347378</v>
      </c>
      <c r="AB289" s="39"/>
      <c r="AC289" s="39">
        <f t="shared" si="37"/>
        <v>-503.23288779832501</v>
      </c>
      <c r="AD289" s="39">
        <f t="shared" si="38"/>
        <v>445.65435149053064</v>
      </c>
      <c r="AE289" s="39"/>
      <c r="AF289" s="39"/>
      <c r="AG289" s="39">
        <f>Masse_1*(q_1x-W289)/($AV289^2+Aarseth_1^2)^(3/2)</f>
        <v>-178.2168508235813</v>
      </c>
      <c r="AH289" s="39">
        <f>Masse_1*(q_1y-X289)/($AV289^2+Aarseth_1^2)^(3/2)</f>
        <v>367.23819616558387</v>
      </c>
      <c r="AI289" s="39"/>
      <c r="AJ289" s="39">
        <f>Masse_2*(q_2x-W289)/($AX289^2+Aarseth_2^2)^(3/2)</f>
        <v>-37.269345267652497</v>
      </c>
      <c r="AK289" s="39">
        <f>Masse_2*(q_2y-X289)/($AX289^2+Aarseth_2^2)^(3/2)</f>
        <v>22.314770817602845</v>
      </c>
      <c r="AL289" s="39"/>
      <c r="AM289" s="39">
        <f>Masse_3*(q_3x-W289)/($AZ289^2+Aarseth_3^2)^(3/2)</f>
        <v>-287.7466917070912</v>
      </c>
      <c r="AN289" s="39">
        <f>Masse_3*(q_3y-X289)/($AZ289^2+Aarseth_3^2)^(3/2)</f>
        <v>56.101384507343909</v>
      </c>
      <c r="AO289" s="39"/>
      <c r="AP289" s="39"/>
      <c r="AQ289" s="39"/>
      <c r="AR289" s="39"/>
      <c r="AS289" s="39"/>
      <c r="AT289" s="39"/>
      <c r="AU289" s="39"/>
      <c r="AV289" s="39">
        <f>SQRT((q_1x-W289)^2+(q_1y-X289)^2)</f>
        <v>33607.095140238875</v>
      </c>
      <c r="AW289" s="39"/>
      <c r="AX289" s="39">
        <f>SQRT((q_2x-W289)^2+(q_2y-X289)^2)</f>
        <v>63723.432426117142</v>
      </c>
      <c r="AY289" s="39"/>
      <c r="AZ289" s="39">
        <f>SQRT((q_3x-W289)^2+(q_3y-X289)^2)</f>
        <v>40419.677491264381</v>
      </c>
      <c r="BA289" s="39"/>
    </row>
    <row r="290" spans="20:53" x14ac:dyDescent="0.3">
      <c r="T290">
        <v>286</v>
      </c>
      <c r="U290">
        <v>143</v>
      </c>
      <c r="W290" s="39">
        <f>W289+(Z289*bt)+(0.5*AC289)*bt^2</f>
        <v>32654.672574934692</v>
      </c>
      <c r="X290" s="39">
        <f>X289+(AA289*bt)+(0.5*AD289)*bt^2</f>
        <v>-20874.495585246816</v>
      </c>
      <c r="Y290" s="39"/>
      <c r="Z290" s="39">
        <f>Z289+(AC289*bt)</f>
        <v>-4161.8252859513732</v>
      </c>
      <c r="AA290" s="39">
        <f>AA289+(AD289*bt)</f>
        <v>3832.2255557800031</v>
      </c>
      <c r="AB290" s="39"/>
      <c r="AC290" s="39">
        <f t="shared" si="37"/>
        <v>-553.69572523199861</v>
      </c>
      <c r="AD290" s="39">
        <f t="shared" si="38"/>
        <v>501.51230410884415</v>
      </c>
      <c r="AE290" s="39"/>
      <c r="AF290" s="39"/>
      <c r="AG290" s="39">
        <f>Masse_1*(q_1x-W290)/($AV290^2+Aarseth_1^2)^(3/2)</f>
        <v>-190.5770265140174</v>
      </c>
      <c r="AH290" s="39">
        <f>Masse_1*(q_1y-X290)/($AV290^2+Aarseth_1^2)^(3/2)</f>
        <v>427.31465120498063</v>
      </c>
      <c r="AI290" s="39"/>
      <c r="AJ290" s="39">
        <f>Masse_2*(q_2x-W290)/($AX290^2+Aarseth_2^2)^(3/2)</f>
        <v>-40.775334929951804</v>
      </c>
      <c r="AK290" s="39">
        <f>Masse_2*(q_2y-X290)/($AX290^2+Aarseth_2^2)^(3/2)</f>
        <v>23.908949324300657</v>
      </c>
      <c r="AL290" s="39"/>
      <c r="AM290" s="39">
        <f>Masse_3*(q_3x-W290)/($AZ290^2+Aarseth_3^2)^(3/2)</f>
        <v>-322.34336378802942</v>
      </c>
      <c r="AN290" s="39">
        <f>Masse_3*(q_3y-X290)/($AZ290^2+Aarseth_3^2)^(3/2)</f>
        <v>50.288703579562892</v>
      </c>
      <c r="AO290" s="39"/>
      <c r="AP290" s="39"/>
      <c r="AQ290" s="39"/>
      <c r="AR290" s="39"/>
      <c r="AS290" s="39"/>
      <c r="AT290" s="39"/>
      <c r="AU290" s="39"/>
      <c r="AV290" s="39">
        <f>SQRT((q_1x-W290)^2+(q_1y-X290)^2)</f>
        <v>31068.516824850125</v>
      </c>
      <c r="AW290" s="39"/>
      <c r="AX290" s="39">
        <f>SQRT((q_2x-W290)^2+(q_2y-X290)^2)</f>
        <v>61038.913994410199</v>
      </c>
      <c r="AY290" s="39"/>
      <c r="AZ290" s="39">
        <f>SQRT((q_3x-W290)^2+(q_3y-X290)^2)</f>
        <v>38110.156980870903</v>
      </c>
      <c r="BA290" s="39"/>
    </row>
    <row r="291" spans="20:53" x14ac:dyDescent="0.3">
      <c r="T291">
        <v>287</v>
      </c>
      <c r="U291">
        <v>143.5</v>
      </c>
      <c r="W291" s="39">
        <f>W290+(Z290*bt)+(0.5*AC290)*bt^2</f>
        <v>30504.547966305006</v>
      </c>
      <c r="X291" s="39">
        <f>X290+(AA290*bt)+(0.5*AD290)*bt^2</f>
        <v>-18895.693769343208</v>
      </c>
      <c r="Y291" s="39"/>
      <c r="Z291" s="39">
        <f>Z290+(AC290*bt)</f>
        <v>-4438.6731485673727</v>
      </c>
      <c r="AA291" s="39">
        <f>AA290+(AD290*bt)</f>
        <v>4082.9817078344254</v>
      </c>
      <c r="AB291" s="39"/>
      <c r="AC291" s="39">
        <f t="shared" si="37"/>
        <v>-610.70278439218953</v>
      </c>
      <c r="AD291" s="39">
        <f t="shared" si="38"/>
        <v>571.65455733644433</v>
      </c>
      <c r="AE291" s="39"/>
      <c r="AF291" s="39"/>
      <c r="AG291" s="39">
        <f>Masse_1*(q_1x-W291)/($AV291^2+Aarseth_1^2)^(3/2)</f>
        <v>-201.33019425718399</v>
      </c>
      <c r="AH291" s="39">
        <f>Masse_1*(q_1y-X291)/($AV291^2+Aarseth_1^2)^(3/2)</f>
        <v>505.89993697789805</v>
      </c>
      <c r="AI291" s="39"/>
      <c r="AJ291" s="39">
        <f>Masse_2*(q_2x-W291)/($AX291^2+Aarseth_2^2)^(3/2)</f>
        <v>-45.060459264311781</v>
      </c>
      <c r="AK291" s="39">
        <f>Masse_2*(q_2y-X291)/($AX291^2+Aarseth_2^2)^(3/2)</f>
        <v>25.780910520696178</v>
      </c>
      <c r="AL291" s="39"/>
      <c r="AM291" s="39">
        <f>Masse_3*(q_3x-W291)/($AZ291^2+Aarseth_3^2)^(3/2)</f>
        <v>-364.31213087069375</v>
      </c>
      <c r="AN291" s="39">
        <f>Masse_3*(q_3y-X291)/($AZ291^2+Aarseth_3^2)^(3/2)</f>
        <v>39.973709837850159</v>
      </c>
      <c r="AO291" s="39"/>
      <c r="AP291" s="39"/>
      <c r="AQ291" s="39"/>
      <c r="AR291" s="39"/>
      <c r="AS291" s="39"/>
      <c r="AT291" s="39"/>
      <c r="AU291" s="39"/>
      <c r="AV291" s="39">
        <f>SQRT((q_1x-W291)^2+(q_1y-X291)^2)</f>
        <v>28409.121379256812</v>
      </c>
      <c r="AW291" s="39"/>
      <c r="AX291" s="39">
        <f>SQRT((q_2x-W291)^2+(q_2y-X291)^2)</f>
        <v>58186.514620592825</v>
      </c>
      <c r="AY291" s="39"/>
      <c r="AZ291" s="39">
        <f>SQRT((q_3x-W291)^2+(q_3y-X291)^2)</f>
        <v>35717.633687524045</v>
      </c>
      <c r="BA291" s="39"/>
    </row>
    <row r="292" spans="20:53" x14ac:dyDescent="0.3">
      <c r="T292">
        <v>288</v>
      </c>
      <c r="U292">
        <v>144</v>
      </c>
      <c r="W292" s="39">
        <f>W291+(Z291*bt)+(0.5*AC291)*bt^2</f>
        <v>28208.873543972295</v>
      </c>
      <c r="X292" s="39">
        <f>X291+(AA291*bt)+(0.5*AD291)*bt^2</f>
        <v>-16782.746095758939</v>
      </c>
      <c r="Y292" s="39"/>
      <c r="Z292" s="39">
        <f>Z291+(AC291*bt)</f>
        <v>-4744.0245407634675</v>
      </c>
      <c r="AA292" s="39">
        <f>AA291+(AD291*bt)</f>
        <v>4368.8089865026477</v>
      </c>
      <c r="AB292" s="39"/>
      <c r="AC292" s="39">
        <f t="shared" si="37"/>
        <v>-671.9184760079977</v>
      </c>
      <c r="AD292" s="39">
        <f t="shared" si="38"/>
        <v>660.69369123190836</v>
      </c>
      <c r="AE292" s="39"/>
      <c r="AF292" s="39"/>
      <c r="AG292" s="39">
        <f>Masse_1*(q_1x-W292)/($AV292^2+Aarseth_1^2)^(3/2)</f>
        <v>-206.35082831363874</v>
      </c>
      <c r="AH292" s="39">
        <f>Masse_1*(q_1y-X292)/($AV292^2+Aarseth_1^2)^(3/2)</f>
        <v>610.40832749445826</v>
      </c>
      <c r="AI292" s="39"/>
      <c r="AJ292" s="39">
        <f>Masse_2*(q_2x-W292)/($AX292^2+Aarseth_2^2)^(3/2)</f>
        <v>-50.395919042892601</v>
      </c>
      <c r="AK292" s="39">
        <f>Masse_2*(q_2y-X292)/($AX292^2+Aarseth_2^2)^(3/2)</f>
        <v>27.997773122765235</v>
      </c>
      <c r="AL292" s="39"/>
      <c r="AM292" s="39">
        <f>Masse_3*(q_3x-W292)/($AZ292^2+Aarseth_3^2)^(3/2)</f>
        <v>-415.17172865146637</v>
      </c>
      <c r="AN292" s="39">
        <f>Masse_3*(q_3y-X292)/($AZ292^2+Aarseth_3^2)^(3/2)</f>
        <v>22.287590614684806</v>
      </c>
      <c r="AO292" s="39"/>
      <c r="AP292" s="39"/>
      <c r="AQ292" s="39"/>
      <c r="AR292" s="39"/>
      <c r="AS292" s="39"/>
      <c r="AT292" s="39"/>
      <c r="AU292" s="39"/>
      <c r="AV292" s="39">
        <f>SQRT((q_1x-W292)^2+(q_1y-X292)^2)</f>
        <v>25632.740056654584</v>
      </c>
      <c r="AW292" s="39"/>
      <c r="AX292" s="39">
        <f>SQRT((q_2x-W292)^2+(q_2y-X292)^2)</f>
        <v>55148.988901054225</v>
      </c>
      <c r="AY292" s="39"/>
      <c r="AZ292" s="39">
        <f>SQRT((q_3x-W292)^2+(q_3y-X292)^2)</f>
        <v>33256.690540423391</v>
      </c>
      <c r="BA292" s="39"/>
    </row>
    <row r="293" spans="20:53" x14ac:dyDescent="0.3">
      <c r="T293">
        <v>289</v>
      </c>
      <c r="U293">
        <v>144.5</v>
      </c>
      <c r="W293" s="39">
        <f>W292+(Z292*bt)+(0.5*AC292)*bt^2</f>
        <v>25752.871464089563</v>
      </c>
      <c r="X293" s="39">
        <f>X292+(AA292*bt)+(0.5*AD292)*bt^2</f>
        <v>-14515.754891103627</v>
      </c>
      <c r="Y293" s="39"/>
      <c r="Z293" s="39">
        <f>Z292+(AC292*bt)</f>
        <v>-5079.983778767466</v>
      </c>
      <c r="AA293" s="39">
        <f>AA292+(AD292*bt)</f>
        <v>4699.1558321186021</v>
      </c>
      <c r="AB293" s="39"/>
      <c r="AC293" s="39">
        <f t="shared" si="37"/>
        <v>-729.3476068547759</v>
      </c>
      <c r="AD293" s="39">
        <f t="shared" si="38"/>
        <v>773.85635717332002</v>
      </c>
      <c r="AE293" s="39"/>
      <c r="AF293" s="39"/>
      <c r="AG293" s="39">
        <f>Masse_1*(q_1x-W293)/($AV293^2+Aarseth_1^2)^(3/2)</f>
        <v>-196.16568676126093</v>
      </c>
      <c r="AH293" s="39">
        <f>Masse_1*(q_1y-X293)/($AV293^2+Aarseth_1^2)^(3/2)</f>
        <v>750.70957255680776</v>
      </c>
      <c r="AI293" s="39"/>
      <c r="AJ293" s="39">
        <f>Masse_2*(q_2x-W293)/($AX293^2+Aarseth_2^2)^(3/2)</f>
        <v>-57.18601934013828</v>
      </c>
      <c r="AK293" s="39">
        <f>Masse_2*(q_2y-X293)/($AX293^2+Aarseth_2^2)^(3/2)</f>
        <v>30.641976961841799</v>
      </c>
      <c r="AL293" s="39"/>
      <c r="AM293" s="39">
        <f>Masse_3*(q_3x-W293)/($AZ293^2+Aarseth_3^2)^(3/2)</f>
        <v>-475.99590075337665</v>
      </c>
      <c r="AN293" s="39">
        <f>Masse_3*(q_3y-X293)/($AZ293^2+Aarseth_3^2)^(3/2)</f>
        <v>-7.4951923453295048</v>
      </c>
      <c r="AO293" s="39"/>
      <c r="AP293" s="39"/>
      <c r="AQ293" s="39"/>
      <c r="AR293" s="39"/>
      <c r="AS293" s="39"/>
      <c r="AT293" s="39"/>
      <c r="AU293" s="39"/>
      <c r="AV293" s="39">
        <f>SQRT((q_1x-W293)^2+(q_1y-X293)^2)</f>
        <v>22754.977334805</v>
      </c>
      <c r="AW293" s="39"/>
      <c r="AX293" s="39">
        <f>SQRT((q_2x-W293)^2+(q_2y-X293)^2)</f>
        <v>51907.104379749144</v>
      </c>
      <c r="AY293" s="39"/>
      <c r="AZ293" s="39">
        <f>SQRT((q_3x-W293)^2+(q_3y-X293)^2)</f>
        <v>30756.683771374057</v>
      </c>
      <c r="BA293" s="39"/>
    </row>
    <row r="294" spans="20:53" x14ac:dyDescent="0.3">
      <c r="T294">
        <v>290</v>
      </c>
      <c r="U294">
        <v>145</v>
      </c>
      <c r="W294" s="39">
        <f>W293+(Z293*bt)+(0.5*AC293)*bt^2</f>
        <v>23121.711123848985</v>
      </c>
      <c r="X294" s="39">
        <f>X293+(AA293*bt)+(0.5*AD293)*bt^2</f>
        <v>-12069.44493039766</v>
      </c>
      <c r="Y294" s="39"/>
      <c r="Z294" s="39">
        <f>Z293+(AC293*bt)</f>
        <v>-5444.6575821948536</v>
      </c>
      <c r="AA294" s="39">
        <f>AA293+(AD293*bt)</f>
        <v>5086.0840107052618</v>
      </c>
      <c r="AB294" s="39"/>
      <c r="AC294" s="39">
        <f t="shared" si="37"/>
        <v>-761.38551829887399</v>
      </c>
      <c r="AD294" s="39">
        <f t="shared" si="38"/>
        <v>913.81690509006069</v>
      </c>
      <c r="AE294" s="39"/>
      <c r="AF294" s="39"/>
      <c r="AG294" s="39">
        <f>Masse_1*(q_1x-W294)/($AV294^2+Aarseth_1^2)^(3/2)</f>
        <v>-149.45366721130364</v>
      </c>
      <c r="AH294" s="39">
        <f>Masse_1*(q_1y-X294)/($AV294^2+Aarseth_1^2)^(3/2)</f>
        <v>936.89812865563226</v>
      </c>
      <c r="AI294" s="39"/>
      <c r="AJ294" s="39">
        <f>Masse_2*(q_2x-W294)/($AX294^2+Aarseth_2^2)^(3/2)</f>
        <v>-66.051539335560818</v>
      </c>
      <c r="AK294" s="39">
        <f>Masse_2*(q_2y-X294)/($AX294^2+Aarseth_2^2)^(3/2)</f>
        <v>33.804799761945063</v>
      </c>
      <c r="AL294" s="39"/>
      <c r="AM294" s="39">
        <f>Masse_3*(q_3x-W294)/($AZ294^2+Aarseth_3^2)^(3/2)</f>
        <v>-545.88031175200956</v>
      </c>
      <c r="AN294" s="39">
        <f>Masse_3*(q_3y-X294)/($AZ294^2+Aarseth_3^2)^(3/2)</f>
        <v>-56.886023327516639</v>
      </c>
      <c r="AO294" s="39"/>
      <c r="AP294" s="39"/>
      <c r="AQ294" s="39"/>
      <c r="AR294" s="39"/>
      <c r="AS294" s="39"/>
      <c r="AT294" s="39"/>
      <c r="AU294" s="39"/>
      <c r="AV294" s="39">
        <f>SQRT((q_1x-W294)^2+(q_1y-X294)^2)</f>
        <v>19816.867946893857</v>
      </c>
      <c r="AW294" s="39"/>
      <c r="AX294" s="39">
        <f>SQRT((q_2x-W294)^2+(q_2y-X294)^2)</f>
        <v>48441.122713914636</v>
      </c>
      <c r="AY294" s="39"/>
      <c r="AZ294" s="39">
        <f>SQRT((q_3x-W294)^2+(q_3y-X294)^2)</f>
        <v>28273.994934377133</v>
      </c>
      <c r="BA294" s="39"/>
    </row>
    <row r="295" spans="20:53" x14ac:dyDescent="0.3">
      <c r="T295">
        <v>291</v>
      </c>
      <c r="U295">
        <v>145.5</v>
      </c>
      <c r="W295" s="39">
        <f>W294+(Z294*bt)+(0.5*AC294)*bt^2</f>
        <v>20304.209142964199</v>
      </c>
      <c r="X295" s="39">
        <f>X294+(AA294*bt)+(0.5*AD294)*bt^2</f>
        <v>-9412.1758119087717</v>
      </c>
      <c r="Y295" s="39"/>
      <c r="Z295" s="39">
        <f>Z294+(AC294*bt)</f>
        <v>-5825.3503413442904</v>
      </c>
      <c r="AA295" s="39">
        <f>AA294+(AD294*bt)</f>
        <v>5542.9924632502925</v>
      </c>
      <c r="AB295" s="39"/>
      <c r="AC295" s="39">
        <f t="shared" si="37"/>
        <v>-717.2154653890284</v>
      </c>
      <c r="AD295" s="39">
        <f t="shared" si="38"/>
        <v>1068.1717413370361</v>
      </c>
      <c r="AE295" s="39"/>
      <c r="AF295" s="39"/>
      <c r="AG295" s="39">
        <f>Masse_1*(q_1x-W295)/($AV295^2+Aarseth_1^2)^(3/2)</f>
        <v>-20.994095428536184</v>
      </c>
      <c r="AH295" s="39">
        <f>Masse_1*(q_1y-X295)/($AV295^2+Aarseth_1^2)^(3/2)</f>
        <v>1167.1438584644361</v>
      </c>
      <c r="AI295" s="39"/>
      <c r="AJ295" s="39">
        <f>Masse_2*(q_2x-W295)/($AX295^2+Aarseth_2^2)^(3/2)</f>
        <v>-77.970290420072104</v>
      </c>
      <c r="AK295" s="39">
        <f>Masse_2*(q_2y-X295)/($AX295^2+Aarseth_2^2)^(3/2)</f>
        <v>37.553720018948596</v>
      </c>
      <c r="AL295" s="39"/>
      <c r="AM295" s="39">
        <f>Masse_3*(q_3x-W295)/($AZ295^2+Aarseth_3^2)^(3/2)</f>
        <v>-618.25107954042016</v>
      </c>
      <c r="AN295" s="39">
        <f>Masse_3*(q_3y-X295)/($AZ295^2+Aarseth_3^2)^(3/2)</f>
        <v>-136.52583714634855</v>
      </c>
      <c r="AO295" s="39"/>
      <c r="AP295" s="39"/>
      <c r="AQ295" s="39"/>
      <c r="AR295" s="39"/>
      <c r="AS295" s="39"/>
      <c r="AT295" s="39"/>
      <c r="AU295" s="39"/>
      <c r="AV295" s="39">
        <f>SQRT((q_1x-W295)^2+(q_1y-X295)^2)</f>
        <v>16914.911584030673</v>
      </c>
      <c r="AW295" s="39"/>
      <c r="AX295" s="39">
        <f>SQRT((q_2x-W295)^2+(q_2y-X295)^2)</f>
        <v>44735.465174649238</v>
      </c>
      <c r="AY295" s="39"/>
      <c r="AZ295" s="39">
        <f>SQRT((q_3x-W295)^2+(q_3y-X295)^2)</f>
        <v>25913.833747785957</v>
      </c>
      <c r="BA295" s="39"/>
    </row>
    <row r="296" spans="20:53" x14ac:dyDescent="0.3">
      <c r="T296">
        <v>292</v>
      </c>
      <c r="U296">
        <v>146</v>
      </c>
      <c r="W296" s="39">
        <f>W295+(Z295*bt)+(0.5*AC295)*bt^2</f>
        <v>17301.882039118427</v>
      </c>
      <c r="X296" s="39">
        <f>X295+(AA295*bt)+(0.5*AD295)*bt^2</f>
        <v>-6507.1581126164965</v>
      </c>
      <c r="Y296" s="39"/>
      <c r="Z296" s="39">
        <f>Z295+(AC295*bt)</f>
        <v>-6183.9580740388046</v>
      </c>
      <c r="AA296" s="39">
        <f>AA295+(AD295*bt)</f>
        <v>6077.078333918811</v>
      </c>
      <c r="AB296" s="39"/>
      <c r="AC296" s="39">
        <f t="shared" si="37"/>
        <v>-501.36134156879001</v>
      </c>
      <c r="AD296" s="39">
        <f t="shared" si="38"/>
        <v>1172.3631283145012</v>
      </c>
      <c r="AE296" s="39"/>
      <c r="AF296" s="39"/>
      <c r="AG296" s="39">
        <f>Masse_1*(q_1x-W296)/($AV296^2+Aarseth_1^2)^(3/2)</f>
        <v>267.21679921111667</v>
      </c>
      <c r="AH296" s="39">
        <f>Masse_1*(q_1y-X296)/($AV296^2+Aarseth_1^2)^(3/2)</f>
        <v>1387.2440016204666</v>
      </c>
      <c r="AI296" s="39"/>
      <c r="AJ296" s="39">
        <f>Masse_2*(q_2x-W296)/($AX296^2+Aarseth_2^2)^(3/2)</f>
        <v>-94.497241673548373</v>
      </c>
      <c r="AK296" s="39">
        <f>Masse_2*(q_2y-X296)/($AX296^2+Aarseth_2^2)^(3/2)</f>
        <v>41.817753535211736</v>
      </c>
      <c r="AL296" s="39"/>
      <c r="AM296" s="39">
        <f>Masse_3*(q_3x-W296)/($AZ296^2+Aarseth_3^2)^(3/2)</f>
        <v>-674.08089910635829</v>
      </c>
      <c r="AN296" s="39">
        <f>Masse_3*(q_3y-X296)/($AZ296^2+Aarseth_3^2)^(3/2)</f>
        <v>-256.6986268411772</v>
      </c>
      <c r="AO296" s="39"/>
      <c r="AP296" s="39"/>
      <c r="AQ296" s="39"/>
      <c r="AR296" s="39"/>
      <c r="AS296" s="39"/>
      <c r="AT296" s="39"/>
      <c r="AU296" s="39"/>
      <c r="AV296" s="39">
        <f>SQRT((q_1x-W296)^2+(q_1y-X296)^2)</f>
        <v>14264.652779604201</v>
      </c>
      <c r="AW296" s="39"/>
      <c r="AX296" s="39">
        <f>SQRT((q_2x-W296)^2+(q_2y-X296)^2)</f>
        <v>40791.134730664533</v>
      </c>
      <c r="AY296" s="39"/>
      <c r="AZ296" s="39">
        <f>SQRT((q_3x-W296)^2+(q_3y-X296)^2)</f>
        <v>23864.247438602561</v>
      </c>
      <c r="BA296" s="39"/>
    </row>
    <row r="297" spans="20:53" x14ac:dyDescent="0.3">
      <c r="T297">
        <v>293</v>
      </c>
      <c r="U297">
        <v>146.5</v>
      </c>
      <c r="W297" s="39">
        <f>W296+(Z296*bt)+(0.5*AC296)*bt^2</f>
        <v>14147.232834402927</v>
      </c>
      <c r="X297" s="39">
        <f>X296+(AA296*bt)+(0.5*AD296)*bt^2</f>
        <v>-3322.0735546177784</v>
      </c>
      <c r="Y297" s="39"/>
      <c r="Z297" s="39">
        <f>Z296+(AC296*bt)</f>
        <v>-6434.6387448231999</v>
      </c>
      <c r="AA297" s="39">
        <f>AA296+(AD296*bt)</f>
        <v>6663.2598980760613</v>
      </c>
      <c r="AB297" s="39"/>
      <c r="AC297" s="39">
        <f t="shared" si="37"/>
        <v>-26.171697354754315</v>
      </c>
      <c r="AD297" s="39">
        <f t="shared" si="38"/>
        <v>1054.8752508172965</v>
      </c>
      <c r="AE297" s="39"/>
      <c r="AF297" s="39"/>
      <c r="AG297" s="39">
        <f>Masse_1*(q_1x-W297)/($AV297^2+Aarseth_1^2)^(3/2)</f>
        <v>768.92521983278311</v>
      </c>
      <c r="AH297" s="39">
        <f>Masse_1*(q_1y-X297)/($AV297^2+Aarseth_1^2)^(3/2)</f>
        <v>1421.7830731324016</v>
      </c>
      <c r="AI297" s="39"/>
      <c r="AJ297" s="39">
        <f>Masse_2*(q_2x-W297)/($AX297^2+Aarseth_2^2)^(3/2)</f>
        <v>-118.01853908138341</v>
      </c>
      <c r="AK297" s="39">
        <f>Masse_2*(q_2y-X297)/($AX297^2+Aarseth_2^2)^(3/2)</f>
        <v>46.043310919961229</v>
      </c>
      <c r="AL297" s="39"/>
      <c r="AM297" s="39">
        <f>Masse_3*(q_3x-W297)/($AZ297^2+Aarseth_3^2)^(3/2)</f>
        <v>-677.07837810615399</v>
      </c>
      <c r="AN297" s="39">
        <f>Masse_3*(q_3y-X297)/($AZ297^2+Aarseth_3^2)^(3/2)</f>
        <v>-412.95113323506621</v>
      </c>
      <c r="AO297" s="39"/>
      <c r="AP297" s="39"/>
      <c r="AQ297" s="39"/>
      <c r="AR297" s="39"/>
      <c r="AS297" s="39"/>
      <c r="AT297" s="39"/>
      <c r="AU297" s="39"/>
      <c r="AV297" s="39">
        <f>SQRT((q_1x-W297)^2+(q_1y-X297)^2)</f>
        <v>12303.339364426582</v>
      </c>
      <c r="AW297" s="39"/>
      <c r="AX297" s="39">
        <f>SQRT((q_2x-W297)^2+(q_2y-X297)^2)</f>
        <v>36653.937769925506</v>
      </c>
      <c r="AY297" s="39"/>
      <c r="AZ297" s="39">
        <f>SQRT((q_3x-W297)^2+(q_3y-X297)^2)</f>
        <v>22427.44950453785</v>
      </c>
      <c r="BA297" s="39"/>
    </row>
    <row r="298" spans="20:53" x14ac:dyDescent="0.3">
      <c r="T298">
        <v>294</v>
      </c>
      <c r="U298">
        <v>147</v>
      </c>
      <c r="W298" s="39">
        <f>W297+(Z297*bt)+(0.5*AC297)*bt^2</f>
        <v>10926.641999821983</v>
      </c>
      <c r="X298" s="39">
        <f>X297+(AA297*bt)+(0.5*AD297)*bt^2</f>
        <v>141.41580077241429</v>
      </c>
      <c r="Y298" s="39"/>
      <c r="Z298" s="39">
        <f>Z297+(AC297*bt)</f>
        <v>-6447.7245935005767</v>
      </c>
      <c r="AA298" s="39">
        <f>AA297+(AD297*bt)</f>
        <v>7190.6975234847096</v>
      </c>
      <c r="AB298" s="39"/>
      <c r="AC298" s="39">
        <f t="shared" si="37"/>
        <v>562.21891410062551</v>
      </c>
      <c r="AD298" s="39">
        <f t="shared" si="38"/>
        <v>544.57834280030602</v>
      </c>
      <c r="AE298" s="39"/>
      <c r="AF298" s="39"/>
      <c r="AG298" s="39">
        <f>Masse_1*(q_1x-W298)/($AV298^2+Aarseth_1^2)^(3/2)</f>
        <v>1306.4414655776086</v>
      </c>
      <c r="AH298" s="39">
        <f>Masse_1*(q_1y-X298)/($AV298^2+Aarseth_1^2)^(3/2)</f>
        <v>1059.5371113568431</v>
      </c>
      <c r="AI298" s="39"/>
      <c r="AJ298" s="39">
        <f>Masse_2*(q_2x-W298)/($AX298^2+Aarseth_2^2)^(3/2)</f>
        <v>-151.69443740678656</v>
      </c>
      <c r="AK298" s="39">
        <f>Masse_2*(q_2y-X298)/($AX298^2+Aarseth_2^2)^(3/2)</f>
        <v>48.356119094270632</v>
      </c>
      <c r="AL298" s="39"/>
      <c r="AM298" s="39">
        <f>Masse_3*(q_3x-W298)/($AZ298^2+Aarseth_3^2)^(3/2)</f>
        <v>-592.52811407019647</v>
      </c>
      <c r="AN298" s="39">
        <f>Masse_3*(q_3y-X298)/($AZ298^2+Aarseth_3^2)^(3/2)</f>
        <v>-563.31488765080758</v>
      </c>
      <c r="AO298" s="39"/>
      <c r="AP298" s="39"/>
      <c r="AQ298" s="39"/>
      <c r="AR298" s="39"/>
      <c r="AS298" s="39"/>
      <c r="AT298" s="39"/>
      <c r="AU298" s="39"/>
      <c r="AV298" s="39">
        <f>SQRT((q_1x-W298)^2+(q_1y-X298)^2)</f>
        <v>11682.233811070395</v>
      </c>
      <c r="AW298" s="39"/>
      <c r="AX298" s="39">
        <f>SQRT((q_2x-W298)^2+(q_2y-X298)^2)</f>
        <v>32459.957914304399</v>
      </c>
      <c r="AY298" s="39"/>
      <c r="AZ298" s="39">
        <f>SQRT((q_3x-W298)^2+(q_3y-X298)^2)</f>
        <v>21975.449889419193</v>
      </c>
      <c r="BA298" s="39"/>
    </row>
    <row r="299" spans="20:53" x14ac:dyDescent="0.3">
      <c r="T299">
        <v>295</v>
      </c>
      <c r="U299">
        <v>147.5</v>
      </c>
      <c r="W299" s="39">
        <f>W298+(Z298*bt)+(0.5*AC298)*bt^2</f>
        <v>7773.0570673342718</v>
      </c>
      <c r="X299" s="39">
        <f>X298+(AA298*bt)+(0.5*AD298)*bt^2</f>
        <v>3804.836855364807</v>
      </c>
      <c r="Y299" s="39"/>
      <c r="Z299" s="39">
        <f>Z298+(AC298*bt)</f>
        <v>-6166.6151364502639</v>
      </c>
      <c r="AA299" s="39">
        <f>AA298+(AD298*bt)</f>
        <v>7462.986694884863</v>
      </c>
      <c r="AB299" s="39"/>
      <c r="AC299" s="39">
        <f t="shared" si="37"/>
        <v>864.86697913649857</v>
      </c>
      <c r="AD299" s="39">
        <f t="shared" si="38"/>
        <v>-145.35912049537018</v>
      </c>
      <c r="AE299" s="39"/>
      <c r="AF299" s="39"/>
      <c r="AG299" s="39">
        <f>Masse_1*(q_1x-W299)/($AV299^2+Aarseth_1^2)^(3/2)</f>
        <v>1499.7041506701216</v>
      </c>
      <c r="AH299" s="39">
        <f>Masse_1*(q_1y-X299)/($AV299^2+Aarseth_1^2)^(3/2)</f>
        <v>453.23279383332027</v>
      </c>
      <c r="AI299" s="39"/>
      <c r="AJ299" s="39">
        <f>Masse_2*(q_2x-W299)/($AX299^2+Aarseth_2^2)^(3/2)</f>
        <v>-198.21521112059227</v>
      </c>
      <c r="AK299" s="39">
        <f>Masse_2*(q_2y-X299)/($AX299^2+Aarseth_2^2)^(3/2)</f>
        <v>44.21463462460099</v>
      </c>
      <c r="AL299" s="39"/>
      <c r="AM299" s="39">
        <f>Masse_3*(q_3x-W299)/($AZ299^2+Aarseth_3^2)^(3/2)</f>
        <v>-436.62196041303071</v>
      </c>
      <c r="AN299" s="39">
        <f>Masse_3*(q_3y-X299)/($AZ299^2+Aarseth_3^2)^(3/2)</f>
        <v>-642.80654895329144</v>
      </c>
      <c r="AO299" s="39"/>
      <c r="AP299" s="39"/>
      <c r="AQ299" s="39"/>
      <c r="AR299" s="39"/>
      <c r="AS299" s="39"/>
      <c r="AT299" s="39"/>
      <c r="AU299" s="39"/>
      <c r="AV299" s="39">
        <f>SQRT((q_1x-W299)^2+(q_1y-X299)^2)</f>
        <v>12773.110981438102</v>
      </c>
      <c r="AW299" s="39"/>
      <c r="AX299" s="39">
        <f>SQRT((q_2x-W299)^2+(q_2y-X299)^2)</f>
        <v>28455.627655246906</v>
      </c>
      <c r="AY299" s="39"/>
      <c r="AZ299" s="39">
        <f>SQRT((q_3x-W299)^2+(q_3y-X299)^2)</f>
        <v>22732.63900215425</v>
      </c>
      <c r="BA299" s="39"/>
    </row>
    <row r="300" spans="20:53" x14ac:dyDescent="0.3">
      <c r="T300">
        <v>296</v>
      </c>
      <c r="U300">
        <v>148</v>
      </c>
      <c r="W300" s="39">
        <f>W299+(Z299*bt)+(0.5*AC299)*bt^2</f>
        <v>4797.8578715012018</v>
      </c>
      <c r="X300" s="39">
        <f>X299+(AA299*bt)+(0.5*AD299)*bt^2</f>
        <v>7518.1603127453172</v>
      </c>
      <c r="Y300" s="39"/>
      <c r="Z300" s="39">
        <f>Z299+(AC299*bt)</f>
        <v>-5734.1816468820143</v>
      </c>
      <c r="AA300" s="39">
        <f>AA299+(AD299*bt)</f>
        <v>7390.307134637178</v>
      </c>
      <c r="AB300" s="39"/>
      <c r="AC300" s="39">
        <f t="shared" si="37"/>
        <v>789.21708006094013</v>
      </c>
      <c r="AD300" s="39">
        <f t="shared" si="38"/>
        <v>-608.34923616791468</v>
      </c>
      <c r="AE300" s="39"/>
      <c r="AF300" s="39"/>
      <c r="AG300" s="39">
        <f>Masse_1*(q_1x-W300)/($AV300^2+Aarseth_1^2)^(3/2)</f>
        <v>1321.1554081086035</v>
      </c>
      <c r="AH300" s="39">
        <f>Masse_1*(q_1y-X300)/($AV300^2+Aarseth_1^2)^(3/2)</f>
        <v>-1.5782378031739088</v>
      </c>
      <c r="AI300" s="39"/>
      <c r="AJ300" s="39">
        <f>Masse_2*(q_2x-W300)/($AX300^2+Aarseth_2^2)^(3/2)</f>
        <v>-256.74619245604816</v>
      </c>
      <c r="AK300" s="39">
        <f>Masse_2*(q_2y-X300)/($AX300^2+Aarseth_2^2)^(3/2)</f>
        <v>25.695884430455223</v>
      </c>
      <c r="AL300" s="39"/>
      <c r="AM300" s="39">
        <f>Masse_3*(q_3x-W300)/($AZ300^2+Aarseth_3^2)^(3/2)</f>
        <v>-275.19213559161523</v>
      </c>
      <c r="AN300" s="39">
        <f>Masse_3*(q_3y-X300)/($AZ300^2+Aarseth_3^2)^(3/2)</f>
        <v>-632.46688279519594</v>
      </c>
      <c r="AO300" s="39"/>
      <c r="AP300" s="39"/>
      <c r="AQ300" s="39"/>
      <c r="AR300" s="39"/>
      <c r="AS300" s="39"/>
      <c r="AT300" s="39"/>
      <c r="AU300" s="39"/>
      <c r="AV300" s="39">
        <f>SQRT((q_1x-W300)^2+(q_1y-X300)^2)</f>
        <v>15202.152975550438</v>
      </c>
      <c r="AW300" s="39"/>
      <c r="AX300" s="39">
        <f>SQRT((q_2x-W300)^2+(q_2y-X300)^2)</f>
        <v>24921.743182378043</v>
      </c>
      <c r="AY300" s="39"/>
      <c r="AZ300" s="39">
        <f>SQRT((q_3x-W300)^2+(q_3y-X300)^2)</f>
        <v>24557.39323993156</v>
      </c>
      <c r="BA300" s="39"/>
    </row>
    <row r="301" spans="20:53" x14ac:dyDescent="0.3">
      <c r="T301">
        <v>297</v>
      </c>
      <c r="U301">
        <v>148.5</v>
      </c>
      <c r="W301" s="39">
        <f>W300+(Z300*bt)+(0.5*AC300)*bt^2</f>
        <v>2029.4191830678121</v>
      </c>
      <c r="X301" s="39">
        <f>X300+(AA300*bt)+(0.5*AD300)*bt^2</f>
        <v>11137.270225542918</v>
      </c>
      <c r="Y301" s="39"/>
      <c r="Z301" s="39">
        <f>Z300+(AC300*bt)</f>
        <v>-5339.5731068515443</v>
      </c>
      <c r="AA301" s="39">
        <f>AA300+(AD300*bt)</f>
        <v>7086.1325165532207</v>
      </c>
      <c r="AB301" s="39"/>
      <c r="AC301" s="39">
        <f t="shared" si="37"/>
        <v>560.53967895155756</v>
      </c>
      <c r="AD301" s="39">
        <f t="shared" si="38"/>
        <v>-795.22261716909952</v>
      </c>
      <c r="AE301" s="39"/>
      <c r="AF301" s="39"/>
      <c r="AG301" s="39">
        <f>Masse_1*(q_1x-W301)/($AV301^2+Aarseth_1^2)^(3/2)</f>
        <v>1032.9392844025599</v>
      </c>
      <c r="AH301" s="39">
        <f>Masse_1*(q_1y-X301)/($AV301^2+Aarseth_1^2)^(3/2)</f>
        <v>-209.06832907765872</v>
      </c>
      <c r="AI301" s="39"/>
      <c r="AJ301" s="39">
        <f>Masse_2*(q_2x-W301)/($AX301^2+Aarseth_2^2)^(3/2)</f>
        <v>-319.18956823603747</v>
      </c>
      <c r="AK301" s="39">
        <f>Masse_2*(q_2y-X301)/($AX301^2+Aarseth_2^2)^(3/2)</f>
        <v>-16.47818261762237</v>
      </c>
      <c r="AL301" s="39"/>
      <c r="AM301" s="39">
        <f>Masse_3*(q_3x-W301)/($AZ301^2+Aarseth_3^2)^(3/2)</f>
        <v>-153.21003721496481</v>
      </c>
      <c r="AN301" s="39">
        <f>Masse_3*(q_3y-X301)/($AZ301^2+Aarseth_3^2)^(3/2)</f>
        <v>-569.67610547381844</v>
      </c>
      <c r="AO301" s="39"/>
      <c r="AP301" s="39"/>
      <c r="AQ301" s="39"/>
      <c r="AR301" s="39"/>
      <c r="AS301" s="39"/>
      <c r="AT301" s="39"/>
      <c r="AU301" s="39"/>
      <c r="AV301" s="39">
        <f>SQRT((q_1x-W301)^2+(q_1y-X301)^2)</f>
        <v>18334.98049062262</v>
      </c>
      <c r="AW301" s="39"/>
      <c r="AX301" s="39">
        <f>SQRT((q_2x-W301)^2+(q_2y-X301)^2)</f>
        <v>22058.755475076618</v>
      </c>
      <c r="AY301" s="39"/>
      <c r="AZ301" s="39">
        <f>SQRT((q_3x-W301)^2+(q_3y-X301)^2)</f>
        <v>27066.023514626857</v>
      </c>
      <c r="BA301" s="39"/>
    </row>
    <row r="302" spans="20:53" x14ac:dyDescent="0.3">
      <c r="T302">
        <v>298</v>
      </c>
      <c r="U302">
        <v>149</v>
      </c>
      <c r="W302" s="39">
        <f>W301+(Z301*bt)+(0.5*AC301)*bt^2</f>
        <v>-570.29991048901525</v>
      </c>
      <c r="X302" s="39">
        <f>X301+(AA301*bt)+(0.5*AD301)*bt^2</f>
        <v>14580.933656673391</v>
      </c>
      <c r="Y302" s="39"/>
      <c r="Z302" s="39">
        <f>Z301+(AC301*bt)</f>
        <v>-5059.3032673757652</v>
      </c>
      <c r="AA302" s="39">
        <f>AA301+(AD301*bt)</f>
        <v>6688.5212079686708</v>
      </c>
      <c r="AB302" s="39"/>
      <c r="AC302" s="39">
        <f t="shared" si="37"/>
        <v>342.12847956285049</v>
      </c>
      <c r="AD302" s="39">
        <f t="shared" si="38"/>
        <v>-850.76396461954721</v>
      </c>
      <c r="AE302" s="39"/>
      <c r="AF302" s="39"/>
      <c r="AG302" s="39">
        <f>Masse_1*(q_1x-W302)/($AV302^2+Aarseth_1^2)^(3/2)</f>
        <v>784.68008060084412</v>
      </c>
      <c r="AH302" s="39">
        <f>Masse_1*(q_1y-X302)/($AV302^2+Aarseth_1^2)^(3/2)</f>
        <v>-270.11116107327666</v>
      </c>
      <c r="AI302" s="39"/>
      <c r="AJ302" s="39">
        <f>Masse_2*(q_2x-W302)/($AX302^2+Aarseth_2^2)^(3/2)</f>
        <v>-368.61406477949117</v>
      </c>
      <c r="AK302" s="39">
        <f>Masse_2*(q_2y-X302)/($AX302^2+Aarseth_2^2)^(3/2)</f>
        <v>-86.908010308565494</v>
      </c>
      <c r="AL302" s="39"/>
      <c r="AM302" s="39">
        <f>Masse_3*(q_3x-W302)/($AZ302^2+Aarseth_3^2)^(3/2)</f>
        <v>-73.937536258502462</v>
      </c>
      <c r="AN302" s="39">
        <f>Masse_3*(q_3y-X302)/($AZ302^2+Aarseth_3^2)^(3/2)</f>
        <v>-493.74479323770504</v>
      </c>
      <c r="AO302" s="39"/>
      <c r="AP302" s="39"/>
      <c r="AQ302" s="39"/>
      <c r="AR302" s="39"/>
      <c r="AS302" s="39"/>
      <c r="AT302" s="39"/>
      <c r="AU302" s="39"/>
      <c r="AV302" s="39">
        <f>SQRT((q_1x-W302)^2+(q_1y-X302)^2)</f>
        <v>21754.927254708859</v>
      </c>
      <c r="AW302" s="39"/>
      <c r="AX302" s="39">
        <f>SQRT((q_2x-W302)^2+(q_2y-X302)^2)</f>
        <v>19962.419661333297</v>
      </c>
      <c r="AY302" s="39"/>
      <c r="AZ302" s="39">
        <f>SQRT((q_3x-W302)^2+(q_3y-X302)^2)</f>
        <v>29910.765267433835</v>
      </c>
      <c r="BA302" s="39"/>
    </row>
    <row r="303" spans="20:53" x14ac:dyDescent="0.3">
      <c r="T303">
        <v>299</v>
      </c>
      <c r="U303">
        <v>149.5</v>
      </c>
      <c r="W303" s="39">
        <f>W302+(Z302*bt)+(0.5*AC302)*bt^2</f>
        <v>-3057.185484231542</v>
      </c>
      <c r="X303" s="39">
        <f>X302+(AA302*bt)+(0.5*AD302)*bt^2</f>
        <v>17818.848765080282</v>
      </c>
      <c r="Y303" s="39"/>
      <c r="Z303" s="39">
        <f>Z302+(AC302*bt)</f>
        <v>-4888.2390275943399</v>
      </c>
      <c r="AA303" s="39">
        <f>AA302+(AD302*bt)</f>
        <v>6263.139225658897</v>
      </c>
      <c r="AB303" s="39"/>
      <c r="AC303" s="39">
        <f t="shared" si="37"/>
        <v>192.57226764257589</v>
      </c>
      <c r="AD303" s="39">
        <f t="shared" si="38"/>
        <v>-870.29779277792852</v>
      </c>
      <c r="AE303" s="39"/>
      <c r="AF303" s="39"/>
      <c r="AG303" s="39">
        <f>Masse_1*(q_1x-W303)/($AV303^2+Aarseth_1^2)^(3/2)</f>
        <v>602.03414886494011</v>
      </c>
      <c r="AH303" s="39">
        <f>Masse_1*(q_1y-X303)/($AV303^2+Aarseth_1^2)^(3/2)</f>
        <v>-269.43008017173833</v>
      </c>
      <c r="AI303" s="39"/>
      <c r="AJ303" s="39">
        <f>Masse_2*(q_2x-W303)/($AX303^2+Aarseth_2^2)^(3/2)</f>
        <v>-384.39287550367754</v>
      </c>
      <c r="AK303" s="39">
        <f>Masse_2*(q_2y-X303)/($AX303^2+Aarseth_2^2)^(3/2)</f>
        <v>-177.39141021348007</v>
      </c>
      <c r="AL303" s="39"/>
      <c r="AM303" s="39">
        <f>Masse_3*(q_3x-W303)/($AZ303^2+Aarseth_3^2)^(3/2)</f>
        <v>-25.069005718686661</v>
      </c>
      <c r="AN303" s="39">
        <f>Masse_3*(q_3y-X303)/($AZ303^2+Aarseth_3^2)^(3/2)</f>
        <v>-423.47630239271012</v>
      </c>
      <c r="AO303" s="39"/>
      <c r="AP303" s="39"/>
      <c r="AQ303" s="39"/>
      <c r="AR303" s="39"/>
      <c r="AS303" s="39"/>
      <c r="AT303" s="39"/>
      <c r="AU303" s="39"/>
      <c r="AV303" s="39">
        <f>SQRT((q_1x-W303)^2+(q_1y-X303)^2)</f>
        <v>25260.887599030571</v>
      </c>
      <c r="AW303" s="39"/>
      <c r="AX303" s="39">
        <f>SQRT((q_2x-W303)^2+(q_2y-X303)^2)</f>
        <v>18659.939971150277</v>
      </c>
      <c r="AY303" s="39"/>
      <c r="AZ303" s="39">
        <f>SQRT((q_3x-W303)^2+(q_3y-X303)^2)</f>
        <v>32876.303966654952</v>
      </c>
      <c r="BA303" s="39"/>
    </row>
    <row r="304" spans="20:53" x14ac:dyDescent="0.3">
      <c r="T304">
        <v>300</v>
      </c>
      <c r="U304">
        <v>150</v>
      </c>
      <c r="W304" s="39">
        <f>W303+(Z303*bt)+(0.5*AC303)*bt^2</f>
        <v>-5477.2334645733899</v>
      </c>
      <c r="X304" s="39">
        <f>X303+(AA303*bt)+(0.5*AD303)*bt^2</f>
        <v>20841.631153812486</v>
      </c>
      <c r="Y304" s="39"/>
      <c r="Z304" s="39">
        <f>Z303+(AC303*bt)</f>
        <v>-4791.952893773052</v>
      </c>
      <c r="AA304" s="39">
        <f>AA303+(AD303*bt)</f>
        <v>5827.9903292699328</v>
      </c>
      <c r="AB304" s="39"/>
      <c r="AC304" s="39">
        <f t="shared" si="37"/>
        <v>121.74961318819489</v>
      </c>
      <c r="AD304" s="39">
        <f t="shared" si="38"/>
        <v>-877.14214502072502</v>
      </c>
      <c r="AE304" s="39"/>
      <c r="AF304" s="39"/>
      <c r="AG304" s="39">
        <f>Masse_1*(q_1x-W304)/($AV304^2+Aarseth_1^2)^(3/2)</f>
        <v>472.57317442346158</v>
      </c>
      <c r="AH304" s="39">
        <f>Masse_1*(q_1y-X304)/($AV304^2+Aarseth_1^2)^(3/2)</f>
        <v>-247.47180635256981</v>
      </c>
      <c r="AI304" s="39"/>
      <c r="AJ304" s="39">
        <f>Masse_2*(q_2x-W304)/($AX304^2+Aarseth_2^2)^(3/2)</f>
        <v>-355.67226084641459</v>
      </c>
      <c r="AK304" s="39">
        <f>Masse_2*(q_2y-X304)/($AX304^2+Aarseth_2^2)^(3/2)</f>
        <v>-265.51879453084774</v>
      </c>
      <c r="AL304" s="39"/>
      <c r="AM304" s="39">
        <f>Masse_3*(q_3x-W304)/($AZ304^2+Aarseth_3^2)^(3/2)</f>
        <v>4.8486996111478984</v>
      </c>
      <c r="AN304" s="39">
        <f>Masse_3*(q_3y-X304)/($AZ304^2+Aarseth_3^2)^(3/2)</f>
        <v>-364.1515441373075</v>
      </c>
      <c r="AO304" s="39"/>
      <c r="AP304" s="39"/>
      <c r="AQ304" s="39"/>
      <c r="AR304" s="39"/>
      <c r="AS304" s="39"/>
      <c r="AT304" s="39"/>
      <c r="AU304" s="39"/>
      <c r="AV304" s="39">
        <f>SQRT((q_1x-W304)^2+(q_1y-X304)^2)</f>
        <v>28759.147185769576</v>
      </c>
      <c r="AW304" s="39"/>
      <c r="AX304" s="39">
        <f>SQRT((q_2x-W304)^2+(q_2y-X304)^2)</f>
        <v>18123.236849906931</v>
      </c>
      <c r="AY304" s="39"/>
      <c r="AZ304" s="39">
        <f>SQRT((q_3x-W304)^2+(q_3y-X304)^2)</f>
        <v>35844.808209078903</v>
      </c>
      <c r="BA304" s="39"/>
    </row>
    <row r="305" spans="20:53" x14ac:dyDescent="0.3">
      <c r="T305">
        <v>301</v>
      </c>
      <c r="U305">
        <v>150.5</v>
      </c>
      <c r="W305" s="39">
        <f>W304+(Z304*bt)+(0.5*AC304)*bt^2</f>
        <v>-7857.9912098113919</v>
      </c>
      <c r="X305" s="39">
        <f>X304+(AA304*bt)+(0.5*AD304)*bt^2</f>
        <v>23645.983550319863</v>
      </c>
      <c r="Y305" s="39"/>
      <c r="Z305" s="39">
        <f>Z304+(AC304*bt)</f>
        <v>-4731.0780871789548</v>
      </c>
      <c r="AA305" s="39">
        <f>AA304+(AD304*bt)</f>
        <v>5389.4192567595701</v>
      </c>
      <c r="AB305" s="39"/>
      <c r="AC305" s="39">
        <f t="shared" si="37"/>
        <v>112.58726449995686</v>
      </c>
      <c r="AD305" s="39">
        <f t="shared" si="38"/>
        <v>-863.67462868748908</v>
      </c>
      <c r="AE305" s="39"/>
      <c r="AF305" s="39"/>
      <c r="AG305" s="39">
        <f>Masse_1*(q_1x-W305)/($AV305^2+Aarseth_1^2)^(3/2)</f>
        <v>380.5791407236909</v>
      </c>
      <c r="AH305" s="39">
        <f>Masse_1*(q_1y-X305)/($AV305^2+Aarseth_1^2)^(3/2)</f>
        <v>-220.57672785665238</v>
      </c>
      <c r="AI305" s="39"/>
      <c r="AJ305" s="39">
        <f>Masse_2*(q_2x-W305)/($AX305^2+Aarseth_2^2)^(3/2)</f>
        <v>-291.33698047576496</v>
      </c>
      <c r="AK305" s="39">
        <f>Masse_2*(q_2y-X305)/($AX305^2+Aarseth_2^2)^(3/2)</f>
        <v>-327.42355172602322</v>
      </c>
      <c r="AL305" s="39"/>
      <c r="AM305" s="39">
        <f>Masse_3*(q_3x-W305)/($AZ305^2+Aarseth_3^2)^(3/2)</f>
        <v>23.345104252030925</v>
      </c>
      <c r="AN305" s="39">
        <f>Masse_3*(q_3y-X305)/($AZ305^2+Aarseth_3^2)^(3/2)</f>
        <v>-315.67434910481342</v>
      </c>
      <c r="AO305" s="39"/>
      <c r="AP305" s="39"/>
      <c r="AQ305" s="39"/>
      <c r="AR305" s="39"/>
      <c r="AS305" s="39"/>
      <c r="AT305" s="39"/>
      <c r="AU305" s="39"/>
      <c r="AV305" s="39">
        <f>SQRT((q_1x-W305)^2+(q_1y-X305)^2)</f>
        <v>32198.764868440659</v>
      </c>
      <c r="AW305" s="39"/>
      <c r="AX305" s="39">
        <f>SQRT((q_2x-W305)^2+(q_2y-X305)^2)</f>
        <v>18265.849132099433</v>
      </c>
      <c r="AY305" s="39"/>
      <c r="AZ305" s="39">
        <f>SQRT((q_3x-W305)^2+(q_3y-X305)^2)</f>
        <v>38751.518142221896</v>
      </c>
      <c r="BA305" s="39"/>
    </row>
    <row r="306" spans="20:53" x14ac:dyDescent="0.3">
      <c r="T306">
        <v>302</v>
      </c>
      <c r="U306">
        <v>151</v>
      </c>
      <c r="W306" s="39">
        <f>W305+(Z305*bt)+(0.5*AC305)*bt^2</f>
        <v>-10209.456845338374</v>
      </c>
      <c r="X306" s="39">
        <f>X305+(AA305*bt)+(0.5*AD305)*bt^2</f>
        <v>26232.733850113709</v>
      </c>
      <c r="Y306" s="39"/>
      <c r="Z306" s="39">
        <f>Z305+(AC305*bt)</f>
        <v>-4674.7844549289766</v>
      </c>
      <c r="AA306" s="39">
        <f>AA305+(AD305*bt)</f>
        <v>4957.5819424158253</v>
      </c>
      <c r="AB306" s="39"/>
      <c r="AC306" s="39">
        <f t="shared" si="37"/>
        <v>135.99845018188037</v>
      </c>
      <c r="AD306" s="39">
        <f t="shared" si="38"/>
        <v>-824.48965418596299</v>
      </c>
      <c r="AE306" s="39"/>
      <c r="AF306" s="39"/>
      <c r="AG306" s="39">
        <f>Masse_1*(q_1x-W306)/($AV306^2+Aarseth_1^2)^(3/2)</f>
        <v>314.15654858012385</v>
      </c>
      <c r="AH306" s="39">
        <f>Masse_1*(q_1y-X306)/($AV306^2+Aarseth_1^2)^(3/2)</f>
        <v>-194.80691235035874</v>
      </c>
      <c r="AI306" s="39"/>
      <c r="AJ306" s="39">
        <f>Masse_2*(q_2x-W306)/($AX306^2+Aarseth_2^2)^(3/2)</f>
        <v>-213.07892886663242</v>
      </c>
      <c r="AK306" s="39">
        <f>Masse_2*(q_2y-X306)/($AX306^2+Aarseth_2^2)^(3/2)</f>
        <v>-353.28515351188383</v>
      </c>
      <c r="AL306" s="39"/>
      <c r="AM306" s="39">
        <f>Masse_3*(q_3x-W306)/($AZ306^2+Aarseth_3^2)^(3/2)</f>
        <v>34.920830468388935</v>
      </c>
      <c r="AN306" s="39">
        <f>Masse_3*(q_3y-X306)/($AZ306^2+Aarseth_3^2)^(3/2)</f>
        <v>-276.3975883237203</v>
      </c>
      <c r="AO306" s="39"/>
      <c r="AP306" s="39"/>
      <c r="AQ306" s="39"/>
      <c r="AR306" s="39"/>
      <c r="AS306" s="39"/>
      <c r="AT306" s="39"/>
      <c r="AU306" s="39"/>
      <c r="AV306" s="39">
        <f>SQRT((q_1x-W306)^2+(q_1y-X306)^2)</f>
        <v>35546.119343601458</v>
      </c>
      <c r="AW306" s="39"/>
      <c r="AX306" s="39">
        <f>SQRT((q_2x-W306)^2+(q_2y-X306)^2)</f>
        <v>18956.697589820837</v>
      </c>
      <c r="AY306" s="39"/>
      <c r="AZ306" s="39">
        <f>SQRT((q_3x-W306)^2+(q_3y-X306)^2)</f>
        <v>41560.51950322272</v>
      </c>
      <c r="BA306" s="39"/>
    </row>
    <row r="307" spans="20:53" x14ac:dyDescent="0.3">
      <c r="T307">
        <v>303</v>
      </c>
      <c r="U307">
        <v>151.5</v>
      </c>
      <c r="W307" s="39">
        <f>W306+(Z306*bt)+(0.5*AC306)*bt^2</f>
        <v>-12529.849266530127</v>
      </c>
      <c r="X307" s="39">
        <f>X306+(AA306*bt)+(0.5*AD306)*bt^2</f>
        <v>28608.463614548378</v>
      </c>
      <c r="Y307" s="39"/>
      <c r="Z307" s="39">
        <f>Z306+(AC306*bt)</f>
        <v>-4606.7852298380367</v>
      </c>
      <c r="AA307" s="39">
        <f>AA306+(AD306*bt)</f>
        <v>4545.3371153228436</v>
      </c>
      <c r="AB307" s="39"/>
      <c r="AC307" s="39">
        <f t="shared" si="37"/>
        <v>167.37906608477931</v>
      </c>
      <c r="AD307" s="39">
        <f t="shared" si="38"/>
        <v>-765.42431642984559</v>
      </c>
      <c r="AE307" s="39"/>
      <c r="AF307" s="39"/>
      <c r="AG307" s="39">
        <f>Masse_1*(q_1x-W307)/($AV307^2+Aarseth_1^2)^(3/2)</f>
        <v>265.1992464563441</v>
      </c>
      <c r="AH307" s="39">
        <f>Masse_1*(q_1y-X307)/($AV307^2+Aarseth_1^2)^(3/2)</f>
        <v>-172.08652270605819</v>
      </c>
      <c r="AI307" s="39"/>
      <c r="AJ307" s="39">
        <f>Masse_2*(q_2x-W307)/($AX307^2+Aarseth_2^2)^(3/2)</f>
        <v>-140.0375606341689</v>
      </c>
      <c r="AK307" s="39">
        <f>Masse_2*(q_2y-X307)/($AX307^2+Aarseth_2^2)^(3/2)</f>
        <v>-348.83952743489232</v>
      </c>
      <c r="AL307" s="39"/>
      <c r="AM307" s="39">
        <f>Masse_3*(q_3x-W307)/($AZ307^2+Aarseth_3^2)^(3/2)</f>
        <v>42.217380262604095</v>
      </c>
      <c r="AN307" s="39">
        <f>Masse_3*(q_3y-X307)/($AZ307^2+Aarseth_3^2)^(3/2)</f>
        <v>-244.498266288895</v>
      </c>
      <c r="AO307" s="39"/>
      <c r="AP307" s="39"/>
      <c r="AQ307" s="39"/>
      <c r="AR307" s="39"/>
      <c r="AS307" s="39"/>
      <c r="AT307" s="39"/>
      <c r="AU307" s="39"/>
      <c r="AV307" s="39">
        <f>SQRT((q_1x-W307)^2+(q_1y-X307)^2)</f>
        <v>38778.322932662821</v>
      </c>
      <c r="AW307" s="39"/>
      <c r="AX307" s="39">
        <f>SQRT((q_2x-W307)^2+(q_2y-X307)^2)</f>
        <v>20051.884451959406</v>
      </c>
      <c r="AY307" s="39"/>
      <c r="AZ307" s="39">
        <f>SQRT((q_3x-W307)^2+(q_3y-X307)^2)</f>
        <v>44253.776435441694</v>
      </c>
      <c r="BA307" s="39"/>
    </row>
    <row r="308" spans="20:53" x14ac:dyDescent="0.3">
      <c r="T308">
        <v>304</v>
      </c>
      <c r="U308">
        <v>152</v>
      </c>
      <c r="W308" s="39">
        <f>W307+(Z307*bt)+(0.5*AC307)*bt^2</f>
        <v>-14812.31949818855</v>
      </c>
      <c r="X308" s="39">
        <f>X307+(AA307*bt)+(0.5*AD307)*bt^2</f>
        <v>30785.454132656068</v>
      </c>
      <c r="Y308" s="39"/>
      <c r="Z308" s="39">
        <f>Z307+(AC307*bt)</f>
        <v>-4523.0956967956472</v>
      </c>
      <c r="AA308" s="39">
        <f>AA307+(AD307*bt)</f>
        <v>4162.6249571079206</v>
      </c>
      <c r="AB308" s="39"/>
      <c r="AC308" s="39">
        <f t="shared" si="37"/>
        <v>193.73172788266183</v>
      </c>
      <c r="AD308" s="39">
        <f t="shared" si="38"/>
        <v>-697.18668423186432</v>
      </c>
      <c r="AE308" s="39"/>
      <c r="AF308" s="39"/>
      <c r="AG308" s="39">
        <f>Masse_1*(q_1x-W308)/($AV308^2+Aarseth_1^2)^(3/2)</f>
        <v>228.31179664962042</v>
      </c>
      <c r="AH308" s="39">
        <f>Masse_1*(q_1y-X308)/($AV308^2+Aarseth_1^2)^(3/2)</f>
        <v>-152.71443975761713</v>
      </c>
      <c r="AI308" s="39"/>
      <c r="AJ308" s="39">
        <f>Masse_2*(q_2x-W308)/($AX308^2+Aarseth_2^2)^(3/2)</f>
        <v>-81.383843040411875</v>
      </c>
      <c r="AK308" s="39">
        <f>Masse_2*(q_2y-X308)/($AX308^2+Aarseth_2^2)^(3/2)</f>
        <v>-326.08024647336777</v>
      </c>
      <c r="AL308" s="39"/>
      <c r="AM308" s="39">
        <f>Masse_3*(q_3x-W308)/($AZ308^2+Aarseth_3^2)^(3/2)</f>
        <v>46.803774273453293</v>
      </c>
      <c r="AN308" s="39">
        <f>Masse_3*(q_3y-X308)/($AZ308^2+Aarseth_3^2)^(3/2)</f>
        <v>-218.39199800087943</v>
      </c>
      <c r="AO308" s="39"/>
      <c r="AP308" s="39"/>
      <c r="AQ308" s="39"/>
      <c r="AR308" s="39"/>
      <c r="AS308" s="39"/>
      <c r="AT308" s="39"/>
      <c r="AU308" s="39"/>
      <c r="AV308" s="39">
        <f>SQRT((q_1x-W308)^2+(q_1y-X308)^2)</f>
        <v>41882.095972002018</v>
      </c>
      <c r="AW308" s="39"/>
      <c r="AX308" s="39">
        <f>SQRT((q_2x-W308)^2+(q_2y-X308)^2)</f>
        <v>21423.051428067476</v>
      </c>
      <c r="AY308" s="39"/>
      <c r="AZ308" s="39">
        <f>SQRT((q_3x-W308)^2+(q_3y-X308)^2)</f>
        <v>46825.09395685271</v>
      </c>
      <c r="BA308" s="39"/>
    </row>
    <row r="309" spans="20:53" x14ac:dyDescent="0.3">
      <c r="T309">
        <v>305</v>
      </c>
      <c r="U309">
        <v>152.5</v>
      </c>
      <c r="W309" s="39">
        <f>W308+(Z308*bt)+(0.5*AC308)*bt^2</f>
        <v>-17049.650880601039</v>
      </c>
      <c r="X309" s="39">
        <f>X308+(AA308*bt)+(0.5*AD308)*bt^2</f>
        <v>32779.618275681045</v>
      </c>
      <c r="Y309" s="39"/>
      <c r="Z309" s="39">
        <f>Z308+(AC308*bt)</f>
        <v>-4426.2298328543166</v>
      </c>
      <c r="AA309" s="39">
        <f>AA308+(AD308*bt)</f>
        <v>3814.0316149919886</v>
      </c>
      <c r="AB309" s="39"/>
      <c r="AC309" s="39">
        <f t="shared" si="37"/>
        <v>211.27149366884291</v>
      </c>
      <c r="AD309" s="39">
        <f t="shared" si="38"/>
        <v>-628.67889114764853</v>
      </c>
      <c r="AE309" s="39"/>
      <c r="AF309" s="39"/>
      <c r="AG309" s="39">
        <f>Masse_1*(q_1x-W309)/($AV309^2+Aarseth_1^2)^(3/2)</f>
        <v>199.90487716662449</v>
      </c>
      <c r="AH309" s="39">
        <f>Masse_1*(q_1y-X309)/($AV309^2+Aarseth_1^2)^(3/2)</f>
        <v>-136.3985588556562</v>
      </c>
      <c r="AI309" s="39"/>
      <c r="AJ309" s="39">
        <f>Masse_2*(q_2x-W309)/($AX309^2+Aarseth_2^2)^(3/2)</f>
        <v>-38.268074058987182</v>
      </c>
      <c r="AK309" s="39">
        <f>Masse_2*(q_2y-X309)/($AX309^2+Aarseth_2^2)^(3/2)</f>
        <v>-295.46744603120305</v>
      </c>
      <c r="AL309" s="39"/>
      <c r="AM309" s="39">
        <f>Masse_3*(q_3x-W309)/($AZ309^2+Aarseth_3^2)^(3/2)</f>
        <v>49.634690561205588</v>
      </c>
      <c r="AN309" s="39">
        <f>Masse_3*(q_3y-X309)/($AZ309^2+Aarseth_3^2)^(3/2)</f>
        <v>-196.8128862607893</v>
      </c>
      <c r="AO309" s="39"/>
      <c r="AP309" s="39"/>
      <c r="AQ309" s="39"/>
      <c r="AR309" s="39"/>
      <c r="AS309" s="39"/>
      <c r="AT309" s="39"/>
      <c r="AU309" s="39"/>
      <c r="AV309" s="39">
        <f>SQRT((q_1x-W309)^2+(q_1y-X309)^2)</f>
        <v>44852.377089052578</v>
      </c>
      <c r="AW309" s="39"/>
      <c r="AX309" s="39">
        <f>SQRT((q_2x-W309)^2+(q_2y-X309)^2)</f>
        <v>22969.883950775202</v>
      </c>
      <c r="AY309" s="39"/>
      <c r="AZ309" s="39">
        <f>SQRT((q_3x-W309)^2+(q_3y-X309)^2)</f>
        <v>49275.612719824843</v>
      </c>
      <c r="BA309" s="39"/>
    </row>
    <row r="310" spans="20:53" x14ac:dyDescent="0.3">
      <c r="T310">
        <v>306</v>
      </c>
      <c r="U310">
        <v>153</v>
      </c>
      <c r="W310" s="39">
        <f>W309+(Z309*bt)+(0.5*AC309)*bt^2</f>
        <v>-19236.356860319593</v>
      </c>
      <c r="X310" s="39">
        <f>X309+(AA309*bt)+(0.5*AD309)*bt^2</f>
        <v>34608.049221783578</v>
      </c>
      <c r="Y310" s="39"/>
      <c r="Z310" s="39">
        <f>Z309+(AC309*bt)</f>
        <v>-4320.5940860198953</v>
      </c>
      <c r="AA310" s="39">
        <f>AA309+(AD309*bt)</f>
        <v>3499.6921694181642</v>
      </c>
      <c r="AB310" s="39"/>
      <c r="AC310" s="39">
        <f t="shared" si="37"/>
        <v>220.69996797080569</v>
      </c>
      <c r="AD310" s="39">
        <f t="shared" si="38"/>
        <v>-565.02126906112142</v>
      </c>
      <c r="AE310" s="39"/>
      <c r="AF310" s="39"/>
      <c r="AG310" s="39">
        <f>Masse_1*(q_1x-W310)/($AV310^2+Aarseth_1^2)^(3/2)</f>
        <v>177.5715863376073</v>
      </c>
      <c r="AH310" s="39">
        <f>Masse_1*(q_1y-X310)/($AV310^2+Aarseth_1^2)^(3/2)</f>
        <v>-122.68262621747506</v>
      </c>
      <c r="AI310" s="39"/>
      <c r="AJ310" s="39">
        <f>Masse_2*(q_2x-W310)/($AX310^2+Aarseth_2^2)^(3/2)</f>
        <v>-8.1786717972242791</v>
      </c>
      <c r="AK310" s="39">
        <f>Masse_2*(q_2y-X310)/($AX310^2+Aarseth_2^2)^(3/2)</f>
        <v>-263.55393991902832</v>
      </c>
      <c r="AL310" s="39"/>
      <c r="AM310" s="39">
        <f>Masse_3*(q_3x-W310)/($AZ310^2+Aarseth_3^2)^(3/2)</f>
        <v>51.307053430422648</v>
      </c>
      <c r="AN310" s="39">
        <f>Masse_3*(q_3y-X310)/($AZ310^2+Aarseth_3^2)^(3/2)</f>
        <v>-178.78470292461807</v>
      </c>
      <c r="AO310" s="39"/>
      <c r="AP310" s="39"/>
      <c r="AQ310" s="39"/>
      <c r="AR310" s="39"/>
      <c r="AS310" s="39"/>
      <c r="AT310" s="39"/>
      <c r="AU310" s="39"/>
      <c r="AV310" s="39">
        <f>SQRT((q_1x-W310)^2+(q_1y-X310)^2)</f>
        <v>47690.020258760531</v>
      </c>
      <c r="AW310" s="39"/>
      <c r="AX310" s="39">
        <f>SQRT((q_2x-W310)^2+(q_2y-X310)^2)</f>
        <v>24619.895153036381</v>
      </c>
      <c r="AY310" s="39"/>
      <c r="AZ310" s="39">
        <f>SQRT((q_3x-W310)^2+(q_3y-X310)^2)</f>
        <v>51610.390467862875</v>
      </c>
      <c r="BA310" s="39"/>
    </row>
    <row r="311" spans="20:53" x14ac:dyDescent="0.3">
      <c r="T311">
        <v>307</v>
      </c>
      <c r="U311">
        <v>153.5</v>
      </c>
      <c r="W311" s="39">
        <f>W310+(Z310*bt)+(0.5*AC310)*bt^2</f>
        <v>-21369.06640733319</v>
      </c>
      <c r="X311" s="39">
        <f>X310+(AA310*bt)+(0.5*AD310)*bt^2</f>
        <v>36287.267647860019</v>
      </c>
      <c r="Y311" s="39"/>
      <c r="Z311" s="39">
        <f>Z310+(AC310*bt)</f>
        <v>-4210.2441020344922</v>
      </c>
      <c r="AA311" s="39">
        <f>AA310+(AD310*bt)</f>
        <v>3217.1815348876034</v>
      </c>
      <c r="AB311" s="39"/>
      <c r="AC311" s="39">
        <f t="shared" si="37"/>
        <v>224.04845208937999</v>
      </c>
      <c r="AD311" s="39">
        <f t="shared" si="38"/>
        <v>-508.30590963744476</v>
      </c>
      <c r="AE311" s="39"/>
      <c r="AF311" s="39"/>
      <c r="AG311" s="39">
        <f>Masse_1*(q_1x-W311)/($AV311^2+Aarseth_1^2)^(3/2)</f>
        <v>159.67693552441216</v>
      </c>
      <c r="AH311" s="39">
        <f>Masse_1*(q_1y-X311)/($AV311^2+Aarseth_1^2)^(3/2)</f>
        <v>-111.1135222359411</v>
      </c>
      <c r="AI311" s="39"/>
      <c r="AJ311" s="39">
        <f>Masse_2*(q_2x-W311)/($AX311^2+Aarseth_2^2)^(3/2)</f>
        <v>12.167567965506063</v>
      </c>
      <c r="AK311" s="39">
        <f>Masse_2*(q_2y-X311)/($AX311^2+Aarseth_2^2)^(3/2)</f>
        <v>-233.62790440226101</v>
      </c>
      <c r="AL311" s="39"/>
      <c r="AM311" s="39">
        <f>Masse_3*(q_3x-W311)/($AZ311^2+Aarseth_3^2)^(3/2)</f>
        <v>52.203948599461768</v>
      </c>
      <c r="AN311" s="39">
        <f>Masse_3*(q_3y-X311)/($AZ311^2+Aarseth_3^2)^(3/2)</f>
        <v>-163.56448299924259</v>
      </c>
      <c r="AO311" s="39"/>
      <c r="AP311" s="39"/>
      <c r="AQ311" s="39"/>
      <c r="AR311" s="39"/>
      <c r="AS311" s="39"/>
      <c r="AT311" s="39"/>
      <c r="AU311" s="39"/>
      <c r="AV311" s="39">
        <f>SQRT((q_1x-W311)^2+(q_1y-X311)^2)</f>
        <v>50399.468588903503</v>
      </c>
      <c r="AW311" s="39"/>
      <c r="AX311" s="39">
        <f>SQRT((q_2x-W311)^2+(q_2y-X311)^2)</f>
        <v>26322.894658793062</v>
      </c>
      <c r="AY311" s="39"/>
      <c r="AZ311" s="39">
        <f>SQRT((q_3x-W311)^2+(q_3y-X311)^2)</f>
        <v>53836.141743543551</v>
      </c>
      <c r="BA311" s="39"/>
    </row>
    <row r="312" spans="20:53" x14ac:dyDescent="0.3">
      <c r="T312">
        <v>308</v>
      </c>
      <c r="U312">
        <v>154</v>
      </c>
      <c r="W312" s="39">
        <f>W311+(Z311*bt)+(0.5*AC311)*bt^2</f>
        <v>-23446.182401839265</v>
      </c>
      <c r="X312" s="39">
        <f>X311+(AA311*bt)+(0.5*AD311)*bt^2</f>
        <v>37832.32017659914</v>
      </c>
      <c r="Y312" s="39"/>
      <c r="Z312" s="39">
        <f>Z311+(AC311*bt)</f>
        <v>-4098.2198759898019</v>
      </c>
      <c r="AA312" s="39">
        <f>AA311+(AD311*bt)</f>
        <v>2963.0285800688812</v>
      </c>
      <c r="AB312" s="39"/>
      <c r="AC312" s="39">
        <f t="shared" si="37"/>
        <v>223.29620606409503</v>
      </c>
      <c r="AD312" s="39">
        <f t="shared" si="38"/>
        <v>-458.856649863879</v>
      </c>
      <c r="AE312" s="39"/>
      <c r="AF312" s="39"/>
      <c r="AG312" s="39">
        <f>Masse_1*(q_1x-W312)/($AV312^2+Aarseth_1^2)^(3/2)</f>
        <v>145.09207103295338</v>
      </c>
      <c r="AH312" s="39">
        <f>Masse_1*(q_1y-X312)/($AV312^2+Aarseth_1^2)^(3/2)</f>
        <v>-101.29725813311263</v>
      </c>
      <c r="AI312" s="39"/>
      <c r="AJ312" s="39">
        <f>Masse_2*(q_2x-W312)/($AX312^2+Aarseth_2^2)^(3/2)</f>
        <v>25.627145486969248</v>
      </c>
      <c r="AK312" s="39">
        <f>Masse_2*(q_2y-X312)/($AX312^2+Aarseth_2^2)^(3/2)</f>
        <v>-206.97189969542518</v>
      </c>
      <c r="AL312" s="39"/>
      <c r="AM312" s="39">
        <f>Masse_3*(q_3x-W312)/($AZ312^2+Aarseth_3^2)^(3/2)</f>
        <v>52.576989544172399</v>
      </c>
      <c r="AN312" s="39">
        <f>Masse_3*(q_3y-X312)/($AZ312^2+Aarseth_3^2)^(3/2)</f>
        <v>-150.5874920353412</v>
      </c>
      <c r="AO312" s="39"/>
      <c r="AP312" s="39"/>
      <c r="AQ312" s="39"/>
      <c r="AR312" s="39"/>
      <c r="AS312" s="39"/>
      <c r="AT312" s="39"/>
      <c r="AU312" s="39"/>
      <c r="AV312" s="39">
        <f>SQRT((q_1x-W312)^2+(q_1y-X312)^2)</f>
        <v>52986.983426022765</v>
      </c>
      <c r="AW312" s="39"/>
      <c r="AX312" s="39">
        <f>SQRT((q_2x-W312)^2+(q_2y-X312)^2)</f>
        <v>28044.860840436955</v>
      </c>
      <c r="AY312" s="39"/>
      <c r="AZ312" s="39">
        <f>SQRT((q_3x-W312)^2+(q_3y-X312)^2)</f>
        <v>55959.947287721858</v>
      </c>
      <c r="BA312" s="39"/>
    </row>
    <row r="313" spans="20:53" x14ac:dyDescent="0.3">
      <c r="T313">
        <v>309</v>
      </c>
      <c r="U313">
        <v>154.5</v>
      </c>
      <c r="W313" s="39">
        <f>W312+(Z312*bt)+(0.5*AC312)*bt^2</f>
        <v>-25467.380314076156</v>
      </c>
      <c r="X313" s="39">
        <f>X312+(AA312*bt)+(0.5*AD312)*bt^2</f>
        <v>39256.477385400598</v>
      </c>
      <c r="Y313" s="39"/>
      <c r="Z313" s="39">
        <f>Z312+(AC312*bt)</f>
        <v>-3986.5717729577545</v>
      </c>
      <c r="AA313" s="39">
        <f>AA312+(AD312*bt)</f>
        <v>2733.6002551369415</v>
      </c>
      <c r="AB313" s="39"/>
      <c r="AC313" s="39">
        <f t="shared" si="37"/>
        <v>219.97153754629653</v>
      </c>
      <c r="AD313" s="39">
        <f t="shared" si="38"/>
        <v>-416.16034552333406</v>
      </c>
      <c r="AE313" s="39"/>
      <c r="AF313" s="39"/>
      <c r="AG313" s="39">
        <f>Masse_1*(q_1x-W313)/($AV313^2+Aarseth_1^2)^(3/2)</f>
        <v>133.02331156410108</v>
      </c>
      <c r="AH313" s="39">
        <f>Masse_1*(q_1y-X313)/($AV313^2+Aarseth_1^2)^(3/2)</f>
        <v>-92.909504709438139</v>
      </c>
      <c r="AI313" s="39"/>
      <c r="AJ313" s="39">
        <f>Masse_2*(q_2x-W313)/($AX313^2+Aarseth_2^2)^(3/2)</f>
        <v>34.353459279732078</v>
      </c>
      <c r="AK313" s="39">
        <f>Masse_2*(q_2y-X313)/($AX313^2+Aarseth_2^2)^(3/2)</f>
        <v>-183.82866140483424</v>
      </c>
      <c r="AL313" s="39"/>
      <c r="AM313" s="39">
        <f>Masse_3*(q_3x-W313)/($AZ313^2+Aarseth_3^2)^(3/2)</f>
        <v>52.59476670246336</v>
      </c>
      <c r="AN313" s="39">
        <f>Masse_3*(q_3y-X313)/($AZ313^2+Aarseth_3^2)^(3/2)</f>
        <v>-139.42217940906173</v>
      </c>
      <c r="AO313" s="39"/>
      <c r="AP313" s="39"/>
      <c r="AQ313" s="39"/>
      <c r="AR313" s="39"/>
      <c r="AS313" s="39"/>
      <c r="AT313" s="39"/>
      <c r="AU313" s="39"/>
      <c r="AV313" s="39">
        <f>SQRT((q_1x-W313)^2+(q_1y-X313)^2)</f>
        <v>55459.503500791456</v>
      </c>
      <c r="AW313" s="39"/>
      <c r="AX313" s="39">
        <f>SQRT((q_2x-W313)^2+(q_2y-X313)^2)</f>
        <v>29762.958799507891</v>
      </c>
      <c r="AY313" s="39"/>
      <c r="AZ313" s="39">
        <f>SQRT((q_3x-W313)^2+(q_3y-X313)^2)</f>
        <v>57988.61090932873</v>
      </c>
      <c r="BA313" s="39"/>
    </row>
    <row r="314" spans="20:53" x14ac:dyDescent="0.3">
      <c r="T314">
        <v>310</v>
      </c>
      <c r="U314">
        <v>155</v>
      </c>
      <c r="W314" s="39">
        <f>W313+(Z313*bt)+(0.5*AC313)*bt^2</f>
        <v>-27433.169758361746</v>
      </c>
      <c r="X314" s="39">
        <f>X313+(AA313*bt)+(0.5*AD313)*bt^2</f>
        <v>40571.257469778655</v>
      </c>
      <c r="Y314" s="39"/>
      <c r="Z314" s="39">
        <f>Z313+(AC313*bt)</f>
        <v>-3876.5860041846063</v>
      </c>
      <c r="AA314" s="39">
        <f>AA313+(AD313*bt)</f>
        <v>2525.5200823752743</v>
      </c>
      <c r="AB314" s="39"/>
      <c r="AC314" s="39">
        <f t="shared" si="37"/>
        <v>215.14319972579193</v>
      </c>
      <c r="AD314" s="39">
        <f t="shared" si="38"/>
        <v>-379.39917579098369</v>
      </c>
      <c r="AE314" s="39"/>
      <c r="AF314" s="39"/>
      <c r="AG314" s="39">
        <f>Masse_1*(q_1x-W314)/($AV314^2+Aarseth_1^2)^(3/2)</f>
        <v>122.90205267516654</v>
      </c>
      <c r="AH314" s="39">
        <f>Masse_1*(q_1y-X314)/($AV314^2+Aarseth_1^2)^(3/2)</f>
        <v>-85.68951744719142</v>
      </c>
      <c r="AI314" s="39"/>
      <c r="AJ314" s="39">
        <f>Masse_2*(q_2x-W314)/($AX314^2+Aarseth_2^2)^(3/2)</f>
        <v>39.868982041387603</v>
      </c>
      <c r="AK314" s="39">
        <f>Masse_2*(q_2y-X314)/($AX314^2+Aarseth_2^2)^(3/2)</f>
        <v>-163.97377628489306</v>
      </c>
      <c r="AL314" s="39"/>
      <c r="AM314" s="39">
        <f>Masse_3*(q_3x-W314)/($AZ314^2+Aarseth_3^2)^(3/2)</f>
        <v>52.372165009237776</v>
      </c>
      <c r="AN314" s="39">
        <f>Masse_3*(q_3y-X314)/($AZ314^2+Aarseth_3^2)^(3/2)</f>
        <v>-129.73588205889925</v>
      </c>
      <c r="AO314" s="39"/>
      <c r="AP314" s="39"/>
      <c r="AQ314" s="39"/>
      <c r="AR314" s="39"/>
      <c r="AS314" s="39"/>
      <c r="AT314" s="39"/>
      <c r="AU314" s="39"/>
      <c r="AV314" s="39">
        <f>SQRT((q_1x-W314)^2+(q_1y-X314)^2)</f>
        <v>57823.988654864981</v>
      </c>
      <c r="AW314" s="39"/>
      <c r="AX314" s="39">
        <f>SQRT((q_2x-W314)^2+(q_2y-X314)^2)</f>
        <v>31461.942024295335</v>
      </c>
      <c r="AY314" s="39"/>
      <c r="AZ314" s="39">
        <f>SQRT((q_3x-W314)^2+(q_3y-X314)^2)</f>
        <v>59928.388616580589</v>
      </c>
      <c r="BA314" s="39"/>
    </row>
    <row r="315" spans="20:53" x14ac:dyDescent="0.3">
      <c r="T315">
        <v>311</v>
      </c>
      <c r="U315">
        <v>155.5</v>
      </c>
      <c r="W315" s="39">
        <f>W314+(Z314*bt)+(0.5*AC314)*bt^2</f>
        <v>-29344.569860488326</v>
      </c>
      <c r="X315" s="39">
        <f>X314+(AA314*bt)+(0.5*AD314)*bt^2</f>
        <v>41786.592613992412</v>
      </c>
      <c r="Y315" s="39"/>
      <c r="Z315" s="39">
        <f>Z314+(AC314*bt)</f>
        <v>-3769.0144043217101</v>
      </c>
      <c r="AA315" s="39">
        <f>AA314+(AD314*bt)</f>
        <v>2335.8204944797826</v>
      </c>
      <c r="AB315" s="39"/>
      <c r="AC315" s="39">
        <f t="shared" si="37"/>
        <v>209.52069774661533</v>
      </c>
      <c r="AD315" s="39">
        <f t="shared" si="38"/>
        <v>-347.71252182891232</v>
      </c>
      <c r="AE315" s="39"/>
      <c r="AF315" s="39"/>
      <c r="AG315" s="39">
        <f>Masse_1*(q_1x-W315)/($AV315^2+Aarseth_1^2)^(3/2)</f>
        <v>114.31333208077</v>
      </c>
      <c r="AH315" s="39">
        <f>Masse_1*(q_1y-X315)/($AV315^2+Aarseth_1^2)^(3/2)</f>
        <v>-79.429502749395411</v>
      </c>
      <c r="AI315" s="39"/>
      <c r="AJ315" s="39">
        <f>Masse_2*(q_2x-W315)/($AX315^2+Aarseth_2^2)^(3/2)</f>
        <v>43.218783158743804</v>
      </c>
      <c r="AK315" s="39">
        <f>Masse_2*(q_2y-X315)/($AX315^2+Aarseth_2^2)^(3/2)</f>
        <v>-147.01349276098998</v>
      </c>
      <c r="AL315" s="39"/>
      <c r="AM315" s="39">
        <f>Masse_3*(q_3x-W315)/($AZ315^2+Aarseth_3^2)^(3/2)</f>
        <v>51.988582507101519</v>
      </c>
      <c r="AN315" s="39">
        <f>Masse_3*(q_3y-X315)/($AZ315^2+Aarseth_3^2)^(3/2)</f>
        <v>-121.26952631852693</v>
      </c>
      <c r="AO315" s="39"/>
      <c r="AP315" s="39"/>
      <c r="AQ315" s="39"/>
      <c r="AR315" s="39"/>
      <c r="AS315" s="39"/>
      <c r="AT315" s="39"/>
      <c r="AU315" s="39"/>
      <c r="AV315" s="39">
        <f>SQRT((q_1x-W315)^2+(q_1y-X315)^2)</f>
        <v>60087.078542682466</v>
      </c>
      <c r="AW315" s="39"/>
      <c r="AX315" s="39">
        <f>SQRT((q_2x-W315)^2+(q_2y-X315)^2)</f>
        <v>33131.683565515712</v>
      </c>
      <c r="AY315" s="39"/>
      <c r="AZ315" s="39">
        <f>SQRT((q_3x-W315)^2+(q_3y-X315)^2)</f>
        <v>61784.910636819201</v>
      </c>
      <c r="BA315" s="39"/>
    </row>
    <row r="316" spans="20:53" x14ac:dyDescent="0.3">
      <c r="T316">
        <v>312</v>
      </c>
      <c r="U316">
        <v>156</v>
      </c>
      <c r="W316" s="39">
        <f>W315+(Z315*bt)+(0.5*AC315)*bt^2</f>
        <v>-31202.886975430851</v>
      </c>
      <c r="X316" s="39">
        <f>X315+(AA315*bt)+(0.5*AD315)*bt^2</f>
        <v>42911.03879600369</v>
      </c>
      <c r="Y316" s="39"/>
      <c r="Z316" s="39">
        <f>Z315+(AC315*bt)</f>
        <v>-3664.2540554484026</v>
      </c>
      <c r="AA316" s="39">
        <f>AA315+(AD315*bt)</f>
        <v>2161.9642335653266</v>
      </c>
      <c r="AB316" s="39"/>
      <c r="AC316" s="39">
        <f t="shared" si="37"/>
        <v>203.55997518017392</v>
      </c>
      <c r="AD316" s="39">
        <f t="shared" si="38"/>
        <v>-320.30864708092133</v>
      </c>
      <c r="AE316" s="39"/>
      <c r="AF316" s="39"/>
      <c r="AG316" s="39">
        <f>Masse_1*(q_1x-W316)/($AV316^2+Aarseth_1^2)^(3/2)</f>
        <v>106.94891454500652</v>
      </c>
      <c r="AH316" s="39">
        <f>Masse_1*(q_1y-X316)/($AV316^2+Aarseth_1^2)^(3/2)</f>
        <v>-73.964035738081378</v>
      </c>
      <c r="AI316" s="39"/>
      <c r="AJ316" s="39">
        <f>Masse_2*(q_2x-W316)/($AX316^2+Aarseth_2^2)^(3/2)</f>
        <v>45.111533195576982</v>
      </c>
      <c r="AK316" s="39">
        <f>Masse_2*(q_2y-X316)/($AX316^2+Aarseth_2^2)^(3/2)</f>
        <v>-132.52543048973709</v>
      </c>
      <c r="AL316" s="39"/>
      <c r="AM316" s="39">
        <f>Masse_3*(q_3x-W316)/($AZ316^2+Aarseth_3^2)^(3/2)</f>
        <v>51.499527439590437</v>
      </c>
      <c r="AN316" s="39">
        <f>Masse_3*(q_3y-X316)/($AZ316^2+Aarseth_3^2)^(3/2)</f>
        <v>-113.81918085310288</v>
      </c>
      <c r="AO316" s="39"/>
      <c r="AP316" s="39"/>
      <c r="AQ316" s="39"/>
      <c r="AR316" s="39"/>
      <c r="AS316" s="39"/>
      <c r="AT316" s="39"/>
      <c r="AU316" s="39"/>
      <c r="AV316" s="39">
        <f>SQRT((q_1x-W316)^2+(q_1y-X316)^2)</f>
        <v>62254.937982708048</v>
      </c>
      <c r="AW316" s="39"/>
      <c r="AX316" s="39">
        <f>SQRT((q_2x-W316)^2+(q_2y-X316)^2)</f>
        <v>34765.516697099993</v>
      </c>
      <c r="AY316" s="39"/>
      <c r="AZ316" s="39">
        <f>SQRT((q_3x-W316)^2+(q_3y-X316)^2)</f>
        <v>63563.194541176483</v>
      </c>
      <c r="BA316" s="39"/>
    </row>
    <row r="317" spans="20:53" x14ac:dyDescent="0.3">
      <c r="T317">
        <v>313</v>
      </c>
      <c r="U317">
        <v>156.5</v>
      </c>
      <c r="W317" s="39">
        <f>W316+(Z316*bt)+(0.5*AC316)*bt^2</f>
        <v>-33009.56900625753</v>
      </c>
      <c r="X317" s="39">
        <f>X316+(AA316*bt)+(0.5*AD316)*bt^2</f>
        <v>43951.982331901243</v>
      </c>
      <c r="Y317" s="39"/>
      <c r="Z317" s="39">
        <f>Z316+(AC316*bt)</f>
        <v>-3562.4740678583157</v>
      </c>
      <c r="AA317" s="39">
        <f>AA316+(AD316*bt)</f>
        <v>2001.809910024866</v>
      </c>
      <c r="AB317" s="39"/>
      <c r="AC317" s="39">
        <f t="shared" si="37"/>
        <v>197.54648524293628</v>
      </c>
      <c r="AD317" s="39">
        <f t="shared" si="38"/>
        <v>-296.50169649077702</v>
      </c>
      <c r="AE317" s="39"/>
      <c r="AF317" s="39"/>
      <c r="AG317" s="39">
        <f>Masse_1*(q_1x-W317)/($AV317^2+Aarseth_1^2)^(3/2)</f>
        <v>100.57601773268425</v>
      </c>
      <c r="AH317" s="39">
        <f>Masse_1*(q_1y-X317)/($AV317^2+Aarseth_1^2)^(3/2)</f>
        <v>-69.161007911081398</v>
      </c>
      <c r="AI317" s="39"/>
      <c r="AJ317" s="39">
        <f>Masse_2*(q_2x-W317)/($AX317^2+Aarseth_2^2)^(3/2)</f>
        <v>46.026306609052071</v>
      </c>
      <c r="AK317" s="39">
        <f>Masse_2*(q_2y-X317)/($AX317^2+Aarseth_2^2)^(3/2)</f>
        <v>-120.11807216992068</v>
      </c>
      <c r="AL317" s="39"/>
      <c r="AM317" s="39">
        <f>Masse_3*(q_3x-W317)/($AZ317^2+Aarseth_3^2)^(3/2)</f>
        <v>50.944160901199943</v>
      </c>
      <c r="AN317" s="39">
        <f>Masse_3*(q_3y-X317)/($AZ317^2+Aarseth_3^2)^(3/2)</f>
        <v>-107.22261640977497</v>
      </c>
      <c r="AO317" s="39"/>
      <c r="AP317" s="39"/>
      <c r="AQ317" s="39"/>
      <c r="AR317" s="39"/>
      <c r="AS317" s="39"/>
      <c r="AT317" s="39"/>
      <c r="AU317" s="39"/>
      <c r="AV317" s="39">
        <f>SQRT((q_1x-W317)^2+(q_1y-X317)^2)</f>
        <v>64333.206216964027</v>
      </c>
      <c r="AW317" s="39"/>
      <c r="AX317" s="39">
        <f>SQRT((q_2x-W317)^2+(q_2y-X317)^2)</f>
        <v>36359.125264427232</v>
      </c>
      <c r="AY317" s="39"/>
      <c r="AZ317" s="39">
        <f>SQRT((q_3x-W317)^2+(q_3y-X317)^2)</f>
        <v>65267.696272942703</v>
      </c>
      <c r="BA317" s="39"/>
    </row>
    <row r="318" spans="20:53" x14ac:dyDescent="0.3">
      <c r="T318">
        <v>314</v>
      </c>
      <c r="U318">
        <v>157</v>
      </c>
      <c r="W318" s="39">
        <f>W317+(Z317*bt)+(0.5*AC317)*bt^2</f>
        <v>-34766.11272953132</v>
      </c>
      <c r="X318" s="39">
        <f>X317+(AA317*bt)+(0.5*AD317)*bt^2</f>
        <v>44915.824574852326</v>
      </c>
      <c r="Y318" s="39"/>
      <c r="Z318" s="39">
        <f>Z317+(AC317*bt)</f>
        <v>-3463.7008252368478</v>
      </c>
      <c r="AA318" s="39">
        <f>AA317+(AD317*bt)</f>
        <v>1853.5590617794774</v>
      </c>
      <c r="AB318" s="39"/>
      <c r="AC318" s="39">
        <f t="shared" si="37"/>
        <v>191.65391632550131</v>
      </c>
      <c r="AD318" s="39">
        <f t="shared" si="38"/>
        <v>-275.71483348700968</v>
      </c>
      <c r="AE318" s="39"/>
      <c r="AF318" s="39"/>
      <c r="AG318" s="39">
        <f>Masse_1*(q_1x-W318)/($AV318^2+Aarseth_1^2)^(3/2)</f>
        <v>95.016122882613331</v>
      </c>
      <c r="AH318" s="39">
        <f>Masse_1*(q_1y-X318)/($AV318^2+Aarseth_1^2)^(3/2)</f>
        <v>-64.914349556189435</v>
      </c>
      <c r="AI318" s="39"/>
      <c r="AJ318" s="39">
        <f>Masse_2*(q_2x-W318)/($AX318^2+Aarseth_2^2)^(3/2)</f>
        <v>46.287495845691431</v>
      </c>
      <c r="AK318" s="39">
        <f>Masse_2*(q_2y-X318)/($AX318^2+Aarseth_2^2)^(3/2)</f>
        <v>-109.45101900279653</v>
      </c>
      <c r="AL318" s="39"/>
      <c r="AM318" s="39">
        <f>Masse_3*(q_3x-W318)/($AZ318^2+Aarseth_3^2)^(3/2)</f>
        <v>50.35029759719653</v>
      </c>
      <c r="AN318" s="39">
        <f>Masse_3*(q_3y-X318)/($AZ318^2+Aarseth_3^2)^(3/2)</f>
        <v>-101.34946492802375</v>
      </c>
      <c r="AO318" s="39"/>
      <c r="AP318" s="39"/>
      <c r="AQ318" s="39"/>
      <c r="AR318" s="39"/>
      <c r="AS318" s="39"/>
      <c r="AT318" s="39"/>
      <c r="AU318" s="39"/>
      <c r="AV318" s="39">
        <f>SQRT((q_1x-W318)^2+(q_1y-X318)^2)</f>
        <v>66327.000777359557</v>
      </c>
      <c r="AW318" s="39"/>
      <c r="AX318" s="39">
        <f>SQRT((q_2x-W318)^2+(q_2y-X318)^2)</f>
        <v>37909.799404416379</v>
      </c>
      <c r="AY318" s="39"/>
      <c r="AZ318" s="39">
        <f>SQRT((q_3x-W318)^2+(q_3y-X318)^2)</f>
        <v>66902.372913908257</v>
      </c>
      <c r="BA318" s="39"/>
    </row>
    <row r="319" spans="20:53" x14ac:dyDescent="0.3">
      <c r="T319">
        <v>315</v>
      </c>
      <c r="U319">
        <v>157.5</v>
      </c>
      <c r="W319" s="39">
        <f>W318+(Z318*bt)+(0.5*AC318)*bt^2</f>
        <v>-36474.006402609062</v>
      </c>
      <c r="X319" s="39">
        <f>X318+(AA318*bt)+(0.5*AD318)*bt^2</f>
        <v>45808.139751556191</v>
      </c>
      <c r="Y319" s="39"/>
      <c r="Z319" s="39">
        <f>Z318+(AC318*bt)</f>
        <v>-3367.8738670740972</v>
      </c>
      <c r="AA319" s="39">
        <f>AA318+(AD318*bt)</f>
        <v>1715.7016450359724</v>
      </c>
      <c r="AB319" s="39"/>
      <c r="AC319" s="39">
        <f t="shared" si="37"/>
        <v>185.98375566817111</v>
      </c>
      <c r="AD319" s="39">
        <f t="shared" si="38"/>
        <v>-257.46983537952599</v>
      </c>
      <c r="AE319" s="39"/>
      <c r="AF319" s="39"/>
      <c r="AG319" s="39">
        <f>Masse_1*(q_1x-W319)/($AV319^2+Aarseth_1^2)^(3/2)</f>
        <v>90.130377420771055</v>
      </c>
      <c r="AH319" s="39">
        <f>Masse_1*(q_1y-X319)/($AV319^2+Aarseth_1^2)^(3/2)</f>
        <v>-61.138341584631902</v>
      </c>
      <c r="AI319" s="39"/>
      <c r="AJ319" s="39">
        <f>Masse_2*(q_2x-W319)/($AX319^2+Aarseth_2^2)^(3/2)</f>
        <v>46.115599536699712</v>
      </c>
      <c r="AK319" s="39">
        <f>Masse_2*(q_2y-X319)/($AX319^2+Aarseth_2^2)^(3/2)</f>
        <v>-100.23753740167403</v>
      </c>
      <c r="AL319" s="39"/>
      <c r="AM319" s="39">
        <f>Masse_3*(q_3x-W319)/($AZ319^2+Aarseth_3^2)^(3/2)</f>
        <v>49.737778710700354</v>
      </c>
      <c r="AN319" s="39">
        <f>Masse_3*(q_3y-X319)/($AZ319^2+Aarseth_3^2)^(3/2)</f>
        <v>-96.09395639322004</v>
      </c>
      <c r="AO319" s="39"/>
      <c r="AP319" s="39"/>
      <c r="AQ319" s="39"/>
      <c r="AR319" s="39"/>
      <c r="AS319" s="39"/>
      <c r="AT319" s="39"/>
      <c r="AU319" s="39"/>
      <c r="AV319" s="39">
        <f>SQRT((q_1x-W319)^2+(q_1y-X319)^2)</f>
        <v>68240.947900704661</v>
      </c>
      <c r="AW319" s="39"/>
      <c r="AX319" s="39">
        <f>SQRT((q_2x-W319)^2+(q_2y-X319)^2)</f>
        <v>39415.932811747371</v>
      </c>
      <c r="AY319" s="39"/>
      <c r="AZ319" s="39">
        <f>SQRT((q_3x-W319)^2+(q_3y-X319)^2)</f>
        <v>68470.745133058575</v>
      </c>
      <c r="BA319" s="39"/>
    </row>
    <row r="320" spans="20:53" x14ac:dyDescent="0.3">
      <c r="T320">
        <v>316</v>
      </c>
      <c r="U320">
        <v>158</v>
      </c>
      <c r="W320" s="39">
        <f>W319+(Z319*bt)+(0.5*AC319)*bt^2</f>
        <v>-38134.695366687592</v>
      </c>
      <c r="X320" s="39">
        <f>X319+(AA319*bt)+(0.5*AD319)*bt^2</f>
        <v>46633.806844651735</v>
      </c>
      <c r="Y320" s="39"/>
      <c r="Z320" s="39">
        <f>Z319+(AC319*bt)</f>
        <v>-3274.8819892400115</v>
      </c>
      <c r="AA320" s="39">
        <f>AA319+(AD319*bt)</f>
        <v>1586.9667273462094</v>
      </c>
      <c r="AB320" s="39"/>
      <c r="AC320" s="39">
        <f t="shared" si="37"/>
        <v>180.59132944069475</v>
      </c>
      <c r="AD320" s="39">
        <f t="shared" si="38"/>
        <v>-241.37264078010611</v>
      </c>
      <c r="AE320" s="39"/>
      <c r="AF320" s="39"/>
      <c r="AG320" s="39">
        <f>Masse_1*(q_1x-W320)/($AV320^2+Aarseth_1^2)^(3/2)</f>
        <v>85.809372375989781</v>
      </c>
      <c r="AH320" s="39">
        <f>Masse_1*(q_1y-X320)/($AV320^2+Aarseth_1^2)^(3/2)</f>
        <v>-57.763223542184598</v>
      </c>
      <c r="AI320" s="39"/>
      <c r="AJ320" s="39">
        <f>Masse_2*(q_2x-W320)/($AX320^2+Aarseth_2^2)^(3/2)</f>
        <v>45.661175044964949</v>
      </c>
      <c r="AK320" s="39">
        <f>Masse_2*(q_2y-X320)/($AX320^2+Aarseth_2^2)^(3/2)</f>
        <v>-92.239909911572681</v>
      </c>
      <c r="AL320" s="39"/>
      <c r="AM320" s="39">
        <f>Masse_3*(q_3x-W320)/($AZ320^2+Aarseth_3^2)^(3/2)</f>
        <v>49.120782019740012</v>
      </c>
      <c r="AN320" s="39">
        <f>Masse_3*(q_3y-X320)/($AZ320^2+Aarseth_3^2)^(3/2)</f>
        <v>-91.369507326348824</v>
      </c>
      <c r="AO320" s="39"/>
      <c r="AP320" s="39"/>
      <c r="AQ320" s="39"/>
      <c r="AR320" s="39"/>
      <c r="AS320" s="39"/>
      <c r="AT320" s="39"/>
      <c r="AU320" s="39"/>
      <c r="AV320" s="39">
        <f>SQRT((q_1x-W320)^2+(q_1y-X320)^2)</f>
        <v>70079.224050584919</v>
      </c>
      <c r="AW320" s="39"/>
      <c r="AX320" s="39">
        <f>SQRT((q_2x-W320)^2+(q_2y-X320)^2)</f>
        <v>40876.680148635023</v>
      </c>
      <c r="AY320" s="39"/>
      <c r="AZ320" s="39">
        <f>SQRT((q_3x-W320)^2+(q_3y-X320)^2)</f>
        <v>69975.954321516954</v>
      </c>
      <c r="BA320" s="39"/>
    </row>
    <row r="321" spans="20:53" x14ac:dyDescent="0.3">
      <c r="T321">
        <v>317</v>
      </c>
      <c r="U321">
        <v>158.5</v>
      </c>
      <c r="W321" s="39">
        <f>W320+(Z320*bt)+(0.5*AC320)*bt^2</f>
        <v>-39749.562445127507</v>
      </c>
      <c r="X321" s="39">
        <f>X320+(AA320*bt)+(0.5*AD320)*bt^2</f>
        <v>47397.118628227327</v>
      </c>
      <c r="Y321" s="39"/>
      <c r="Z321" s="39">
        <f>Z320+(AC320*bt)</f>
        <v>-3184.5863245196642</v>
      </c>
      <c r="AA321" s="39">
        <f>AA320+(AD320*bt)</f>
        <v>1466.2804069561564</v>
      </c>
      <c r="AB321" s="39"/>
      <c r="AC321" s="39">
        <f t="shared" si="37"/>
        <v>175.50275018211013</v>
      </c>
      <c r="AD321" s="39">
        <f t="shared" si="38"/>
        <v>-227.09896352903391</v>
      </c>
      <c r="AE321" s="39"/>
      <c r="AF321" s="39"/>
      <c r="AG321" s="39">
        <f>Masse_1*(q_1x-W321)/($AV321^2+Aarseth_1^2)^(3/2)</f>
        <v>81.965869283048946</v>
      </c>
      <c r="AH321" s="39">
        <f>Masse_1*(q_1y-X321)/($AV321^2+Aarseth_1^2)^(3/2)</f>
        <v>-54.731815203748972</v>
      </c>
      <c r="AI321" s="39"/>
      <c r="AJ321" s="39">
        <f>Masse_2*(q_2x-W321)/($AX321^2+Aarseth_2^2)^(3/2)</f>
        <v>45.02745483215832</v>
      </c>
      <c r="AK321" s="39">
        <f>Masse_2*(q_2y-X321)/($AX321^2+Aarseth_2^2)^(3/2)</f>
        <v>-85.262500096593953</v>
      </c>
      <c r="AL321" s="39"/>
      <c r="AM321" s="39">
        <f>Masse_3*(q_3x-W321)/($AZ321^2+Aarseth_3^2)^(3/2)</f>
        <v>48.509426066902883</v>
      </c>
      <c r="AN321" s="39">
        <f>Masse_3*(q_3y-X321)/($AZ321^2+Aarseth_3^2)^(3/2)</f>
        <v>-87.104648228690991</v>
      </c>
      <c r="AO321" s="39"/>
      <c r="AP321" s="39"/>
      <c r="AQ321" s="39"/>
      <c r="AR321" s="39"/>
      <c r="AS321" s="39"/>
      <c r="AT321" s="39"/>
      <c r="AU321" s="39"/>
      <c r="AV321" s="39">
        <f>SQRT((q_1x-W321)^2+(q_1y-X321)^2)</f>
        <v>71845.600333068651</v>
      </c>
      <c r="AW321" s="39"/>
      <c r="AX321" s="39">
        <f>SQRT((q_2x-W321)^2+(q_2y-X321)^2)</f>
        <v>42291.721393999775</v>
      </c>
      <c r="AY321" s="39"/>
      <c r="AZ321" s="39">
        <f>SQRT((q_3x-W321)^2+(q_3y-X321)^2)</f>
        <v>71420.81281554341</v>
      </c>
      <c r="BA321" s="39"/>
    </row>
    <row r="322" spans="20:53" x14ac:dyDescent="0.3">
      <c r="T322">
        <v>318</v>
      </c>
      <c r="U322">
        <v>159</v>
      </c>
      <c r="W322" s="39">
        <f>W321+(Z321*bt)+(0.5*AC321)*bt^2</f>
        <v>-41319.917763614576</v>
      </c>
      <c r="X322" s="39">
        <f>X321+(AA321*bt)+(0.5*AD321)*bt^2</f>
        <v>48101.871461264273</v>
      </c>
      <c r="Y322" s="39"/>
      <c r="Z322" s="39">
        <f>Z321+(AC321*bt)</f>
        <v>-3096.834949428609</v>
      </c>
      <c r="AA322" s="39">
        <f>AA321+(AD321*bt)</f>
        <v>1352.7309251916395</v>
      </c>
      <c r="AB322" s="39"/>
      <c r="AC322" s="39">
        <f t="shared" si="37"/>
        <v>170.72588856589181</v>
      </c>
      <c r="AD322" s="39">
        <f t="shared" si="38"/>
        <v>-214.38153270478659</v>
      </c>
      <c r="AE322" s="39"/>
      <c r="AF322" s="39"/>
      <c r="AG322" s="39">
        <f>Masse_1*(q_1x-W322)/($AV322^2+Aarseth_1^2)^(3/2)</f>
        <v>78.529547109557797</v>
      </c>
      <c r="AH322" s="39">
        <f>Masse_1*(q_1y-X322)/($AV322^2+Aarseth_1^2)^(3/2)</f>
        <v>-51.996915422242992</v>
      </c>
      <c r="AI322" s="39"/>
      <c r="AJ322" s="39">
        <f>Masse_2*(q_2x-W322)/($AX322^2+Aarseth_2^2)^(3/2)</f>
        <v>44.28544349648628</v>
      </c>
      <c r="AK322" s="39">
        <f>Masse_2*(q_2y-X322)/($AX322^2+Aarseth_2^2)^(3/2)</f>
        <v>-79.144689694249905</v>
      </c>
      <c r="AL322" s="39"/>
      <c r="AM322" s="39">
        <f>Masse_3*(q_3x-W322)/($AZ322^2+Aarseth_3^2)^(3/2)</f>
        <v>47.910897959847723</v>
      </c>
      <c r="AN322" s="39">
        <f>Masse_3*(q_3y-X322)/($AZ322^2+Aarseth_3^2)^(3/2)</f>
        <v>-83.23992758829371</v>
      </c>
      <c r="AO322" s="39"/>
      <c r="AP322" s="39"/>
      <c r="AQ322" s="39"/>
      <c r="AR322" s="39"/>
      <c r="AS322" s="39"/>
      <c r="AT322" s="39"/>
      <c r="AU322" s="39"/>
      <c r="AV322" s="39">
        <f>SQRT((q_1x-W322)^2+(q_1y-X322)^2)</f>
        <v>73543.485644164844</v>
      </c>
      <c r="AW322" s="39"/>
      <c r="AX322" s="39">
        <f>SQRT((q_2x-W322)^2+(q_2y-X322)^2)</f>
        <v>43661.09827177957</v>
      </c>
      <c r="AY322" s="39"/>
      <c r="AZ322" s="39">
        <f>SQRT((q_3x-W322)^2+(q_3y-X322)^2)</f>
        <v>72807.847161344107</v>
      </c>
      <c r="BA322" s="39"/>
    </row>
    <row r="323" spans="20:53" x14ac:dyDescent="0.3">
      <c r="T323">
        <v>319</v>
      </c>
      <c r="U323">
        <v>159.5</v>
      </c>
      <c r="W323" s="39">
        <f>W322+(Z322*bt)+(0.5*AC322)*bt^2</f>
        <v>-42846.994502258145</v>
      </c>
      <c r="X323" s="39">
        <f>X322+(AA322*bt)+(0.5*AD322)*bt^2</f>
        <v>48751.439232271994</v>
      </c>
      <c r="Y323" s="39"/>
      <c r="Z323" s="39">
        <f>Z322+(AC322*bt)</f>
        <v>-3011.4720051456629</v>
      </c>
      <c r="AA323" s="39">
        <f>AA322+(AD322*bt)</f>
        <v>1245.5401588392463</v>
      </c>
      <c r="AB323" s="39"/>
      <c r="AC323" s="39">
        <f t="shared" si="37"/>
        <v>166.25745758679244</v>
      </c>
      <c r="AD323" s="39">
        <f t="shared" si="38"/>
        <v>-202.99936242781601</v>
      </c>
      <c r="AE323" s="39"/>
      <c r="AF323" s="39"/>
      <c r="AG323" s="39">
        <f>Masse_1*(q_1x-W323)/($AV323^2+Aarseth_1^2)^(3/2)</f>
        <v>75.443153964001368</v>
      </c>
      <c r="AH323" s="39">
        <f>Masse_1*(q_1y-X323)/($AV323^2+Aarseth_1^2)^(3/2)</f>
        <v>-49.519292145706679</v>
      </c>
      <c r="AI323" s="39"/>
      <c r="AJ323" s="39">
        <f>Masse_2*(q_2x-W323)/($AX323^2+Aarseth_2^2)^(3/2)</f>
        <v>43.484048527216359</v>
      </c>
      <c r="AK323" s="39">
        <f>Masse_2*(q_2y-X323)/($AX323^2+Aarseth_2^2)^(3/2)</f>
        <v>-73.75453536827537</v>
      </c>
      <c r="AL323" s="39"/>
      <c r="AM323" s="39">
        <f>Masse_3*(q_3x-W323)/($AZ323^2+Aarseth_3^2)^(3/2)</f>
        <v>47.330255095574728</v>
      </c>
      <c r="AN323" s="39">
        <f>Masse_3*(q_3y-X323)/($AZ323^2+Aarseth_3^2)^(3/2)</f>
        <v>-79.725534913833968</v>
      </c>
      <c r="AO323" s="39"/>
      <c r="AP323" s="39"/>
      <c r="AQ323" s="39"/>
      <c r="AR323" s="39"/>
      <c r="AS323" s="39"/>
      <c r="AT323" s="39"/>
      <c r="AU323" s="39"/>
      <c r="AV323" s="39">
        <f>SQRT((q_1x-W323)^2+(q_1y-X323)^2)</f>
        <v>75175.966616337537</v>
      </c>
      <c r="AW323" s="39"/>
      <c r="AX323" s="39">
        <f>SQRT((q_2x-W323)^2+(q_2y-X323)^2)</f>
        <v>44985.099759350131</v>
      </c>
      <c r="AY323" s="39"/>
      <c r="AZ323" s="39">
        <f>SQRT((q_3x-W323)^2+(q_3y-X323)^2)</f>
        <v>74139.335018868544</v>
      </c>
      <c r="BA323" s="39"/>
    </row>
    <row r="324" spans="20:53" x14ac:dyDescent="0.3">
      <c r="T324">
        <v>320</v>
      </c>
      <c r="U324">
        <v>160</v>
      </c>
      <c r="W324" s="39">
        <f>W323+(Z323*bt)+(0.5*AC323)*bt^2</f>
        <v>-44331.948322632627</v>
      </c>
      <c r="X324" s="39">
        <f>X323+(AA323*bt)+(0.5*AD323)*bt^2</f>
        <v>49348.83439138814</v>
      </c>
      <c r="Y324" s="39"/>
      <c r="Z324" s="39">
        <f>Z323+(AC323*bt)</f>
        <v>-2928.3432763522669</v>
      </c>
      <c r="AA324" s="39">
        <f>AA323+(AD323*bt)</f>
        <v>1144.0404776253383</v>
      </c>
      <c r="AB324" s="39"/>
      <c r="AC324" s="39">
        <f t="shared" si="37"/>
        <v>162.08757652303544</v>
      </c>
      <c r="AD324" s="39">
        <f t="shared" si="38"/>
        <v>-192.76897040634742</v>
      </c>
      <c r="AE324" s="39"/>
      <c r="AF324" s="39"/>
      <c r="AG324" s="39">
        <f>Masse_1*(q_1x-W324)/($AV324^2+Aarseth_1^2)^(3/2)</f>
        <v>72.65965016963878</v>
      </c>
      <c r="AH324" s="39">
        <f>Masse_1*(q_1y-X324)/($AV324^2+Aarseth_1^2)^(3/2)</f>
        <v>-47.266121206772993</v>
      </c>
      <c r="AI324" s="39"/>
      <c r="AJ324" s="39">
        <f>Masse_2*(q_2x-W324)/($AX324^2+Aarseth_2^2)^(3/2)</f>
        <v>42.656925589196305</v>
      </c>
      <c r="AK324" s="39">
        <f>Masse_2*(q_2y-X324)/($AX324^2+Aarseth_2^2)^(3/2)</f>
        <v>-68.983390824226646</v>
      </c>
      <c r="AL324" s="39"/>
      <c r="AM324" s="39">
        <f>Masse_3*(q_3x-W324)/($AZ324^2+Aarseth_3^2)^(3/2)</f>
        <v>46.771000764200359</v>
      </c>
      <c r="AN324" s="39">
        <f>Masse_3*(q_3y-X324)/($AZ324^2+Aarseth_3^2)^(3/2)</f>
        <v>-76.519458375347767</v>
      </c>
      <c r="AO324" s="39"/>
      <c r="AP324" s="39"/>
      <c r="AQ324" s="39"/>
      <c r="AR324" s="39"/>
      <c r="AS324" s="39"/>
      <c r="AT324" s="39"/>
      <c r="AU324" s="39"/>
      <c r="AV324" s="39">
        <f>SQRT((q_1x-W324)^2+(q_1y-X324)^2)</f>
        <v>76745.843632757766</v>
      </c>
      <c r="AW324" s="39"/>
      <c r="AX324" s="39">
        <f>SQRT((q_2x-W324)^2+(q_2y-X324)^2)</f>
        <v>46264.181362433665</v>
      </c>
      <c r="AY324" s="39"/>
      <c r="AZ324" s="39">
        <f>SQRT((q_3x-W324)^2+(q_3y-X324)^2)</f>
        <v>75417.336510808571</v>
      </c>
      <c r="BA324" s="39"/>
    </row>
    <row r="325" spans="20:53" x14ac:dyDescent="0.3">
      <c r="T325">
        <v>321</v>
      </c>
      <c r="U325">
        <v>160.5</v>
      </c>
      <c r="W325" s="39">
        <f>W324+(Z324*bt)+(0.5*AC324)*bt^2</f>
        <v>-45775.859013743386</v>
      </c>
      <c r="X325" s="39">
        <f>X324+(AA324*bt)+(0.5*AD324)*bt^2</f>
        <v>49896.75850890002</v>
      </c>
      <c r="Y325" s="39"/>
      <c r="Z325" s="39">
        <f>Z324+(AC324*bt)</f>
        <v>-2847.299488090749</v>
      </c>
      <c r="AA325" s="39">
        <f>AA324+(AD324*bt)</f>
        <v>1047.6559924221647</v>
      </c>
      <c r="AB325" s="39"/>
      <c r="AC325" s="39">
        <f t="shared" si="37"/>
        <v>158.20270129287991</v>
      </c>
      <c r="AD325" s="39">
        <f t="shared" si="38"/>
        <v>-183.53729097103206</v>
      </c>
      <c r="AE325" s="39"/>
      <c r="AF325" s="39"/>
      <c r="AG325" s="39">
        <f>Masse_1*(q_1x-W325)/($AV325^2+Aarseth_1^2)^(3/2)</f>
        <v>70.140060781737716</v>
      </c>
      <c r="AH325" s="39">
        <f>Masse_1*(q_1y-X325)/($AV325^2+Aarseth_1^2)^(3/2)</f>
        <v>-45.209766369475588</v>
      </c>
      <c r="AI325" s="39"/>
      <c r="AJ325" s="39">
        <f>Masse_2*(q_2x-W325)/($AX325^2+Aarseth_2^2)^(3/2)</f>
        <v>41.827139431266012</v>
      </c>
      <c r="AK325" s="39">
        <f>Masse_2*(q_2y-X325)/($AX325^2+Aarseth_2^2)^(3/2)</f>
        <v>-64.741480783144524</v>
      </c>
      <c r="AL325" s="39"/>
      <c r="AM325" s="39">
        <f>Masse_3*(q_3x-W325)/($AZ325^2+Aarseth_3^2)^(3/2)</f>
        <v>46.235501079876158</v>
      </c>
      <c r="AN325" s="39">
        <f>Masse_3*(q_3y-X325)/($AZ325^2+Aarseth_3^2)^(3/2)</f>
        <v>-73.586043818411966</v>
      </c>
      <c r="AO325" s="39"/>
      <c r="AP325" s="39"/>
      <c r="AQ325" s="39"/>
      <c r="AR325" s="39"/>
      <c r="AS325" s="39"/>
      <c r="AT325" s="39"/>
      <c r="AU325" s="39"/>
      <c r="AV325" s="39">
        <f>SQRT((q_1x-W325)^2+(q_1y-X325)^2)</f>
        <v>78255.662805050932</v>
      </c>
      <c r="AW325" s="39"/>
      <c r="AX325" s="39">
        <f>SQRT((q_2x-W325)^2+(q_2y-X325)^2)</f>
        <v>47498.90785495875</v>
      </c>
      <c r="AY325" s="39"/>
      <c r="AZ325" s="39">
        <f>SQRT((q_3x-W325)^2+(q_3y-X325)^2)</f>
        <v>76643.720833941537</v>
      </c>
      <c r="BA325" s="39"/>
    </row>
    <row r="326" spans="20:53" x14ac:dyDescent="0.3">
      <c r="T326">
        <v>322</v>
      </c>
      <c r="U326">
        <v>161</v>
      </c>
      <c r="W326" s="39">
        <f>W325+(Z325*bt)+(0.5*AC325)*bt^2</f>
        <v>-47179.733420127151</v>
      </c>
      <c r="X326" s="39">
        <f>X325+(AA325*bt)+(0.5*AD325)*bt^2</f>
        <v>50397.644343739725</v>
      </c>
      <c r="Y326" s="39"/>
      <c r="Z326" s="39">
        <f>Z325+(AC325*bt)</f>
        <v>-2768.1981374443089</v>
      </c>
      <c r="AA326" s="39">
        <f>AA325+(AD325*bt)</f>
        <v>955.88734693664867</v>
      </c>
      <c r="AB326" s="39"/>
      <c r="AC326" s="39">
        <f t="shared" si="37"/>
        <v>154.58749442912631</v>
      </c>
      <c r="AD326" s="39">
        <f t="shared" si="38"/>
        <v>-175.17599314653197</v>
      </c>
      <c r="AE326" s="39"/>
      <c r="AF326" s="39"/>
      <c r="AG326" s="39">
        <f>Masse_1*(q_1x-W326)/($AV326^2+Aarseth_1^2)^(3/2)</f>
        <v>67.851842536346851</v>
      </c>
      <c r="AH326" s="39">
        <f>Masse_1*(q_1y-X326)/($AV326^2+Aarseth_1^2)^(3/2)</f>
        <v>-43.326819875703642</v>
      </c>
      <c r="AI326" s="39"/>
      <c r="AJ326" s="39">
        <f>Masse_2*(q_2x-W326)/($AX326^2+Aarseth_2^2)^(3/2)</f>
        <v>41.01036253228704</v>
      </c>
      <c r="AK326" s="39">
        <f>Masse_2*(q_2y-X326)/($AX326^2+Aarseth_2^2)^(3/2)</f>
        <v>-60.954315275230933</v>
      </c>
      <c r="AL326" s="39"/>
      <c r="AM326" s="39">
        <f>Masse_3*(q_3x-W326)/($AZ326^2+Aarseth_3^2)^(3/2)</f>
        <v>45.725289360492397</v>
      </c>
      <c r="AN326" s="39">
        <f>Masse_3*(q_3y-X326)/($AZ326^2+Aarseth_3^2)^(3/2)</f>
        <v>-70.894857995597391</v>
      </c>
      <c r="AO326" s="39"/>
      <c r="AP326" s="39"/>
      <c r="AQ326" s="39"/>
      <c r="AR326" s="39"/>
      <c r="AS326" s="39"/>
      <c r="AT326" s="39"/>
      <c r="AU326" s="39"/>
      <c r="AV326" s="39">
        <f>SQRT((q_1x-W326)^2+(q_1y-X326)^2)</f>
        <v>79707.744119635798</v>
      </c>
      <c r="AW326" s="39"/>
      <c r="AX326" s="39">
        <f>SQRT((q_2x-W326)^2+(q_2y-X326)^2)</f>
        <v>48689.912480024679</v>
      </c>
      <c r="AY326" s="39"/>
      <c r="AZ326" s="39">
        <f>SQRT((q_3x-W326)^2+(q_3y-X326)^2)</f>
        <v>77820.188878614674</v>
      </c>
      <c r="BA326" s="39"/>
    </row>
    <row r="327" spans="20:53" x14ac:dyDescent="0.3">
      <c r="T327">
        <v>323</v>
      </c>
      <c r="U327">
        <v>161.5</v>
      </c>
      <c r="W327" s="39">
        <f>W326+(Z326*bt)+(0.5*AC326)*bt^2</f>
        <v>-48544.509052045665</v>
      </c>
      <c r="X327" s="39">
        <f>X326+(AA326*bt)+(0.5*AD326)*bt^2</f>
        <v>50853.691018064732</v>
      </c>
      <c r="Y327" s="39"/>
      <c r="Z327" s="39">
        <f>Z326+(AC326*bt)</f>
        <v>-2690.9043902297458</v>
      </c>
      <c r="AA327" s="39">
        <f>AA326+(AD326*bt)</f>
        <v>868.2993503633827</v>
      </c>
      <c r="AB327" s="39"/>
      <c r="AC327" s="39">
        <f t="shared" si="37"/>
        <v>151.22600559526518</v>
      </c>
      <c r="AD327" s="39">
        <f t="shared" si="38"/>
        <v>-167.57693517124048</v>
      </c>
      <c r="AE327" s="39"/>
      <c r="AF327" s="39"/>
      <c r="AG327" s="39">
        <f>Masse_1*(q_1x-W327)/($AV327^2+Aarseth_1^2)^(3/2)</f>
        <v>65.767628484635452</v>
      </c>
      <c r="AH327" s="39">
        <f>Masse_1*(q_1y-X327)/($AV327^2+Aarseth_1^2)^(3/2)</f>
        <v>-41.597342861538287</v>
      </c>
      <c r="AI327" s="39"/>
      <c r="AJ327" s="39">
        <f>Masse_2*(q_2x-W327)/($AX327^2+Aarseth_2^2)^(3/2)</f>
        <v>40.217087227174964</v>
      </c>
      <c r="AK327" s="39">
        <f>Masse_2*(q_2y-X327)/($AX327^2+Aarseth_2^2)^(3/2)</f>
        <v>-57.559807815570601</v>
      </c>
      <c r="AL327" s="39"/>
      <c r="AM327" s="39">
        <f>Masse_3*(q_3x-W327)/($AZ327^2+Aarseth_3^2)^(3/2)</f>
        <v>45.241289883454748</v>
      </c>
      <c r="AN327" s="39">
        <f>Masse_3*(q_3y-X327)/($AZ327^2+Aarseth_3^2)^(3/2)</f>
        <v>-68.419784494131591</v>
      </c>
      <c r="AO327" s="39"/>
      <c r="AP327" s="39"/>
      <c r="AQ327" s="39"/>
      <c r="AR327" s="39"/>
      <c r="AS327" s="39"/>
      <c r="AT327" s="39"/>
      <c r="AU327" s="39"/>
      <c r="AV327" s="39">
        <f>SQRT((q_1x-W327)^2+(q_1y-X327)^2)</f>
        <v>81104.206093616362</v>
      </c>
      <c r="AW327" s="39"/>
      <c r="AX327" s="39">
        <f>SQRT((q_2x-W327)^2+(q_2y-X327)^2)</f>
        <v>49837.867799714506</v>
      </c>
      <c r="AY327" s="39"/>
      <c r="AZ327" s="39">
        <f>SQRT((q_3x-W327)^2+(q_3y-X327)^2)</f>
        <v>78948.292503932142</v>
      </c>
      <c r="BA327" s="39"/>
    </row>
    <row r="328" spans="20:53" x14ac:dyDescent="0.3">
      <c r="T328">
        <v>324</v>
      </c>
      <c r="U328">
        <v>162</v>
      </c>
      <c r="W328" s="39">
        <f>W327+(Z327*bt)+(0.5*AC327)*bt^2</f>
        <v>-49871.057996461124</v>
      </c>
      <c r="X328" s="39">
        <f>X327+(AA327*bt)+(0.5*AD327)*bt^2</f>
        <v>51266.893576350012</v>
      </c>
      <c r="Y328" s="39"/>
      <c r="Z328" s="39">
        <f>Z327+(AC327*bt)</f>
        <v>-2615.291387432113</v>
      </c>
      <c r="AA328" s="39">
        <f>AA327+(AD327*bt)</f>
        <v>784.5108827777625</v>
      </c>
      <c r="AB328" s="39"/>
      <c r="AC328" s="39">
        <f t="shared" si="37"/>
        <v>148.10240334582235</v>
      </c>
      <c r="AD328" s="39">
        <f t="shared" si="38"/>
        <v>-160.64852627623344</v>
      </c>
      <c r="AE328" s="39"/>
      <c r="AF328" s="39"/>
      <c r="AG328" s="39">
        <f>Masse_1*(q_1x-W328)/($AV328^2+Aarseth_1^2)^(3/2)</f>
        <v>63.864253172022757</v>
      </c>
      <c r="AH328" s="39">
        <f>Masse_1*(q_1y-X328)/($AV328^2+Aarseth_1^2)^(3/2)</f>
        <v>-40.004260019285297</v>
      </c>
      <c r="AI328" s="39"/>
      <c r="AJ328" s="39">
        <f>Masse_2*(q_2x-W328)/($AX328^2+Aarseth_2^2)^(3/2)</f>
        <v>39.454166803866833</v>
      </c>
      <c r="AK328" s="39">
        <f>Masse_2*(q_2y-X328)/($AX328^2+Aarseth_2^2)^(3/2)</f>
        <v>-54.505967041128038</v>
      </c>
      <c r="AL328" s="39"/>
      <c r="AM328" s="39">
        <f>Masse_3*(q_3x-W328)/($AZ328^2+Aarseth_3^2)^(3/2)</f>
        <v>44.783983369932777</v>
      </c>
      <c r="AN328" s="39">
        <f>Masse_3*(q_3y-X328)/($AZ328^2+Aarseth_3^2)^(3/2)</f>
        <v>-66.138299215820112</v>
      </c>
      <c r="AO328" s="39"/>
      <c r="AP328" s="39"/>
      <c r="AQ328" s="39"/>
      <c r="AR328" s="39"/>
      <c r="AS328" s="39"/>
      <c r="AT328" s="39"/>
      <c r="AU328" s="39"/>
      <c r="AV328" s="39">
        <f>SQRT((q_1x-W328)^2+(q_1y-X328)^2)</f>
        <v>82446.98732439155</v>
      </c>
      <c r="AW328" s="39"/>
      <c r="AX328" s="39">
        <f>SQRT((q_2x-W328)^2+(q_2y-X328)^2)</f>
        <v>50943.464853401383</v>
      </c>
      <c r="AY328" s="39"/>
      <c r="AZ328" s="39">
        <f>SQRT((q_3x-W328)^2+(q_3y-X328)^2)</f>
        <v>80029.451016366933</v>
      </c>
      <c r="BA328" s="39"/>
    </row>
    <row r="329" spans="20:53" x14ac:dyDescent="0.3">
      <c r="T329">
        <v>325</v>
      </c>
      <c r="U329">
        <v>162.5</v>
      </c>
      <c r="W329" s="39">
        <f>W328+(Z328*bt)+(0.5*AC328)*bt^2</f>
        <v>-51160.190889758953</v>
      </c>
      <c r="X329" s="39">
        <f>X328+(AA328*bt)+(0.5*AD328)*bt^2</f>
        <v>51639.067951954363</v>
      </c>
      <c r="Y329" s="39"/>
      <c r="Z329" s="39">
        <f>Z328+(AC328*bt)</f>
        <v>-2541.2401857592017</v>
      </c>
      <c r="AA329" s="39">
        <f>AA328+(AD328*bt)</f>
        <v>704.18661963964576</v>
      </c>
      <c r="AB329" s="39"/>
      <c r="AC329" s="39">
        <f t="shared" si="37"/>
        <v>145.20141491105986</v>
      </c>
      <c r="AD329" s="39">
        <f t="shared" si="38"/>
        <v>-154.31280815822453</v>
      </c>
      <c r="AE329" s="39"/>
      <c r="AF329" s="39"/>
      <c r="AG329" s="39">
        <f>Masse_1*(q_1x-W329)/($AV329^2+Aarseth_1^2)^(3/2)</f>
        <v>62.121988502549996</v>
      </c>
      <c r="AH329" s="39">
        <f>Masse_1*(q_1y-X329)/($AV329^2+Aarseth_1^2)^(3/2)</f>
        <v>-38.532874034479278</v>
      </c>
      <c r="AI329" s="39"/>
      <c r="AJ329" s="39">
        <f>Masse_2*(q_2x-W329)/($AX329^2+Aarseth_2^2)^(3/2)</f>
        <v>38.725896397961733</v>
      </c>
      <c r="AK329" s="39">
        <f>Masse_2*(q_2y-X329)/($AX329^2+Aarseth_2^2)^(3/2)</f>
        <v>-51.74904856391742</v>
      </c>
      <c r="AL329" s="39"/>
      <c r="AM329" s="39">
        <f>Masse_3*(q_3x-W329)/($AZ329^2+Aarseth_3^2)^(3/2)</f>
        <v>44.35353001054812</v>
      </c>
      <c r="AN329" s="39">
        <f>Masse_3*(q_3y-X329)/($AZ329^2+Aarseth_3^2)^(3/2)</f>
        <v>-64.030885559827837</v>
      </c>
      <c r="AO329" s="39"/>
      <c r="AP329" s="39"/>
      <c r="AQ329" s="39"/>
      <c r="AR329" s="39"/>
      <c r="AS329" s="39"/>
      <c r="AT329" s="39"/>
      <c r="AU329" s="39"/>
      <c r="AV329" s="39">
        <f>SQRT((q_1x-W329)^2+(q_1y-X329)^2)</f>
        <v>83737.865312737573</v>
      </c>
      <c r="AW329" s="39"/>
      <c r="AX329" s="39">
        <f>SQRT((q_2x-W329)^2+(q_2y-X329)^2)</f>
        <v>52007.398283260525</v>
      </c>
      <c r="AY329" s="39"/>
      <c r="AZ329" s="39">
        <f>SQRT((q_3x-W329)^2+(q_3y-X329)^2)</f>
        <v>81064.965308597879</v>
      </c>
      <c r="BA329" s="39"/>
    </row>
    <row r="330" spans="20:53" x14ac:dyDescent="0.3">
      <c r="T330">
        <v>326</v>
      </c>
      <c r="U330">
        <v>163</v>
      </c>
      <c r="W330" s="39">
        <f>W329+(Z329*bt)+(0.5*AC329)*bt^2</f>
        <v>-52412.660805774671</v>
      </c>
      <c r="X330" s="39">
        <f>X329+(AA329*bt)+(0.5*AD329)*bt^2</f>
        <v>51971.872160754407</v>
      </c>
      <c r="Y330" s="39"/>
      <c r="Z330" s="39">
        <f>Z329+(AC329*bt)</f>
        <v>-2468.6394783036717</v>
      </c>
      <c r="AA330" s="39">
        <f>AA329+(AD329*bt)</f>
        <v>627.03021556053352</v>
      </c>
      <c r="AB330" s="39"/>
      <c r="AC330" s="39">
        <f t="shared" si="37"/>
        <v>142.50857651739551</v>
      </c>
      <c r="AD330" s="39">
        <f t="shared" si="38"/>
        <v>-148.50310604624158</v>
      </c>
      <c r="AE330" s="39"/>
      <c r="AF330" s="39"/>
      <c r="AG330" s="39">
        <f>Masse_1*(q_1x-W330)/($AV330^2+Aarseth_1^2)^(3/2)</f>
        <v>60.523939461503417</v>
      </c>
      <c r="AH330" s="39">
        <f>Masse_1*(q_1y-X330)/($AV330^2+Aarseth_1^2)^(3/2)</f>
        <v>-37.170473622239435</v>
      </c>
      <c r="AI330" s="39"/>
      <c r="AJ330" s="39">
        <f>Masse_2*(q_2x-W330)/($AX330^2+Aarseth_2^2)^(3/2)</f>
        <v>38.03477572832594</v>
      </c>
      <c r="AK330" s="39">
        <f>Masse_2*(q_2y-X330)/($AX330^2+Aarseth_2^2)^(3/2)</f>
        <v>-49.252073259219941</v>
      </c>
      <c r="AL330" s="39"/>
      <c r="AM330" s="39">
        <f>Masse_3*(q_3x-W330)/($AZ330^2+Aarseth_3^2)^(3/2)</f>
        <v>43.949861327566168</v>
      </c>
      <c r="AN330" s="39">
        <f>Masse_3*(q_3y-X330)/($AZ330^2+Aarseth_3^2)^(3/2)</f>
        <v>-62.080559164782215</v>
      </c>
      <c r="AO330" s="39"/>
      <c r="AP330" s="39"/>
      <c r="AQ330" s="39"/>
      <c r="AR330" s="39"/>
      <c r="AS330" s="39"/>
      <c r="AT330" s="39"/>
      <c r="AU330" s="39"/>
      <c r="AV330" s="39">
        <f>SQRT((q_1x-W330)^2+(q_1y-X330)^2)</f>
        <v>84978.472911994948</v>
      </c>
      <c r="AW330" s="39"/>
      <c r="AX330" s="39">
        <f>SQRT((q_2x-W330)^2+(q_2y-X330)^2)</f>
        <v>53030.355770906463</v>
      </c>
      <c r="AY330" s="39"/>
      <c r="AZ330" s="39">
        <f>SQRT((q_3x-W330)^2+(q_3y-X330)^2)</f>
        <v>82056.030036797849</v>
      </c>
      <c r="BA330" s="39"/>
    </row>
    <row r="331" spans="20:53" x14ac:dyDescent="0.3">
      <c r="T331">
        <v>327</v>
      </c>
      <c r="U331">
        <v>163.5</v>
      </c>
      <c r="W331" s="39">
        <f>W330+(Z330*bt)+(0.5*AC330)*bt^2</f>
        <v>-53629.166972861829</v>
      </c>
      <c r="X331" s="39">
        <f>X330+(AA330*bt)+(0.5*AD330)*bt^2</f>
        <v>52266.824380278893</v>
      </c>
      <c r="Y331" s="39"/>
      <c r="Z331" s="39">
        <f>Z330+(AC330*bt)</f>
        <v>-2397.385190044974</v>
      </c>
      <c r="AA331" s="39">
        <f>AA330+(AD330*bt)</f>
        <v>552.77866253741274</v>
      </c>
      <c r="AB331" s="39"/>
      <c r="AC331" s="39">
        <f t="shared" si="37"/>
        <v>140.01036150134141</v>
      </c>
      <c r="AD331" s="39">
        <f t="shared" si="38"/>
        <v>-143.16213068257963</v>
      </c>
      <c r="AE331" s="39"/>
      <c r="AF331" s="39"/>
      <c r="AG331" s="39">
        <f>Masse_1*(q_1x-W331)/($AV331^2+Aarseth_1^2)^(3/2)</f>
        <v>59.055562309011655</v>
      </c>
      <c r="AH331" s="39">
        <f>Masse_1*(q_1y-X331)/($AV331^2+Aarseth_1^2)^(3/2)</f>
        <v>-35.906015173858549</v>
      </c>
      <c r="AI331" s="39"/>
      <c r="AJ331" s="39">
        <f>Masse_2*(q_2x-W331)/($AX331^2+Aarseth_2^2)^(3/2)</f>
        <v>37.382050178594625</v>
      </c>
      <c r="AK331" s="39">
        <f>Masse_2*(q_2y-X331)/($AX331^2+Aarseth_2^2)^(3/2)</f>
        <v>-46.983636292521972</v>
      </c>
      <c r="AL331" s="39"/>
      <c r="AM331" s="39">
        <f>Masse_3*(q_3x-W331)/($AZ331^2+Aarseth_3^2)^(3/2)</f>
        <v>43.572749013735127</v>
      </c>
      <c r="AN331" s="39">
        <f>Masse_3*(q_3y-X331)/($AZ331^2+Aarseth_3^2)^(3/2)</f>
        <v>-60.272479216199116</v>
      </c>
      <c r="AO331" s="39"/>
      <c r="AP331" s="39"/>
      <c r="AQ331" s="39"/>
      <c r="AR331" s="39"/>
      <c r="AS331" s="39"/>
      <c r="AT331" s="39"/>
      <c r="AU331" s="39"/>
      <c r="AV331" s="39">
        <f>SQRT((q_1x-W331)^2+(q_1y-X331)^2)</f>
        <v>86170.312719708163</v>
      </c>
      <c r="AW331" s="39"/>
      <c r="AX331" s="39">
        <f>SQRT((q_2x-W331)^2+(q_2y-X331)^2)</f>
        <v>54013.010603760638</v>
      </c>
      <c r="AY331" s="39"/>
      <c r="AZ331" s="39">
        <f>SQRT((q_3x-W331)^2+(q_3y-X331)^2)</f>
        <v>83003.744148572951</v>
      </c>
      <c r="BA331" s="39"/>
    </row>
    <row r="332" spans="20:53" x14ac:dyDescent="0.3">
      <c r="T332">
        <v>328</v>
      </c>
      <c r="U332">
        <v>164</v>
      </c>
      <c r="W332" s="39">
        <f>W331+(Z331*bt)+(0.5*AC331)*bt^2</f>
        <v>-54810.358272696649</v>
      </c>
      <c r="X332" s="39">
        <f>X331+(AA331*bt)+(0.5*AD331)*bt^2</f>
        <v>52525.31844521228</v>
      </c>
      <c r="Y332" s="39"/>
      <c r="Z332" s="39">
        <f>Z331+(AC331*bt)</f>
        <v>-2327.3800092943034</v>
      </c>
      <c r="AA332" s="39">
        <f>AA331+(AD331*bt)</f>
        <v>481.19759719612296</v>
      </c>
      <c r="AB332" s="39"/>
      <c r="AC332" s="39">
        <f t="shared" si="37"/>
        <v>137.69423045823319</v>
      </c>
      <c r="AD332" s="39">
        <f t="shared" si="38"/>
        <v>-138.24043794525787</v>
      </c>
      <c r="AE332" s="39"/>
      <c r="AF332" s="39"/>
      <c r="AG332" s="39">
        <f>Masse_1*(q_1x-W332)/($AV332^2+Aarseth_1^2)^(3/2)</f>
        <v>57.704277457460648</v>
      </c>
      <c r="AH332" s="39">
        <f>Masse_1*(q_1y-X332)/($AV332^2+Aarseth_1^2)^(3/2)</f>
        <v>-34.729862657552488</v>
      </c>
      <c r="AI332" s="39"/>
      <c r="AJ332" s="39">
        <f>Masse_2*(q_2x-W332)/($AX332^2+Aarseth_2^2)^(3/2)</f>
        <v>36.768096337892906</v>
      </c>
      <c r="AK332" s="39">
        <f>Masse_2*(q_2y-X332)/($AX332^2+Aarseth_2^2)^(3/2)</f>
        <v>-44.916946649742542</v>
      </c>
      <c r="AL332" s="39"/>
      <c r="AM332" s="39">
        <f>Masse_3*(q_3x-W332)/($AZ332^2+Aarseth_3^2)^(3/2)</f>
        <v>43.221856662879638</v>
      </c>
      <c r="AN332" s="39">
        <f>Masse_3*(q_3y-X332)/($AZ332^2+Aarseth_3^2)^(3/2)</f>
        <v>-58.593628637962844</v>
      </c>
      <c r="AO332" s="39"/>
      <c r="AP332" s="39"/>
      <c r="AQ332" s="39"/>
      <c r="AR332" s="39"/>
      <c r="AS332" s="39"/>
      <c r="AT332" s="39"/>
      <c r="AU332" s="39"/>
      <c r="AV332" s="39">
        <f>SQRT((q_1x-W332)^2+(q_1y-X332)^2)</f>
        <v>87314.769689795343</v>
      </c>
      <c r="AW332" s="39"/>
      <c r="AX332" s="39">
        <f>SQRT((q_2x-W332)^2+(q_2y-X332)^2)</f>
        <v>54956.016521762307</v>
      </c>
      <c r="AY332" s="39"/>
      <c r="AZ332" s="39">
        <f>SQRT((q_3x-W332)^2+(q_3y-X332)^2)</f>
        <v>83909.120019111899</v>
      </c>
      <c r="BA332" s="39"/>
    </row>
    <row r="333" spans="20:53" x14ac:dyDescent="0.3">
      <c r="T333">
        <v>329</v>
      </c>
      <c r="U333">
        <v>164.5</v>
      </c>
      <c r="W333" s="39">
        <f>W332+(Z332*bt)+(0.5*AC332)*bt^2</f>
        <v>-55956.836498536519</v>
      </c>
      <c r="X333" s="39">
        <f>X332+(AA332*bt)+(0.5*AD332)*bt^2</f>
        <v>52748.637189067187</v>
      </c>
      <c r="Y333" s="39"/>
      <c r="Z333" s="39">
        <f>Z332+(AC332*bt)</f>
        <v>-2258.5328940651866</v>
      </c>
      <c r="AA333" s="39">
        <f>AA332+(AD332*bt)</f>
        <v>412.07737822349401</v>
      </c>
      <c r="AB333" s="39"/>
      <c r="AC333" s="39">
        <f t="shared" si="37"/>
        <v>135.54863256402152</v>
      </c>
      <c r="AD333" s="39">
        <f t="shared" si="38"/>
        <v>-133.69517297480746</v>
      </c>
      <c r="AE333" s="39"/>
      <c r="AF333" s="39"/>
      <c r="AG333" s="39">
        <f>Masse_1*(q_1x-W333)/($AV333^2+Aarseth_1^2)^(3/2)</f>
        <v>56.459156178284296</v>
      </c>
      <c r="AH333" s="39">
        <f>Masse_1*(q_1y-X333)/($AV333^2+Aarseth_1^2)^(3/2)</f>
        <v>-33.633573904322475</v>
      </c>
      <c r="AI333" s="39"/>
      <c r="AJ333" s="39">
        <f>Masse_2*(q_2x-W333)/($AX333^2+Aarseth_2^2)^(3/2)</f>
        <v>36.192697662292481</v>
      </c>
      <c r="AK333" s="39">
        <f>Masse_2*(q_2y-X333)/($AX333^2+Aarseth_2^2)^(3/2)</f>
        <v>-43.029049602901353</v>
      </c>
      <c r="AL333" s="39"/>
      <c r="AM333" s="39">
        <f>Masse_3*(q_3x-W333)/($AZ333^2+Aarseth_3^2)^(3/2)</f>
        <v>42.896778723444747</v>
      </c>
      <c r="AN333" s="39">
        <f>Masse_3*(q_3y-X333)/($AZ333^2+Aarseth_3^2)^(3/2)</f>
        <v>-57.032549467583621</v>
      </c>
      <c r="AO333" s="39"/>
      <c r="AP333" s="39"/>
      <c r="AQ333" s="39"/>
      <c r="AR333" s="39"/>
      <c r="AS333" s="39"/>
      <c r="AT333" s="39"/>
      <c r="AU333" s="39"/>
      <c r="AV333" s="39">
        <f>SQRT((q_1x-W333)^2+(q_1y-X333)^2)</f>
        <v>88413.122206679502</v>
      </c>
      <c r="AW333" s="39"/>
      <c r="AX333" s="39">
        <f>SQRT((q_2x-W333)^2+(q_2y-X333)^2)</f>
        <v>55860.004229367776</v>
      </c>
      <c r="AY333" s="39"/>
      <c r="AZ333" s="39">
        <f>SQRT((q_3x-W333)^2+(q_3y-X333)^2)</f>
        <v>84773.091408267283</v>
      </c>
      <c r="BA333" s="39"/>
    </row>
    <row r="334" spans="20:53" x14ac:dyDescent="0.3">
      <c r="T334">
        <v>330</v>
      </c>
      <c r="U334">
        <v>165</v>
      </c>
      <c r="W334" s="39">
        <f>W333+(Z333*bt)+(0.5*AC333)*bt^2</f>
        <v>-57069.159366498607</v>
      </c>
      <c r="X334" s="39">
        <f>X333+(AA333*bt)+(0.5*AD333)*bt^2</f>
        <v>52937.963981557084</v>
      </c>
      <c r="Y334" s="39"/>
      <c r="Z334" s="39">
        <f>Z333+(AC333*bt)</f>
        <v>-2190.758577783176</v>
      </c>
      <c r="AA334" s="39">
        <f>AA333+(AD333*bt)</f>
        <v>345.22979173609031</v>
      </c>
      <c r="AB334" s="39"/>
      <c r="AC334" s="39">
        <f t="shared" si="37"/>
        <v>133.56297725161585</v>
      </c>
      <c r="AD334" s="39">
        <f t="shared" si="38"/>
        <v>-129.4890414518685</v>
      </c>
      <c r="AE334" s="39"/>
      <c r="AF334" s="39"/>
      <c r="AG334" s="39">
        <f>Masse_1*(q_1x-W334)/($AV334^2+Aarseth_1^2)^(3/2)</f>
        <v>55.310665342110283</v>
      </c>
      <c r="AH334" s="39">
        <f>Masse_1*(q_1y-X334)/($AV334^2+Aarseth_1^2)^(3/2)</f>
        <v>-32.60972404875141</v>
      </c>
      <c r="AI334" s="39"/>
      <c r="AJ334" s="39">
        <f>Masse_2*(q_2x-W334)/($AX334^2+Aarseth_2^2)^(3/2)</f>
        <v>35.65524204050346</v>
      </c>
      <c r="AK334" s="39">
        <f>Masse_2*(q_2y-X334)/($AX334^2+Aarseth_2^2)^(3/2)</f>
        <v>-41.300194680768819</v>
      </c>
      <c r="AL334" s="39"/>
      <c r="AM334" s="39">
        <f>Masse_3*(q_3x-W334)/($AZ334^2+Aarseth_3^2)^(3/2)</f>
        <v>42.597069869002105</v>
      </c>
      <c r="AN334" s="39">
        <f>Masse_3*(q_3y-X334)/($AZ334^2+Aarseth_3^2)^(3/2)</f>
        <v>-55.579122722348266</v>
      </c>
      <c r="AO334" s="39"/>
      <c r="AP334" s="39"/>
      <c r="AQ334" s="39"/>
      <c r="AR334" s="39"/>
      <c r="AS334" s="39"/>
      <c r="AT334" s="39"/>
      <c r="AU334" s="39"/>
      <c r="AV334" s="39">
        <f>SQRT((q_1x-W334)^2+(q_1y-X334)^2)</f>
        <v>89466.551829429751</v>
      </c>
      <c r="AW334" s="39"/>
      <c r="AX334" s="39">
        <f>SQRT((q_2x-W334)^2+(q_2y-X334)^2)</f>
        <v>56725.57912459215</v>
      </c>
      <c r="AY334" s="39"/>
      <c r="AZ334" s="39">
        <f>SQRT((q_3x-W334)^2+(q_3y-X334)^2)</f>
        <v>85596.520414635888</v>
      </c>
      <c r="BA334" s="39"/>
    </row>
    <row r="335" spans="20:53" x14ac:dyDescent="0.3">
      <c r="T335">
        <v>331</v>
      </c>
      <c r="U335">
        <v>165.5</v>
      </c>
      <c r="W335" s="39">
        <f>W334+(Z334*bt)+(0.5*AC334)*bt^2</f>
        <v>-58147.843283233742</v>
      </c>
      <c r="X335" s="39">
        <f>X334+(AA334*bt)+(0.5*AD334)*bt^2</f>
        <v>53094.392747243641</v>
      </c>
      <c r="Y335" s="39"/>
      <c r="Z335" s="39">
        <f>Z334+(AC334*bt)</f>
        <v>-2123.977089157368</v>
      </c>
      <c r="AA335" s="39">
        <f>AA334+(AD334*bt)</f>
        <v>280.48527101015605</v>
      </c>
      <c r="AB335" s="39"/>
      <c r="AC335" s="39">
        <f t="shared" si="37"/>
        <v>131.72758883248147</v>
      </c>
      <c r="AD335" s="39">
        <f t="shared" si="38"/>
        <v>-125.58946297514777</v>
      </c>
      <c r="AE335" s="39"/>
      <c r="AF335" s="39"/>
      <c r="AG335" s="39">
        <f>Masse_1*(q_1x-W335)/($AV335^2+Aarseth_1^2)^(3/2)</f>
        <v>54.250458123443387</v>
      </c>
      <c r="AH335" s="39">
        <f>Masse_1*(q_1y-X335)/($AV335^2+Aarseth_1^2)^(3/2)</f>
        <v>-31.651758903100195</v>
      </c>
      <c r="AI335" s="39"/>
      <c r="AJ335" s="39">
        <f>Masse_2*(q_2x-W335)/($AX335^2+Aarseth_2^2)^(3/2)</f>
        <v>35.154863552395938</v>
      </c>
      <c r="AK335" s="39">
        <f>Masse_2*(q_2y-X335)/($AX335^2+Aarseth_2^2)^(3/2)</f>
        <v>-39.713319719140067</v>
      </c>
      <c r="AL335" s="39"/>
      <c r="AM335" s="39">
        <f>Masse_3*(q_3x-W335)/($AZ335^2+Aarseth_3^2)^(3/2)</f>
        <v>42.322267156642134</v>
      </c>
      <c r="AN335" s="39">
        <f>Masse_3*(q_3y-X335)/($AZ335^2+Aarseth_3^2)^(3/2)</f>
        <v>-54.224384352907499</v>
      </c>
      <c r="AO335" s="39"/>
      <c r="AP335" s="39"/>
      <c r="AQ335" s="39"/>
      <c r="AR335" s="39"/>
      <c r="AS335" s="39"/>
      <c r="AT335" s="39"/>
      <c r="AU335" s="39"/>
      <c r="AV335" s="39">
        <f>SQRT((q_1x-W335)^2+(q_1y-X335)^2)</f>
        <v>90476.151884409657</v>
      </c>
      <c r="AW335" s="39"/>
      <c r="AX335" s="39">
        <f>SQRT((q_2x-W335)^2+(q_2y-X335)^2)</f>
        <v>57553.319916542147</v>
      </c>
      <c r="AY335" s="39"/>
      <c r="AZ335" s="39">
        <f>SQRT((q_3x-W335)^2+(q_3y-X335)^2)</f>
        <v>86380.203572780723</v>
      </c>
      <c r="BA335" s="39"/>
    </row>
    <row r="336" spans="20:53" x14ac:dyDescent="0.3">
      <c r="T336">
        <v>332</v>
      </c>
      <c r="U336">
        <v>166</v>
      </c>
      <c r="W336" s="39">
        <f>W335+(Z335*bt)+(0.5*AC335)*bt^2</f>
        <v>-59193.365879208366</v>
      </c>
      <c r="X336" s="39">
        <f>X335+(AA335*bt)+(0.5*AD335)*bt^2</f>
        <v>53218.936699876824</v>
      </c>
      <c r="Y336" s="39"/>
      <c r="Z336" s="39">
        <f>Z335+(AC335*bt)</f>
        <v>-2058.1132947411274</v>
      </c>
      <c r="AA336" s="39">
        <f>AA335+(AD335*bt)</f>
        <v>217.69053952258218</v>
      </c>
      <c r="AB336" s="39"/>
      <c r="AC336" s="39">
        <f t="shared" si="37"/>
        <v>130.03365227769777</v>
      </c>
      <c r="AD336" s="39">
        <f t="shared" si="38"/>
        <v>-121.96787105821565</v>
      </c>
      <c r="AE336" s="39"/>
      <c r="AF336" s="39"/>
      <c r="AG336" s="39">
        <f>Masse_1*(q_1x-W336)/($AV336^2+Aarseth_1^2)^(3/2)</f>
        <v>53.271201372948596</v>
      </c>
      <c r="AH336" s="39">
        <f>Masse_1*(q_1y-X336)/($AV336^2+Aarseth_1^2)^(3/2)</f>
        <v>-30.753872580830045</v>
      </c>
      <c r="AI336" s="39"/>
      <c r="AJ336" s="39">
        <f>Masse_2*(q_2x-W336)/($AX336^2+Aarseth_2^2)^(3/2)</f>
        <v>34.690544160722119</v>
      </c>
      <c r="AK336" s="39">
        <f>Masse_2*(q_2y-X336)/($AX336^2+Aarseth_2^2)^(3/2)</f>
        <v>-38.253627840672046</v>
      </c>
      <c r="AL336" s="39"/>
      <c r="AM336" s="39">
        <f>Masse_3*(q_3x-W336)/($AZ336^2+Aarseth_3^2)^(3/2)</f>
        <v>42.071906744027046</v>
      </c>
      <c r="AN336" s="39">
        <f>Masse_3*(q_3y-X336)/($AZ336^2+Aarseth_3^2)^(3/2)</f>
        <v>-52.96037063671357</v>
      </c>
      <c r="AO336" s="39"/>
      <c r="AP336" s="39"/>
      <c r="AQ336" s="39"/>
      <c r="AR336" s="39"/>
      <c r="AS336" s="39"/>
      <c r="AT336" s="39"/>
      <c r="AU336" s="39"/>
      <c r="AV336" s="39">
        <f>SQRT((q_1x-W336)^2+(q_1y-X336)^2)</f>
        <v>91442.93505922427</v>
      </c>
      <c r="AW336" s="39"/>
      <c r="AX336" s="39">
        <f>SQRT((q_2x-W336)^2+(q_2y-X336)^2)</f>
        <v>58343.777889415549</v>
      </c>
      <c r="AY336" s="39"/>
      <c r="AZ336" s="39">
        <f>SQRT((q_3x-W336)^2+(q_3y-X336)^2)</f>
        <v>87124.877215291082</v>
      </c>
      <c r="BA336" s="39"/>
    </row>
    <row r="337" spans="20:53" x14ac:dyDescent="0.3">
      <c r="T337">
        <v>333</v>
      </c>
      <c r="U337">
        <v>166.5</v>
      </c>
      <c r="W337" s="39">
        <f>W336+(Z336*bt)+(0.5*AC336)*bt^2</f>
        <v>-60206.168320044213</v>
      </c>
      <c r="X337" s="39">
        <f>X336+(AA336*bt)+(0.5*AD336)*bt^2</f>
        <v>53312.535985755836</v>
      </c>
      <c r="Y337" s="39"/>
      <c r="Z337" s="39">
        <f>Z336+(AC336*bt)</f>
        <v>-1993.0964686022785</v>
      </c>
      <c r="AA337" s="39">
        <f>AA336+(AD336*bt)</f>
        <v>156.70660399347435</v>
      </c>
      <c r="AB337" s="39"/>
      <c r="AC337" s="39">
        <f t="shared" si="37"/>
        <v>128.47315546075953</v>
      </c>
      <c r="AD337" s="39">
        <f t="shared" si="38"/>
        <v>-118.59913170598081</v>
      </c>
      <c r="AE337" s="39"/>
      <c r="AF337" s="39"/>
      <c r="AG337" s="39">
        <f>Masse_1*(q_1x-W337)/($AV337^2+Aarseth_1^2)^(3/2)</f>
        <v>52.366432440045564</v>
      </c>
      <c r="AH337" s="39">
        <f>Masse_1*(q_1y-X337)/($AV337^2+Aarseth_1^2)^(3/2)</f>
        <v>-29.910904869964956</v>
      </c>
      <c r="AI337" s="39"/>
      <c r="AJ337" s="39">
        <f>Masse_2*(q_2x-W337)/($AX337^2+Aarseth_2^2)^(3/2)</f>
        <v>34.26118652548724</v>
      </c>
      <c r="AK337" s="39">
        <f>Masse_2*(q_2y-X337)/($AX337^2+Aarseth_2^2)^(3/2)</f>
        <v>-36.908239116137374</v>
      </c>
      <c r="AL337" s="39"/>
      <c r="AM337" s="39">
        <f>Masse_3*(q_3x-W337)/($AZ337^2+Aarseth_3^2)^(3/2)</f>
        <v>41.84553649522671</v>
      </c>
      <c r="AN337" s="39">
        <f>Masse_3*(q_3y-X337)/($AZ337^2+Aarseth_3^2)^(3/2)</f>
        <v>-51.779987719878477</v>
      </c>
      <c r="AO337" s="39"/>
      <c r="AP337" s="39"/>
      <c r="AQ337" s="39"/>
      <c r="AR337" s="39"/>
      <c r="AS337" s="39"/>
      <c r="AT337" s="39"/>
      <c r="AU337" s="39"/>
      <c r="AV337" s="39">
        <f>SQRT((q_1x-W337)^2+(q_1y-X337)^2)</f>
        <v>92367.840128636963</v>
      </c>
      <c r="AW337" s="39"/>
      <c r="AX337" s="39">
        <f>SQRT((q_2x-W337)^2+(q_2y-X337)^2)</f>
        <v>59097.47663392339</v>
      </c>
      <c r="AY337" s="39"/>
      <c r="AZ337" s="39">
        <f>SQRT((q_3x-W337)^2+(q_3y-X337)^2)</f>
        <v>87831.222201368917</v>
      </c>
      <c r="BA337" s="39"/>
    </row>
    <row r="338" spans="20:53" x14ac:dyDescent="0.3">
      <c r="T338">
        <v>334</v>
      </c>
      <c r="U338">
        <v>167</v>
      </c>
      <c r="W338" s="39">
        <f>W337+(Z337*bt)+(0.5*AC337)*bt^2</f>
        <v>-61186.657409912754</v>
      </c>
      <c r="X338" s="39">
        <f>X337+(AA337*bt)+(0.5*AD337)*bt^2</f>
        <v>53376.064396289323</v>
      </c>
      <c r="Y338" s="39"/>
      <c r="Z338" s="39">
        <f>Z337+(AC337*bt)</f>
        <v>-1928.8598908718986</v>
      </c>
      <c r="AA338" s="39">
        <f>AA337+(AD337*bt)</f>
        <v>97.407038140483934</v>
      </c>
      <c r="AB338" s="39"/>
      <c r="AC338" s="39">
        <f t="shared" ref="AC338:AC401" si="39">AG338+AJ338+AM338</f>
        <v>127.03883122592801</v>
      </c>
      <c r="AD338" s="39">
        <f t="shared" ref="AD338:AD401" si="40">AH338+AK338+AN338</f>
        <v>-115.46105832856061</v>
      </c>
      <c r="AE338" s="39"/>
      <c r="AF338" s="39"/>
      <c r="AG338" s="39">
        <f>Masse_1*(q_1x-W338)/($AV338^2+Aarseth_1^2)^(3/2)</f>
        <v>51.530439801834198</v>
      </c>
      <c r="AH338" s="39">
        <f>Masse_1*(q_1y-X338)/($AV338^2+Aarseth_1^2)^(3/2)</f>
        <v>-29.11825477408328</v>
      </c>
      <c r="AI338" s="39"/>
      <c r="AJ338" s="39">
        <f>Masse_2*(q_2x-W338)/($AX338^2+Aarseth_2^2)^(3/2)</f>
        <v>33.865665944244988</v>
      </c>
      <c r="AK338" s="39">
        <f>Masse_2*(q_2y-X338)/($AX338^2+Aarseth_2^2)^(3/2)</f>
        <v>-35.665902483925429</v>
      </c>
      <c r="AL338" s="39"/>
      <c r="AM338" s="39">
        <f>Masse_3*(q_3x-W338)/($AZ338^2+Aarseth_3^2)^(3/2)</f>
        <v>41.642725479848821</v>
      </c>
      <c r="AN338" s="39">
        <f>Masse_3*(q_3y-X338)/($AZ338^2+Aarseth_3^2)^(3/2)</f>
        <v>-50.676901070551907</v>
      </c>
      <c r="AO338" s="39"/>
      <c r="AP338" s="39"/>
      <c r="AQ338" s="39"/>
      <c r="AR338" s="39"/>
      <c r="AS338" s="39"/>
      <c r="AT338" s="39"/>
      <c r="AU338" s="39"/>
      <c r="AV338" s="39">
        <f>SQRT((q_1x-W338)^2+(q_1y-X338)^2)</f>
        <v>93251.737924217945</v>
      </c>
      <c r="AW338" s="39"/>
      <c r="AX338" s="39">
        <f>SQRT((q_2x-W338)^2+(q_2y-X338)^2)</f>
        <v>59814.91211322273</v>
      </c>
      <c r="AY338" s="39"/>
      <c r="AZ338" s="39">
        <f>SQRT((q_3x-W338)^2+(q_3y-X338)^2)</f>
        <v>88499.868097214741</v>
      </c>
      <c r="BA338" s="39"/>
    </row>
    <row r="339" spans="20:53" x14ac:dyDescent="0.3">
      <c r="T339">
        <v>335</v>
      </c>
      <c r="U339">
        <v>167.5</v>
      </c>
      <c r="W339" s="39">
        <f>W338+(Z338*bt)+(0.5*AC338)*bt^2</f>
        <v>-62135.20750144546</v>
      </c>
      <c r="X339" s="39">
        <f>X338+(AA338*bt)+(0.5*AD338)*bt^2</f>
        <v>53410.335283068496</v>
      </c>
      <c r="Y339" s="39"/>
      <c r="Z339" s="39">
        <f>Z338+(AC338*bt)</f>
        <v>-1865.3404752589347</v>
      </c>
      <c r="AA339" s="39">
        <f>AA338+(AD338*bt)</f>
        <v>39.676508976203628</v>
      </c>
      <c r="AB339" s="39"/>
      <c r="AC339" s="39">
        <f t="shared" si="39"/>
        <v>125.72410135737883</v>
      </c>
      <c r="AD339" s="39">
        <f t="shared" si="40"/>
        <v>-112.53400527662734</v>
      </c>
      <c r="AE339" s="39"/>
      <c r="AF339" s="39"/>
      <c r="AG339" s="39">
        <f>Masse_1*(q_1x-W339)/($AV339^2+Aarseth_1^2)^(3/2)</f>
        <v>50.758163054120359</v>
      </c>
      <c r="AH339" s="39">
        <f>Masse_1*(q_1y-X339)/($AV339^2+Aarseth_1^2)^(3/2)</f>
        <v>-28.371807353458202</v>
      </c>
      <c r="AI339" s="39"/>
      <c r="AJ339" s="39">
        <f>Masse_2*(q_2x-W339)/($AX339^2+Aarseth_2^2)^(3/2)</f>
        <v>33.50286717527888</v>
      </c>
      <c r="AK339" s="39">
        <f>Masse_2*(q_2y-X339)/($AX339^2+Aarseth_2^2)^(3/2)</f>
        <v>-34.516756490948175</v>
      </c>
      <c r="AL339" s="39"/>
      <c r="AM339" s="39">
        <f>Masse_3*(q_3x-W339)/($AZ339^2+Aarseth_3^2)^(3/2)</f>
        <v>41.463071127979596</v>
      </c>
      <c r="AN339" s="39">
        <f>Masse_3*(q_3y-X339)/($AZ339^2+Aarseth_3^2)^(3/2)</f>
        <v>-49.645441432220956</v>
      </c>
      <c r="AO339" s="39"/>
      <c r="AP339" s="39"/>
      <c r="AQ339" s="39"/>
      <c r="AR339" s="39"/>
      <c r="AS339" s="39"/>
      <c r="AT339" s="39"/>
      <c r="AU339" s="39"/>
      <c r="AV339" s="39">
        <f>SQRT((q_1x-W339)^2+(q_1y-X339)^2)</f>
        <v>94095.436643384921</v>
      </c>
      <c r="AW339" s="39"/>
      <c r="AX339" s="39">
        <f>SQRT((q_2x-W339)^2+(q_2y-X339)^2)</f>
        <v>60496.552964431678</v>
      </c>
      <c r="AY339" s="39"/>
      <c r="AZ339" s="39">
        <f>SQRT((q_3x-W339)^2+(q_3y-X339)^2)</f>
        <v>89131.396879971973</v>
      </c>
      <c r="BA339" s="39"/>
    </row>
    <row r="340" spans="20:53" x14ac:dyDescent="0.3">
      <c r="T340">
        <v>336</v>
      </c>
      <c r="U340">
        <v>168</v>
      </c>
      <c r="W340" s="39">
        <f>W339+(Z339*bt)+(0.5*AC339)*bt^2</f>
        <v>-63052.162226405257</v>
      </c>
      <c r="X340" s="39">
        <f>X339+(AA339*bt)+(0.5*AD339)*bt^2</f>
        <v>53416.10678689702</v>
      </c>
      <c r="Y340" s="39"/>
      <c r="Z340" s="39">
        <f>Z339+(AC339*bt)</f>
        <v>-1802.4784245802452</v>
      </c>
      <c r="AA340" s="39">
        <f>AA339+(AD339*bt)</f>
        <v>-16.590493662110042</v>
      </c>
      <c r="AB340" s="39"/>
      <c r="AC340" s="39">
        <f t="shared" si="39"/>
        <v>124.52302367117736</v>
      </c>
      <c r="AD340" s="39">
        <f t="shared" si="40"/>
        <v>-109.80052582760911</v>
      </c>
      <c r="AE340" s="39"/>
      <c r="AF340" s="39"/>
      <c r="AG340" s="39">
        <f>Masse_1*(q_1x-W340)/($AV340^2+Aarseth_1^2)^(3/2)</f>
        <v>50.045108742072024</v>
      </c>
      <c r="AH340" s="39">
        <f>Masse_1*(q_1y-X340)/($AV340^2+Aarseth_1^2)^(3/2)</f>
        <v>-27.667871558824693</v>
      </c>
      <c r="AI340" s="39"/>
      <c r="AJ340" s="39">
        <f>Masse_2*(q_2x-W340)/($AX340^2+Aarseth_2^2)^(3/2)</f>
        <v>33.171710306496777</v>
      </c>
      <c r="AK340" s="39">
        <f>Masse_2*(q_2y-X340)/($AX340^2+Aarseth_2^2)^(3/2)</f>
        <v>-33.452129753603046</v>
      </c>
      <c r="AL340" s="39"/>
      <c r="AM340" s="39">
        <f>Masse_3*(q_3x-W340)/($AZ340^2+Aarseth_3^2)^(3/2)</f>
        <v>41.306204622608561</v>
      </c>
      <c r="AN340" s="39">
        <f>Masse_3*(q_3y-X340)/($AZ340^2+Aarseth_3^2)^(3/2)</f>
        <v>-48.680524515181375</v>
      </c>
      <c r="AO340" s="39"/>
      <c r="AP340" s="39"/>
      <c r="AQ340" s="39"/>
      <c r="AR340" s="39"/>
      <c r="AS340" s="39"/>
      <c r="AT340" s="39"/>
      <c r="AU340" s="39"/>
      <c r="AV340" s="39">
        <f>SQRT((q_1x-W340)^2+(q_1y-X340)^2)</f>
        <v>94899.686579813671</v>
      </c>
      <c r="AW340" s="39"/>
      <c r="AX340" s="39">
        <f>SQRT((q_2x-W340)^2+(q_2y-X340)^2)</f>
        <v>61142.840961963491</v>
      </c>
      <c r="AY340" s="39"/>
      <c r="AZ340" s="39">
        <f>SQRT((q_3x-W340)^2+(q_3y-X340)^2)</f>
        <v>89726.346225826957</v>
      </c>
      <c r="BA340" s="39"/>
    </row>
    <row r="341" spans="20:53" x14ac:dyDescent="0.3">
      <c r="T341">
        <v>337</v>
      </c>
      <c r="U341">
        <v>168.5</v>
      </c>
      <c r="W341" s="39">
        <f>W340+(Z340*bt)+(0.5*AC340)*bt^2</f>
        <v>-63937.836060736481</v>
      </c>
      <c r="X341" s="39">
        <f>X340+(AA340*bt)+(0.5*AD340)*bt^2</f>
        <v>53394.086474337513</v>
      </c>
      <c r="Y341" s="39"/>
      <c r="Z341" s="39">
        <f>Z340+(AC340*bt)</f>
        <v>-1740.2169127446566</v>
      </c>
      <c r="AA341" s="39">
        <f>AA340+(AD340*bt)</f>
        <v>-71.490756575914588</v>
      </c>
      <c r="AB341" s="39"/>
      <c r="AC341" s="39">
        <f t="shared" si="39"/>
        <v>123.43024289134598</v>
      </c>
      <c r="AD341" s="39">
        <f t="shared" si="40"/>
        <v>-107.24508323896076</v>
      </c>
      <c r="AE341" s="39"/>
      <c r="AF341" s="39"/>
      <c r="AG341" s="39">
        <f>Masse_1*(q_1x-W341)/($AV341^2+Aarseth_1^2)^(3/2)</f>
        <v>49.387279221302663</v>
      </c>
      <c r="AH341" s="39">
        <f>Masse_1*(q_1y-X341)/($AV341^2+Aarseth_1^2)^(3/2)</f>
        <v>-27.003127191349584</v>
      </c>
      <c r="AI341" s="39"/>
      <c r="AJ341" s="39">
        <f>Masse_2*(q_2x-W341)/($AX341^2+Aarseth_2^2)^(3/2)</f>
        <v>32.871168694585897</v>
      </c>
      <c r="AK341" s="39">
        <f>Masse_2*(q_2y-X341)/($AX341^2+Aarseth_2^2)^(3/2)</f>
        <v>-32.464373868426854</v>
      </c>
      <c r="AL341" s="39"/>
      <c r="AM341" s="39">
        <f>Masse_3*(q_3x-W341)/($AZ341^2+Aarseth_3^2)^(3/2)</f>
        <v>41.171794975457431</v>
      </c>
      <c r="AN341" s="39">
        <f>Masse_3*(q_3y-X341)/($AZ341^2+Aarseth_3^2)^(3/2)</f>
        <v>-47.777582179184321</v>
      </c>
      <c r="AO341" s="39"/>
      <c r="AP341" s="39"/>
      <c r="AQ341" s="39"/>
      <c r="AR341" s="39"/>
      <c r="AS341" s="39"/>
      <c r="AT341" s="39"/>
      <c r="AU341" s="39"/>
      <c r="AV341" s="39">
        <f>SQRT((q_1x-W341)^2+(q_1y-X341)^2)</f>
        <v>95665.18434557601</v>
      </c>
      <c r="AW341" s="39"/>
      <c r="AX341" s="39">
        <f>SQRT((q_2x-W341)^2+(q_2y-X341)^2)</f>
        <v>61754.191587635869</v>
      </c>
      <c r="AY341" s="39"/>
      <c r="AZ341" s="39">
        <f>SQRT((q_3x-W341)^2+(q_3y-X341)^2)</f>
        <v>90285.212433606241</v>
      </c>
      <c r="BA341" s="39"/>
    </row>
    <row r="342" spans="20:53" x14ac:dyDescent="0.3">
      <c r="T342">
        <v>338</v>
      </c>
      <c r="U342">
        <v>169</v>
      </c>
      <c r="W342" s="39">
        <f>W341+(Z341*bt)+(0.5*AC341)*bt^2</f>
        <v>-64792.515736747388</v>
      </c>
      <c r="X342" s="39">
        <f>X341+(AA341*bt)+(0.5*AD341)*bt^2</f>
        <v>53344.93546064468</v>
      </c>
      <c r="Y342" s="39"/>
      <c r="Z342" s="39">
        <f>Z341+(AC341*bt)</f>
        <v>-1678.5017912989836</v>
      </c>
      <c r="AA342" s="39">
        <f>AA341+(AD341*bt)</f>
        <v>-125.11329819539498</v>
      </c>
      <c r="AB342" s="39"/>
      <c r="AC342" s="39">
        <f t="shared" si="39"/>
        <v>122.44094560725085</v>
      </c>
      <c r="AD342" s="39">
        <f t="shared" si="40"/>
        <v>-104.85380568378648</v>
      </c>
      <c r="AE342" s="39"/>
      <c r="AF342" s="39"/>
      <c r="AG342" s="39">
        <f>Masse_1*(q_1x-W342)/($AV342^2+Aarseth_1^2)^(3/2)</f>
        <v>48.781112295900002</v>
      </c>
      <c r="AH342" s="39">
        <f>Masse_1*(q_1y-X342)/($AV342^2+Aarseth_1^2)^(3/2)</f>
        <v>-26.374579471697398</v>
      </c>
      <c r="AI342" s="39"/>
      <c r="AJ342" s="39">
        <f>Masse_2*(q_2x-W342)/($AX342^2+Aarseth_2^2)^(3/2)</f>
        <v>32.600281181568832</v>
      </c>
      <c r="AK342" s="39">
        <f>Masse_2*(q_2y-X342)/($AX342^2+Aarseth_2^2)^(3/2)</f>
        <v>-31.546722941813041</v>
      </c>
      <c r="AL342" s="39"/>
      <c r="AM342" s="39">
        <f>Masse_3*(q_3x-W342)/($AZ342^2+Aarseth_3^2)^(3/2)</f>
        <v>41.05955212978202</v>
      </c>
      <c r="AN342" s="39">
        <f>Masse_3*(q_3y-X342)/($AZ342^2+Aarseth_3^2)^(3/2)</f>
        <v>-46.93250327027603</v>
      </c>
      <c r="AO342" s="39"/>
      <c r="AP342" s="39"/>
      <c r="AQ342" s="39"/>
      <c r="AR342" s="39"/>
      <c r="AS342" s="39"/>
      <c r="AT342" s="39"/>
      <c r="AU342" s="39"/>
      <c r="AV342" s="39">
        <f>SQRT((q_1x-W342)^2+(q_1y-X342)^2)</f>
        <v>96392.576645492925</v>
      </c>
      <c r="AW342" s="39"/>
      <c r="AX342" s="39">
        <f>SQRT((q_2x-W342)^2+(q_2y-X342)^2)</f>
        <v>62330.994666491686</v>
      </c>
      <c r="AY342" s="39"/>
      <c r="AZ342" s="39">
        <f>SQRT((q_3x-W342)^2+(q_3y-X342)^2)</f>
        <v>90808.453027506592</v>
      </c>
      <c r="BA342" s="39"/>
    </row>
    <row r="343" spans="20:53" x14ac:dyDescent="0.3">
      <c r="T343">
        <v>339</v>
      </c>
      <c r="U343">
        <v>169.5</v>
      </c>
      <c r="W343" s="39">
        <f>W342+(Z342*bt)+(0.5*AC342)*bt^2</f>
        <v>-65616.461514195966</v>
      </c>
      <c r="X343" s="39">
        <f>X342+(AA342*bt)+(0.5*AD342)*bt^2</f>
        <v>53269.272085836506</v>
      </c>
      <c r="Y343" s="39"/>
      <c r="Z343" s="39">
        <f>Z342+(AC342*bt)</f>
        <v>-1617.2813184953582</v>
      </c>
      <c r="AA343" s="39">
        <f>AA342+(AD342*bt)</f>
        <v>-177.54020103728823</v>
      </c>
      <c r="AB343" s="39"/>
      <c r="AC343" s="39">
        <f t="shared" si="39"/>
        <v>121.5508193778725</v>
      </c>
      <c r="AD343" s="39">
        <f t="shared" si="40"/>
        <v>-102.61427762638561</v>
      </c>
      <c r="AE343" s="39"/>
      <c r="AF343" s="39"/>
      <c r="AG343" s="39">
        <f>Masse_1*(q_1x-W343)/($AV343^2+Aarseth_1^2)^(3/2)</f>
        <v>48.223429815705835</v>
      </c>
      <c r="AH343" s="39">
        <f>Masse_1*(q_1y-X343)/($AV343^2+Aarseth_1^2)^(3/2)</f>
        <v>-25.779519979125929</v>
      </c>
      <c r="AI343" s="39"/>
      <c r="AJ343" s="39">
        <f>Masse_2*(q_2x-W343)/($AX343^2+Aarseth_2^2)^(3/2)</f>
        <v>32.358160205853743</v>
      </c>
      <c r="AK343" s="39">
        <f>Masse_2*(q_2y-X343)/($AX343^2+Aarseth_2^2)^(3/2)</f>
        <v>-30.693175044023391</v>
      </c>
      <c r="AL343" s="39"/>
      <c r="AM343" s="39">
        <f>Masse_3*(q_3x-W343)/($AZ343^2+Aarseth_3^2)^(3/2)</f>
        <v>40.969229356312916</v>
      </c>
      <c r="AN343" s="39">
        <f>Masse_3*(q_3y-X343)/($AZ343^2+Aarseth_3^2)^(3/2)</f>
        <v>-46.141582603236294</v>
      </c>
      <c r="AO343" s="39"/>
      <c r="AP343" s="39"/>
      <c r="AQ343" s="39"/>
      <c r="AR343" s="39"/>
      <c r="AS343" s="39"/>
      <c r="AT343" s="39"/>
      <c r="AU343" s="39"/>
      <c r="AV343" s="39">
        <f>SQRT((q_1x-W343)^2+(q_1y-X343)^2)</f>
        <v>97082.463655796935</v>
      </c>
      <c r="AW343" s="39"/>
      <c r="AX343" s="39">
        <f>SQRT((q_2x-W343)^2+(q_2y-X343)^2)</f>
        <v>62873.615037742755</v>
      </c>
      <c r="AY343" s="39"/>
      <c r="AZ343" s="39">
        <f>SQRT((q_3x-W343)^2+(q_3y-X343)^2)</f>
        <v>91296.489076152197</v>
      </c>
      <c r="BA343" s="39"/>
    </row>
    <row r="344" spans="20:53" x14ac:dyDescent="0.3">
      <c r="T344">
        <v>340</v>
      </c>
      <c r="U344">
        <v>170</v>
      </c>
      <c r="W344" s="39">
        <f>W343+(Z343*bt)+(0.5*AC343)*bt^2</f>
        <v>-66409.908321021416</v>
      </c>
      <c r="X344" s="39">
        <f>X343+(AA343*bt)+(0.5*AD343)*bt^2</f>
        <v>53167.675200614562</v>
      </c>
      <c r="Y344" s="39"/>
      <c r="Z344" s="39">
        <f>Z343+(AC343*bt)</f>
        <v>-1556.505908806422</v>
      </c>
      <c r="AA344" s="39">
        <f>AA343+(AD343*bt)</f>
        <v>-228.84733985048103</v>
      </c>
      <c r="AB344" s="39"/>
      <c r="AC344" s="39">
        <f t="shared" si="39"/>
        <v>120.75601590576744</v>
      </c>
      <c r="AD344" s="39">
        <f t="shared" si="40"/>
        <v>-100.51536158134346</v>
      </c>
      <c r="AE344" s="39"/>
      <c r="AF344" s="39"/>
      <c r="AG344" s="39">
        <f>Masse_1*(q_1x-W344)/($AV344^2+Aarseth_1^2)^(3/2)</f>
        <v>47.711393759016637</v>
      </c>
      <c r="AH344" s="39">
        <f>Masse_1*(q_1y-X344)/($AV344^2+Aarseth_1^2)^(3/2)</f>
        <v>-25.215492943942113</v>
      </c>
      <c r="AI344" s="39"/>
      <c r="AJ344" s="39">
        <f>Masse_2*(q_2x-W344)/($AX344^2+Aarseth_2^2)^(3/2)</f>
        <v>32.143996996966443</v>
      </c>
      <c r="AK344" s="39">
        <f>Masse_2*(q_2y-X344)/($AX344^2+Aarseth_2^2)^(3/2)</f>
        <v>-29.898391792040467</v>
      </c>
      <c r="AL344" s="39"/>
      <c r="AM344" s="39">
        <f>Masse_3*(q_3x-W344)/($AZ344^2+Aarseth_3^2)^(3/2)</f>
        <v>40.900625149784368</v>
      </c>
      <c r="AN344" s="39">
        <f>Masse_3*(q_3y-X344)/($AZ344^2+Aarseth_3^2)^(3/2)</f>
        <v>-45.401476845360875</v>
      </c>
      <c r="AO344" s="39"/>
      <c r="AP344" s="39"/>
      <c r="AQ344" s="39"/>
      <c r="AR344" s="39"/>
      <c r="AS344" s="39"/>
      <c r="AT344" s="39"/>
      <c r="AU344" s="39"/>
      <c r="AV344" s="39">
        <f>SQRT((q_1x-W344)^2+(q_1y-X344)^2)</f>
        <v>97735.40205205149</v>
      </c>
      <c r="AW344" s="39"/>
      <c r="AX344" s="39">
        <f>SQRT((q_2x-W344)^2+(q_2y-X344)^2)</f>
        <v>63382.393238117533</v>
      </c>
      <c r="AY344" s="39"/>
      <c r="AZ344" s="39">
        <f>SQRT((q_3x-W344)^2+(q_3y-X344)^2)</f>
        <v>91749.70725976587</v>
      </c>
      <c r="BA344" s="39"/>
    </row>
    <row r="345" spans="20:53" x14ac:dyDescent="0.3">
      <c r="T345">
        <v>341</v>
      </c>
      <c r="U345">
        <v>170.5</v>
      </c>
      <c r="W345" s="39">
        <f>W344+(Z344*bt)+(0.5*AC344)*bt^2</f>
        <v>-67173.066773436411</v>
      </c>
      <c r="X345" s="39">
        <f>X344+(AA344*bt)+(0.5*AD344)*bt^2</f>
        <v>53040.68711049165</v>
      </c>
      <c r="Y345" s="39"/>
      <c r="Z345" s="39">
        <f>Z344+(AC344*bt)</f>
        <v>-1496.1279008535382</v>
      </c>
      <c r="AA345" s="39">
        <f>AA344+(AD344*bt)</f>
        <v>-279.10502064115275</v>
      </c>
      <c r="AB345" s="39"/>
      <c r="AC345" s="39">
        <f t="shared" si="39"/>
        <v>120.05311812038244</v>
      </c>
      <c r="AD345" s="39">
        <f t="shared" si="40"/>
        <v>-98.547045307109244</v>
      </c>
      <c r="AE345" s="39"/>
      <c r="AF345" s="39"/>
      <c r="AG345" s="39">
        <f>Masse_1*(q_1x-W345)/($AV345^2+Aarseth_1^2)^(3/2)</f>
        <v>47.242468599849644</v>
      </c>
      <c r="AH345" s="39">
        <f>Masse_1*(q_1y-X345)/($AV345^2+Aarseth_1^2)^(3/2)</f>
        <v>-24.680266055393332</v>
      </c>
      <c r="AI345" s="39"/>
      <c r="AJ345" s="39">
        <f>Masse_2*(q_2x-W345)/($AX345^2+Aarseth_2^2)^(3/2)</f>
        <v>31.957064731593313</v>
      </c>
      <c r="AK345" s="39">
        <f>Masse_2*(q_2y-X345)/($AX345^2+Aarseth_2^2)^(3/2)</f>
        <v>-29.157612980480771</v>
      </c>
      <c r="AL345" s="39"/>
      <c r="AM345" s="39">
        <f>Masse_3*(q_3x-W345)/($AZ345^2+Aarseth_3^2)^(3/2)</f>
        <v>40.853584788939493</v>
      </c>
      <c r="AN345" s="39">
        <f>Masse_3*(q_3y-X345)/($AZ345^2+Aarseth_3^2)^(3/2)</f>
        <v>-44.709166271235134</v>
      </c>
      <c r="AO345" s="39"/>
      <c r="AP345" s="39"/>
      <c r="AQ345" s="39"/>
      <c r="AR345" s="39"/>
      <c r="AS345" s="39"/>
      <c r="AT345" s="39"/>
      <c r="AU345" s="39"/>
      <c r="AV345" s="39">
        <f>SQRT((q_1x-W345)^2+(q_1y-X345)^2)</f>
        <v>98351.907725176861</v>
      </c>
      <c r="AW345" s="39"/>
      <c r="AX345" s="39">
        <f>SQRT((q_2x-W345)^2+(q_2y-X345)^2)</f>
        <v>63857.64618081638</v>
      </c>
      <c r="AY345" s="39"/>
      <c r="AZ345" s="39">
        <f>SQRT((q_3x-W345)^2+(q_3y-X345)^2)</f>
        <v>92168.461712681354</v>
      </c>
      <c r="BA345" s="39"/>
    </row>
    <row r="346" spans="20:53" x14ac:dyDescent="0.3">
      <c r="T346">
        <v>342</v>
      </c>
      <c r="U346">
        <v>171</v>
      </c>
      <c r="W346" s="39">
        <f>W345+(Z345*bt)+(0.5*AC345)*bt^2</f>
        <v>-67906.124084098134</v>
      </c>
      <c r="X346" s="39">
        <f>X345+(AA345*bt)+(0.5*AD345)*bt^2</f>
        <v>52888.816219507687</v>
      </c>
      <c r="Y346" s="39"/>
      <c r="Z346" s="39">
        <f>Z345+(AC345*bt)</f>
        <v>-1436.101341793347</v>
      </c>
      <c r="AA346" s="39">
        <f>AA345+(AD345*bt)</f>
        <v>-328.37854329470736</v>
      </c>
      <c r="AB346" s="39"/>
      <c r="AC346" s="39">
        <f t="shared" si="39"/>
        <v>119.43911096684937</v>
      </c>
      <c r="AD346" s="39">
        <f t="shared" si="40"/>
        <v>-96.700310373254212</v>
      </c>
      <c r="AE346" s="39"/>
      <c r="AF346" s="39"/>
      <c r="AG346" s="39">
        <f>Masse_1*(q_1x-W346)/($AV346^2+Aarseth_1^2)^(3/2)</f>
        <v>46.814388976839581</v>
      </c>
      <c r="AH346" s="39">
        <f>Masse_1*(q_1y-X346)/($AV346^2+Aarseth_1^2)^(3/2)</f>
        <v>-24.171805091366721</v>
      </c>
      <c r="AI346" s="39"/>
      <c r="AJ346" s="39">
        <f>Masse_2*(q_2x-W346)/($AX346^2+Aarseth_2^2)^(3/2)</f>
        <v>31.796720300948575</v>
      </c>
      <c r="AK346" s="39">
        <f>Masse_2*(q_2y-X346)/($AX346^2+Aarseth_2^2)^(3/2)</f>
        <v>-28.466583749845555</v>
      </c>
      <c r="AL346" s="39"/>
      <c r="AM346" s="39">
        <f>Masse_3*(q_3x-W346)/($AZ346^2+Aarseth_3^2)^(3/2)</f>
        <v>40.828001689061203</v>
      </c>
      <c r="AN346" s="39">
        <f>Masse_3*(q_3y-X346)/($AZ346^2+Aarseth_3^2)^(3/2)</f>
        <v>-44.061921532041936</v>
      </c>
      <c r="AO346" s="39"/>
      <c r="AP346" s="39"/>
      <c r="AQ346" s="39"/>
      <c r="AR346" s="39"/>
      <c r="AS346" s="39"/>
      <c r="AT346" s="39"/>
      <c r="AU346" s="39"/>
      <c r="AV346" s="39">
        <f>SQRT((q_1x-W346)^2+(q_1y-X346)^2)</f>
        <v>98932.458219216918</v>
      </c>
      <c r="AW346" s="39"/>
      <c r="AX346" s="39">
        <f>SQRT((q_2x-W346)^2+(q_2y-X346)^2)</f>
        <v>64299.667817740032</v>
      </c>
      <c r="AY346" s="39"/>
      <c r="AZ346" s="39">
        <f>SQRT((q_3x-W346)^2+(q_3y-X346)^2)</f>
        <v>92553.075664561475</v>
      </c>
      <c r="BA346" s="39"/>
    </row>
    <row r="347" spans="20:53" x14ac:dyDescent="0.3">
      <c r="T347">
        <v>343</v>
      </c>
      <c r="U347">
        <v>171.5</v>
      </c>
      <c r="W347" s="39">
        <f>W346+(Z346*bt)+(0.5*AC346)*bt^2</f>
        <v>-68609.244866123947</v>
      </c>
      <c r="X347" s="39">
        <f>X346+(AA346*bt)+(0.5*AD346)*bt^2</f>
        <v>52712.539409063676</v>
      </c>
      <c r="Y347" s="39"/>
      <c r="Z347" s="39">
        <f>Z346+(AC346*bt)</f>
        <v>-1376.3817863099223</v>
      </c>
      <c r="AA347" s="39">
        <f>AA346+(AD346*bt)</f>
        <v>-376.72869848133445</v>
      </c>
      <c r="AB347" s="39"/>
      <c r="AC347" s="39">
        <f t="shared" si="39"/>
        <v>118.91135567906565</v>
      </c>
      <c r="AD347" s="39">
        <f t="shared" si="40"/>
        <v>-94.967018756114129</v>
      </c>
      <c r="AE347" s="39"/>
      <c r="AF347" s="39"/>
      <c r="AG347" s="39">
        <f>Masse_1*(q_1x-W347)/($AV347^2+Aarseth_1^2)^(3/2)</f>
        <v>46.425131855796728</v>
      </c>
      <c r="AH347" s="39">
        <f>Masse_1*(q_1y-X347)/($AV347^2+Aarseth_1^2)^(3/2)</f>
        <v>-23.68825179328045</v>
      </c>
      <c r="AI347" s="39"/>
      <c r="AJ347" s="39">
        <f>Masse_2*(q_2x-W347)/($AX347^2+Aarseth_2^2)^(3/2)</f>
        <v>31.662405172822929</v>
      </c>
      <c r="AK347" s="39">
        <f>Masse_2*(q_2y-X347)/($AX347^2+Aarseth_2^2)^(3/2)</f>
        <v>-27.821492237836082</v>
      </c>
      <c r="AL347" s="39"/>
      <c r="AM347" s="39">
        <f>Masse_3*(q_3x-W347)/($AZ347^2+Aarseth_3^2)^(3/2)</f>
        <v>40.823818650445979</v>
      </c>
      <c r="AN347" s="39">
        <f>Masse_3*(q_3y-X347)/($AZ347^2+Aarseth_3^2)^(3/2)</f>
        <v>-43.457274724997603</v>
      </c>
      <c r="AO347" s="39"/>
      <c r="AP347" s="39"/>
      <c r="AQ347" s="39"/>
      <c r="AR347" s="39"/>
      <c r="AS347" s="39"/>
      <c r="AT347" s="39"/>
      <c r="AU347" s="39"/>
      <c r="AV347" s="39">
        <f>SQRT((q_1x-W347)^2+(q_1y-X347)^2)</f>
        <v>99477.494920011173</v>
      </c>
      <c r="AW347" s="39"/>
      <c r="AX347" s="39">
        <f>SQRT((q_2x-W347)^2+(q_2y-X347)^2)</f>
        <v>64708.729776017193</v>
      </c>
      <c r="AY347" s="39"/>
      <c r="AZ347" s="39">
        <f>SQRT((q_3x-W347)^2+(q_3y-X347)^2)</f>
        <v>92903.842900401694</v>
      </c>
      <c r="BA347" s="39"/>
    </row>
    <row r="348" spans="20:53" x14ac:dyDescent="0.3">
      <c r="T348">
        <v>344</v>
      </c>
      <c r="U348">
        <v>172</v>
      </c>
      <c r="W348" s="39">
        <f>W347+(Z347*bt)+(0.5*AC347)*bt^2</f>
        <v>-69282.571839819022</v>
      </c>
      <c r="X348" s="39">
        <f>X347+(AA347*bt)+(0.5*AD347)*bt^2</f>
        <v>52512.304182478489</v>
      </c>
      <c r="Y348" s="39"/>
      <c r="Z348" s="39">
        <f>Z347+(AC347*bt)</f>
        <v>-1316.9261084703894</v>
      </c>
      <c r="AA348" s="39">
        <f>AA347+(AD347*bt)</f>
        <v>-424.21220785939153</v>
      </c>
      <c r="AB348" s="39"/>
      <c r="AC348" s="39">
        <f t="shared" si="39"/>
        <v>118.46756731559341</v>
      </c>
      <c r="AD348" s="39">
        <f t="shared" si="40"/>
        <v>-93.339814696205934</v>
      </c>
      <c r="AE348" s="39"/>
      <c r="AF348" s="39"/>
      <c r="AG348" s="39">
        <f>Masse_1*(q_1x-W348)/($AV348^2+Aarseth_1^2)^(3/2)</f>
        <v>46.072892519166132</v>
      </c>
      <c r="AH348" s="39">
        <f>Masse_1*(q_1y-X348)/($AV348^2+Aarseth_1^2)^(3/2)</f>
        <v>-23.227904504812116</v>
      </c>
      <c r="AI348" s="39"/>
      <c r="AJ348" s="39">
        <f>Masse_2*(q_2x-W348)/($AX348^2+Aarseth_2^2)^(3/2)</f>
        <v>31.553645709490358</v>
      </c>
      <c r="AK348" s="39">
        <f>Masse_2*(q_2y-X348)/($AX348^2+Aarseth_2^2)^(3/2)</f>
        <v>-27.21891602629757</v>
      </c>
      <c r="AL348" s="39"/>
      <c r="AM348" s="39">
        <f>Masse_3*(q_3x-W348)/($AZ348^2+Aarseth_3^2)^(3/2)</f>
        <v>40.841029086936928</v>
      </c>
      <c r="AN348" s="39">
        <f>Masse_3*(q_3y-X348)/($AZ348^2+Aarseth_3^2)^(3/2)</f>
        <v>-42.892994165096241</v>
      </c>
      <c r="AO348" s="39"/>
      <c r="AP348" s="39"/>
      <c r="AQ348" s="39"/>
      <c r="AR348" s="39"/>
      <c r="AS348" s="39"/>
      <c r="AT348" s="39"/>
      <c r="AU348" s="39"/>
      <c r="AV348" s="39">
        <f>SQRT((q_1x-W348)^2+(q_1y-X348)^2)</f>
        <v>99987.425020091468</v>
      </c>
      <c r="AW348" s="39"/>
      <c r="AX348" s="39">
        <f>SQRT((q_2x-W348)^2+(q_2y-X348)^2)</f>
        <v>65085.081962385979</v>
      </c>
      <c r="AY348" s="39"/>
      <c r="AZ348" s="39">
        <f>SQRT((q_3x-W348)^2+(q_3y-X348)^2)</f>
        <v>93221.029056586776</v>
      </c>
      <c r="BA348" s="39"/>
    </row>
    <row r="349" spans="20:53" x14ac:dyDescent="0.3">
      <c r="T349">
        <v>345</v>
      </c>
      <c r="U349">
        <v>172.5</v>
      </c>
      <c r="W349" s="39">
        <f>W348+(Z348*bt)+(0.5*AC348)*bt^2</f>
        <v>-69926.226448139772</v>
      </c>
      <c r="X349" s="39">
        <f>X348+(AA348*bt)+(0.5*AD348)*bt^2</f>
        <v>52288.530601711762</v>
      </c>
      <c r="Y349" s="39"/>
      <c r="Z349" s="39">
        <f>Z348+(AC348*bt)</f>
        <v>-1257.6923248125927</v>
      </c>
      <c r="AA349" s="39">
        <f>AA348+(AD348*bt)</f>
        <v>-470.88211520749451</v>
      </c>
      <c r="AB349" s="39"/>
      <c r="AC349" s="39">
        <f t="shared" si="39"/>
        <v>118.10579534759589</v>
      </c>
      <c r="AD349" s="39">
        <f t="shared" si="40"/>
        <v>-91.812039520712489</v>
      </c>
      <c r="AE349" s="39"/>
      <c r="AF349" s="39"/>
      <c r="AG349" s="39">
        <f>Masse_1*(q_1x-W349)/($AV349^2+Aarseth_1^2)^(3/2)</f>
        <v>45.756063830231177</v>
      </c>
      <c r="AH349" s="39">
        <f>Masse_1*(q_1y-X349)/($AV349^2+Aarseth_1^2)^(3/2)</f>
        <v>-22.789201170984736</v>
      </c>
      <c r="AI349" s="39"/>
      <c r="AJ349" s="39">
        <f>Masse_2*(q_2x-W349)/($AX349^2+Aarseth_2^2)^(3/2)</f>
        <v>31.470053213117875</v>
      </c>
      <c r="AK349" s="39">
        <f>Masse_2*(q_2y-X349)/($AX349^2+Aarseth_2^2)^(3/2)</f>
        <v>-26.655775992259446</v>
      </c>
      <c r="AL349" s="39"/>
      <c r="AM349" s="39">
        <f>Masse_3*(q_3x-W349)/($AZ349^2+Aarseth_3^2)^(3/2)</f>
        <v>40.879678304246838</v>
      </c>
      <c r="AN349" s="39">
        <f>Masse_3*(q_3y-X349)/($AZ349^2+Aarseth_3^2)^(3/2)</f>
        <v>-42.367062357468313</v>
      </c>
      <c r="AO349" s="39"/>
      <c r="AP349" s="39"/>
      <c r="AQ349" s="39"/>
      <c r="AR349" s="39"/>
      <c r="AS349" s="39"/>
      <c r="AT349" s="39"/>
      <c r="AU349" s="39"/>
      <c r="AV349" s="39">
        <f>SQRT((q_1x-W349)^2+(q_1y-X349)^2)</f>
        <v>100462.62328180857</v>
      </c>
      <c r="AW349" s="39"/>
      <c r="AX349" s="39">
        <f>SQRT((q_2x-W349)^2+(q_2y-X349)^2)</f>
        <v>65428.953130879629</v>
      </c>
      <c r="AY349" s="39"/>
      <c r="AZ349" s="39">
        <f>SQRT((q_3x-W349)^2+(q_3y-X349)^2)</f>
        <v>93504.872767854336</v>
      </c>
      <c r="BA349" s="39"/>
    </row>
    <row r="350" spans="20:53" x14ac:dyDescent="0.3">
      <c r="T350">
        <v>346</v>
      </c>
      <c r="U350">
        <v>173</v>
      </c>
      <c r="W350" s="39">
        <f>W349+(Z349*bt)+(0.5*AC349)*bt^2</f>
        <v>-70540.309386127614</v>
      </c>
      <c r="X350" s="39">
        <f>X349+(AA349*bt)+(0.5*AD349)*bt^2</f>
        <v>52041.613039167925</v>
      </c>
      <c r="Y350" s="39"/>
      <c r="Z350" s="39">
        <f>Z349+(AC349*bt)</f>
        <v>-1198.6394271387946</v>
      </c>
      <c r="AA350" s="39">
        <f>AA349+(AD349*bt)</f>
        <v>-516.78813496785074</v>
      </c>
      <c r="AB350" s="39"/>
      <c r="AC350" s="39">
        <f t="shared" si="39"/>
        <v>117.82440710551285</v>
      </c>
      <c r="AD350" s="39">
        <f t="shared" si="40"/>
        <v>-90.377657517342698</v>
      </c>
      <c r="AE350" s="39"/>
      <c r="AF350" s="39"/>
      <c r="AG350" s="39">
        <f>Masse_1*(q_1x-W350)/($AV350^2+Aarseth_1^2)^(3/2)</f>
        <v>45.473218313360881</v>
      </c>
      <c r="AH350" s="39">
        <f>Masse_1*(q_1y-X350)/($AV350^2+Aarseth_1^2)^(3/2)</f>
        <v>-22.370704358004545</v>
      </c>
      <c r="AI350" s="39"/>
      <c r="AJ350" s="39">
        <f>Masse_2*(q_2x-W350)/($AX350^2+Aarseth_2^2)^(3/2)</f>
        <v>31.411323904900829</v>
      </c>
      <c r="AK350" s="39">
        <f>Masse_2*(q_2y-X350)/($AX350^2+Aarseth_2^2)^(3/2)</f>
        <v>-26.129296411079778</v>
      </c>
      <c r="AL350" s="39"/>
      <c r="AM350" s="39">
        <f>Masse_3*(q_3x-W350)/($AZ350^2+Aarseth_3^2)^(3/2)</f>
        <v>40.939864887251133</v>
      </c>
      <c r="AN350" s="39">
        <f>Masse_3*(q_3y-X350)/($AZ350^2+Aarseth_3^2)^(3/2)</f>
        <v>-41.877656748258367</v>
      </c>
      <c r="AO350" s="39"/>
      <c r="AP350" s="39"/>
      <c r="AQ350" s="39"/>
      <c r="AR350" s="39"/>
      <c r="AS350" s="39"/>
      <c r="AT350" s="39"/>
      <c r="AU350" s="39"/>
      <c r="AV350" s="39">
        <f>SQRT((q_1x-W350)^2+(q_1y-X350)^2)</f>
        <v>100903.43361782434</v>
      </c>
      <c r="AW350" s="39"/>
      <c r="AX350" s="39">
        <f>SQRT((q_2x-W350)^2+(q_2y-X350)^2)</f>
        <v>65740.551410682849</v>
      </c>
      <c r="AY350" s="39"/>
      <c r="AZ350" s="39">
        <f>SQRT((q_3x-W350)^2+(q_3y-X350)^2)</f>
        <v>93755.586677930056</v>
      </c>
      <c r="BA350" s="39"/>
    </row>
    <row r="351" spans="20:53" x14ac:dyDescent="0.3">
      <c r="T351">
        <v>347</v>
      </c>
      <c r="U351">
        <v>173.5</v>
      </c>
      <c r="W351" s="39">
        <f>W350+(Z350*bt)+(0.5*AC350)*bt^2</f>
        <v>-71124.90104880881</v>
      </c>
      <c r="X351" s="39">
        <f>X350+(AA350*bt)+(0.5*AD350)*bt^2</f>
        <v>51771.921764494335</v>
      </c>
      <c r="Y351" s="39"/>
      <c r="Z351" s="39">
        <f>Z350+(AC350*bt)</f>
        <v>-1139.7272235860382</v>
      </c>
      <c r="AA351" s="39">
        <f>AA350+(AD350*bt)</f>
        <v>-561.97696372652206</v>
      </c>
      <c r="AB351" s="39"/>
      <c r="AC351" s="39">
        <f t="shared" si="39"/>
        <v>117.62207391286441</v>
      </c>
      <c r="AD351" s="39">
        <f t="shared" si="40"/>
        <v>-89.031191259300527</v>
      </c>
      <c r="AE351" s="39"/>
      <c r="AF351" s="39"/>
      <c r="AG351" s="39">
        <f>Masse_1*(q_1x-W351)/($AV351^2+Aarseth_1^2)^(3/2)</f>
        <v>45.223092668254083</v>
      </c>
      <c r="AH351" s="39">
        <f>Masse_1*(q_1y-X351)/($AV351^2+Aarseth_1^2)^(3/2)</f>
        <v>-21.971088006834041</v>
      </c>
      <c r="AI351" s="39"/>
      <c r="AJ351" s="39">
        <f>Masse_2*(q_2x-W351)/($AX351^2+Aarseth_2^2)^(3/2)</f>
        <v>31.377238996645485</v>
      </c>
      <c r="AK351" s="39">
        <f>Masse_2*(q_2y-X351)/($AX351^2+Aarseth_2^2)^(3/2)</f>
        <v>-25.636970354278159</v>
      </c>
      <c r="AL351" s="39"/>
      <c r="AM351" s="39">
        <f>Masse_3*(q_3x-W351)/($AZ351^2+Aarseth_3^2)^(3/2)</f>
        <v>41.021742247964831</v>
      </c>
      <c r="AN351" s="39">
        <f>Masse_3*(q_3y-X351)/($AZ351^2+Aarseth_3^2)^(3/2)</f>
        <v>-41.423132898188321</v>
      </c>
      <c r="AO351" s="39"/>
      <c r="AP351" s="39"/>
      <c r="AQ351" s="39"/>
      <c r="AR351" s="39"/>
      <c r="AS351" s="39"/>
      <c r="AT351" s="39"/>
      <c r="AU351" s="39"/>
      <c r="AV351" s="39">
        <f>SQRT((q_1x-W351)^2+(q_1y-X351)^2)</f>
        <v>101310.17050561462</v>
      </c>
      <c r="AW351" s="39"/>
      <c r="AX351" s="39">
        <f>SQRT((q_2x-W351)^2+(q_2y-X351)^2)</f>
        <v>66020.064792073084</v>
      </c>
      <c r="AY351" s="39"/>
      <c r="AZ351" s="39">
        <f>SQRT((q_3x-W351)^2+(q_3y-X351)^2)</f>
        <v>93973.358324785368</v>
      </c>
      <c r="BA351" s="39"/>
    </row>
    <row r="352" spans="20:53" x14ac:dyDescent="0.3">
      <c r="T352">
        <v>348</v>
      </c>
      <c r="U352">
        <v>174</v>
      </c>
      <c r="W352" s="39">
        <f>W351+(Z351*bt)+(0.5*AC351)*bt^2</f>
        <v>-71680.061901362715</v>
      </c>
      <c r="X352" s="39">
        <f>X351+(AA351*bt)+(0.5*AD351)*bt^2</f>
        <v>51479.804383723662</v>
      </c>
      <c r="Y352" s="39"/>
      <c r="Z352" s="39">
        <f>Z351+(AC351*bt)</f>
        <v>-1080.916186629606</v>
      </c>
      <c r="AA352" s="39">
        <f>AA351+(AD351*bt)</f>
        <v>-606.49255935617236</v>
      </c>
      <c r="AB352" s="39"/>
      <c r="AC352" s="39">
        <f t="shared" si="39"/>
        <v>117.49775975963011</v>
      </c>
      <c r="AD352" s="39">
        <f t="shared" si="40"/>
        <v>-87.767665038442573</v>
      </c>
      <c r="AE352" s="39"/>
      <c r="AF352" s="39"/>
      <c r="AG352" s="39">
        <f>Masse_1*(q_1x-W352)/($AV352^2+Aarseth_1^2)^(3/2)</f>
        <v>45.004574399307806</v>
      </c>
      <c r="AH352" s="39">
        <f>Masse_1*(q_1y-X352)/($AV352^2+Aarseth_1^2)^(3/2)</f>
        <v>-21.589125676897861</v>
      </c>
      <c r="AI352" s="39"/>
      <c r="AJ352" s="39">
        <f>Masse_2*(q_2x-W352)/($AX352^2+Aarseth_2^2)^(3/2)</f>
        <v>31.367664979416968</v>
      </c>
      <c r="AK352" s="39">
        <f>Masse_2*(q_2y-X352)/($AX352^2+Aarseth_2^2)^(3/2)</f>
        <v>-25.176529583183154</v>
      </c>
      <c r="AL352" s="39"/>
      <c r="AM352" s="39">
        <f>Masse_3*(q_3x-W352)/($AZ352^2+Aarseth_3^2)^(3/2)</f>
        <v>41.125520380905343</v>
      </c>
      <c r="AN352" s="39">
        <f>Masse_3*(q_3y-X352)/($AZ352^2+Aarseth_3^2)^(3/2)</f>
        <v>-41.002009778361554</v>
      </c>
      <c r="AO352" s="39"/>
      <c r="AP352" s="39"/>
      <c r="AQ352" s="39"/>
      <c r="AR352" s="39"/>
      <c r="AS352" s="39"/>
      <c r="AT352" s="39"/>
      <c r="AU352" s="39"/>
      <c r="AV352" s="39">
        <f>SQRT((q_1x-W352)^2+(q_1y-X352)^2)</f>
        <v>101683.12025045404</v>
      </c>
      <c r="AW352" s="39"/>
      <c r="AX352" s="39">
        <f>SQRT((q_2x-W352)^2+(q_2y-X352)^2)</f>
        <v>66267.661569129355</v>
      </c>
      <c r="AY352" s="39"/>
      <c r="AZ352" s="39">
        <f>SQRT((q_3x-W352)^2+(q_3y-X352)^2)</f>
        <v>94158.35090987802</v>
      </c>
      <c r="BA352" s="39"/>
    </row>
    <row r="353" spans="20:53" x14ac:dyDescent="0.3">
      <c r="T353">
        <v>349</v>
      </c>
      <c r="U353">
        <v>174.5</v>
      </c>
      <c r="W353" s="39">
        <f>W352+(Z352*bt)+(0.5*AC352)*bt^2</f>
        <v>-72205.832774707567</v>
      </c>
      <c r="X353" s="39">
        <f>X352+(AA352*bt)+(0.5*AD352)*bt^2</f>
        <v>51165.587145915764</v>
      </c>
      <c r="Y353" s="39"/>
      <c r="Z353" s="39">
        <f>Z352+(AC352*bt)</f>
        <v>-1022.167306749791</v>
      </c>
      <c r="AA353" s="39">
        <f>AA352+(AD352*bt)</f>
        <v>-650.37639187539367</v>
      </c>
      <c r="AB353" s="39"/>
      <c r="AC353" s="39">
        <f t="shared" si="39"/>
        <v>117.45071239310218</v>
      </c>
      <c r="AD353" s="39">
        <f t="shared" si="40"/>
        <v>-86.58255527579044</v>
      </c>
      <c r="AE353" s="39"/>
      <c r="AF353" s="39"/>
      <c r="AG353" s="39">
        <f>Masse_1*(q_1x-W353)/($AV353^2+Aarseth_1^2)^(3/2)</f>
        <v>44.816690293598832</v>
      </c>
      <c r="AH353" s="39">
        <f>Masse_1*(q_1y-X353)/($AV353^2+Aarseth_1^2)^(3/2)</f>
        <v>-21.223680072259548</v>
      </c>
      <c r="AI353" s="39"/>
      <c r="AJ353" s="39">
        <f>Masse_2*(q_2x-W353)/($AX353^2+Aarseth_2^2)^(3/2)</f>
        <v>31.382554229925987</v>
      </c>
      <c r="AK353" s="39">
        <f>Masse_2*(q_2y-X353)/($AX353^2+Aarseth_2^2)^(3/2)</f>
        <v>-24.745918269104408</v>
      </c>
      <c r="AL353" s="39"/>
      <c r="AM353" s="39">
        <f>Masse_3*(q_3x-W353)/($AZ353^2+Aarseth_3^2)^(3/2)</f>
        <v>41.251467869577375</v>
      </c>
      <c r="AN353" s="39">
        <f>Masse_3*(q_3y-X353)/($AZ353^2+Aarseth_3^2)^(3/2)</f>
        <v>-40.612956934426478</v>
      </c>
      <c r="AO353" s="39"/>
      <c r="AP353" s="39"/>
      <c r="AQ353" s="39"/>
      <c r="AR353" s="39"/>
      <c r="AS353" s="39"/>
      <c r="AT353" s="39"/>
      <c r="AU353" s="39"/>
      <c r="AV353" s="39">
        <f>SQRT((q_1x-W353)^2+(q_1y-X353)^2)</f>
        <v>102022.54210945197</v>
      </c>
      <c r="AW353" s="39"/>
      <c r="AX353" s="39">
        <f>SQRT((q_2x-W353)^2+(q_2y-X353)^2)</f>
        <v>66483.490738443594</v>
      </c>
      <c r="AY353" s="39"/>
      <c r="AZ353" s="39">
        <f>SQRT((q_3x-W353)^2+(q_3y-X353)^2)</f>
        <v>94310.703959337145</v>
      </c>
      <c r="BA353" s="39"/>
    </row>
    <row r="354" spans="20:53" x14ac:dyDescent="0.3">
      <c r="T354">
        <v>350</v>
      </c>
      <c r="U354">
        <v>175</v>
      </c>
      <c r="W354" s="39">
        <f>W353+(Z353*bt)+(0.5*AC353)*bt^2</f>
        <v>-72702.235089033318</v>
      </c>
      <c r="X354" s="39">
        <f>X353+(AA353*bt)+(0.5*AD353)*bt^2</f>
        <v>50829.576130568588</v>
      </c>
      <c r="Y354" s="39"/>
      <c r="Z354" s="39">
        <f>Z353+(AC353*bt)</f>
        <v>-963.44195055323996</v>
      </c>
      <c r="AA354" s="39">
        <f>AA353+(AD353*bt)</f>
        <v>-693.66766951328884</v>
      </c>
      <c r="AB354" s="39"/>
      <c r="AC354" s="39">
        <f t="shared" si="39"/>
        <v>117.48045673029569</v>
      </c>
      <c r="AD354" s="39">
        <f t="shared" si="40"/>
        <v>-85.471746953875652</v>
      </c>
      <c r="AE354" s="39"/>
      <c r="AF354" s="39"/>
      <c r="AG354" s="39">
        <f>Masse_1*(q_1x-W354)/($AV354^2+Aarseth_1^2)^(3/2)</f>
        <v>44.658596524626944</v>
      </c>
      <c r="AH354" s="39">
        <f>Masse_1*(q_1y-X354)/($AV354^2+Aarseth_1^2)^(3/2)</f>
        <v>-20.873693672431035</v>
      </c>
      <c r="AI354" s="39"/>
      <c r="AJ354" s="39">
        <f>Masse_2*(q_2x-W354)/($AX354^2+Aarseth_2^2)^(3/2)</f>
        <v>31.421946019112433</v>
      </c>
      <c r="AK354" s="39">
        <f>Masse_2*(q_2y-X354)/($AX354^2+Aarseth_2^2)^(3/2)</f>
        <v>-24.343269976891978</v>
      </c>
      <c r="AL354" s="39"/>
      <c r="AM354" s="39">
        <f>Masse_3*(q_3x-W354)/($AZ354^2+Aarseth_3^2)^(3/2)</f>
        <v>41.399914186556316</v>
      </c>
      <c r="AN354" s="39">
        <f>Masse_3*(q_3y-X354)/($AZ354^2+Aarseth_3^2)^(3/2)</f>
        <v>-40.254783304552632</v>
      </c>
      <c r="AO354" s="39"/>
      <c r="AP354" s="39"/>
      <c r="AQ354" s="39"/>
      <c r="AR354" s="39"/>
      <c r="AS354" s="39"/>
      <c r="AT354" s="39"/>
      <c r="AU354" s="39"/>
      <c r="AV354" s="39">
        <f>SQRT((q_1x-W354)^2+(q_1y-X354)^2)</f>
        <v>102328.66928753222</v>
      </c>
      <c r="AW354" s="39"/>
      <c r="AX354" s="39">
        <f>SQRT((q_2x-W354)^2+(q_2y-X354)^2)</f>
        <v>66667.682353458411</v>
      </c>
      <c r="AY354" s="39"/>
      <c r="AZ354" s="39">
        <f>SQRT((q_3x-W354)^2+(q_3y-X354)^2)</f>
        <v>94430.533883808268</v>
      </c>
      <c r="BA354" s="39"/>
    </row>
    <row r="355" spans="20:53" x14ac:dyDescent="0.3">
      <c r="T355">
        <v>351</v>
      </c>
      <c r="U355">
        <v>175.5</v>
      </c>
      <c r="W355" s="39">
        <f>W354+(Z354*bt)+(0.5*AC354)*bt^2</f>
        <v>-73169.271007218646</v>
      </c>
      <c r="X355" s="39">
        <f>X354+(AA354*bt)+(0.5*AD354)*bt^2</f>
        <v>50472.058327442704</v>
      </c>
      <c r="Y355" s="39"/>
      <c r="Z355" s="39">
        <f>Z354+(AC354*bt)</f>
        <v>-904.70172218809216</v>
      </c>
      <c r="AA355" s="39">
        <f>AA354+(AD354*bt)</f>
        <v>-736.4035429902267</v>
      </c>
      <c r="AB355" s="39"/>
      <c r="AC355" s="39">
        <f t="shared" si="39"/>
        <v>117.58679052271569</v>
      </c>
      <c r="AD355" s="39">
        <f t="shared" si="40"/>
        <v>-84.431495260804169</v>
      </c>
      <c r="AE355" s="39"/>
      <c r="AF355" s="39"/>
      <c r="AG355" s="39">
        <f>Masse_1*(q_1x-W355)/($AV355^2+Aarseth_1^2)^(3/2)</f>
        <v>44.529570195591774</v>
      </c>
      <c r="AH355" s="39">
        <f>Masse_1*(q_1y-X355)/($AV355^2+Aarseth_1^2)^(3/2)</f>
        <v>-20.538180314759206</v>
      </c>
      <c r="AI355" s="39"/>
      <c r="AJ355" s="39">
        <f>Masse_2*(q_2x-W355)/($AX355^2+Aarseth_2^2)^(3/2)</f>
        <v>31.485967997216324</v>
      </c>
      <c r="AK355" s="39">
        <f>Masse_2*(q_2y-X355)/($AX355^2+Aarseth_2^2)^(3/2)</f>
        <v>-23.966887435908699</v>
      </c>
      <c r="AL355" s="39"/>
      <c r="AM355" s="39">
        <f>Masse_3*(q_3x-W355)/($AZ355^2+Aarseth_3^2)^(3/2)</f>
        <v>41.571252329907601</v>
      </c>
      <c r="AN355" s="39">
        <f>Masse_3*(q_3y-X355)/($AZ355^2+Aarseth_3^2)^(3/2)</f>
        <v>-39.926427510136264</v>
      </c>
      <c r="AO355" s="39"/>
      <c r="AP355" s="39"/>
      <c r="AQ355" s="39"/>
      <c r="AR355" s="39"/>
      <c r="AS355" s="39"/>
      <c r="AT355" s="39"/>
      <c r="AU355" s="39"/>
      <c r="AV355" s="39">
        <f>SQRT((q_1x-W355)^2+(q_1y-X355)^2)</f>
        <v>102601.70981476718</v>
      </c>
      <c r="AW355" s="39"/>
      <c r="AX355" s="39">
        <f>SQRT((q_2x-W355)^2+(q_2y-X355)^2)</f>
        <v>66820.347834316053</v>
      </c>
      <c r="AY355" s="39"/>
      <c r="AZ355" s="39">
        <f>SQRT((q_3x-W355)^2+(q_3y-X355)^2)</f>
        <v>94517.934442557933</v>
      </c>
      <c r="BA355" s="39"/>
    </row>
    <row r="356" spans="20:53" x14ac:dyDescent="0.3">
      <c r="T356">
        <v>352</v>
      </c>
      <c r="U356">
        <v>176</v>
      </c>
      <c r="W356" s="39">
        <f>W355+(Z355*bt)+(0.5*AC355)*bt^2</f>
        <v>-73606.923519497359</v>
      </c>
      <c r="X356" s="39">
        <f>X355+(AA355*bt)+(0.5*AD355)*bt^2</f>
        <v>50093.302619039991</v>
      </c>
      <c r="Y356" s="39"/>
      <c r="Z356" s="39">
        <f>Z355+(AC355*bt)</f>
        <v>-845.90832692673428</v>
      </c>
      <c r="AA356" s="39">
        <f>AA355+(AD355*bt)</f>
        <v>-778.61929062062882</v>
      </c>
      <c r="AB356" s="39"/>
      <c r="AC356" s="39">
        <f t="shared" si="39"/>
        <v>117.76978223139061</v>
      </c>
      <c r="AD356" s="39">
        <f t="shared" si="40"/>
        <v>-83.458391756791684</v>
      </c>
      <c r="AE356" s="39"/>
      <c r="AF356" s="39"/>
      <c r="AG356" s="39">
        <f>Masse_1*(q_1x-W356)/($AV356^2+Aarseth_1^2)^(3/2)</f>
        <v>44.42900216688934</v>
      </c>
      <c r="AH356" s="39">
        <f>Masse_1*(q_1y-X356)/($AV356^2+Aarseth_1^2)^(3/2)</f>
        <v>-20.216217595936033</v>
      </c>
      <c r="AI356" s="39"/>
      <c r="AJ356" s="39">
        <f>Masse_2*(q_2x-W356)/($AX356^2+Aarseth_2^2)^(3/2)</f>
        <v>31.574838224224781</v>
      </c>
      <c r="AK356" s="39">
        <f>Masse_2*(q_2y-X356)/($AX356^2+Aarseth_2^2)^(3/2)</f>
        <v>-23.615224694075959</v>
      </c>
      <c r="AL356" s="39"/>
      <c r="AM356" s="39">
        <f>Masse_3*(q_3x-W356)/($AZ356^2+Aarseth_3^2)^(3/2)</f>
        <v>41.765941840276483</v>
      </c>
      <c r="AN356" s="39">
        <f>Masse_3*(q_3y-X356)/($AZ356^2+Aarseth_3^2)^(3/2)</f>
        <v>-39.626949466779692</v>
      </c>
      <c r="AO356" s="39"/>
      <c r="AP356" s="39"/>
      <c r="AQ356" s="39"/>
      <c r="AR356" s="39"/>
      <c r="AS356" s="39"/>
      <c r="AT356" s="39"/>
      <c r="AU356" s="39"/>
      <c r="AV356" s="39">
        <f>SQRT((q_1x-W356)^2+(q_1y-X356)^2)</f>
        <v>102841.84731315431</v>
      </c>
      <c r="AW356" s="39"/>
      <c r="AX356" s="39">
        <f>SQRT((q_2x-W356)^2+(q_2y-X356)^2)</f>
        <v>66941.58023326876</v>
      </c>
      <c r="AY356" s="39"/>
      <c r="AZ356" s="39">
        <f>SQRT((q_3x-W356)^2+(q_3y-X356)^2)</f>
        <v>94572.97711642622</v>
      </c>
      <c r="BA356" s="39"/>
    </row>
    <row r="357" spans="20:53" x14ac:dyDescent="0.3">
      <c r="T357">
        <v>353</v>
      </c>
      <c r="U357">
        <v>176.5</v>
      </c>
      <c r="W357" s="39">
        <f>W356+(Z356*bt)+(0.5*AC356)*bt^2</f>
        <v>-74015.156460181795</v>
      </c>
      <c r="X357" s="39">
        <f>X356+(AA356*bt)+(0.5*AD356)*bt^2</f>
        <v>49693.560674760076</v>
      </c>
      <c r="Y357" s="39"/>
      <c r="Z357" s="39">
        <f>Z356+(AC356*bt)</f>
        <v>-787.02343581103901</v>
      </c>
      <c r="AA357" s="39">
        <f>AA356+(AD356*bt)</f>
        <v>-820.3484864990246</v>
      </c>
      <c r="AB357" s="39"/>
      <c r="AC357" s="39">
        <f t="shared" si="39"/>
        <v>118.02977109784575</v>
      </c>
      <c r="AD357" s="39">
        <f t="shared" si="40"/>
        <v>-82.549334474691904</v>
      </c>
      <c r="AE357" s="39"/>
      <c r="AF357" s="39"/>
      <c r="AG357" s="39">
        <f>Masse_1*(q_1x-W357)/($AV357^2+Aarseth_1^2)^(3/2)</f>
        <v>44.356391038860757</v>
      </c>
      <c r="AH357" s="39">
        <f>Masse_1*(q_1y-X357)/($AV357^2+Aarseth_1^2)^(3/2)</f>
        <v>-19.906939977323912</v>
      </c>
      <c r="AI357" s="39"/>
      <c r="AJ357" s="39">
        <f>Masse_2*(q_2x-W357)/($AX357^2+Aarseth_2^2)^(3/2)</f>
        <v>31.688867813110658</v>
      </c>
      <c r="AK357" s="39">
        <f>Masse_2*(q_2y-X357)/($AX357^2+Aarseth_2^2)^(3/2)</f>
        <v>-23.286871309562919</v>
      </c>
      <c r="AL357" s="39"/>
      <c r="AM357" s="39">
        <f>Masse_3*(q_3x-W357)/($AZ357^2+Aarseth_3^2)^(3/2)</f>
        <v>41.984512245874349</v>
      </c>
      <c r="AN357" s="39">
        <f>Masse_3*(q_3y-X357)/($AZ357^2+Aarseth_3^2)^(3/2)</f>
        <v>-39.355523187805076</v>
      </c>
      <c r="AO357" s="39"/>
      <c r="AP357" s="39"/>
      <c r="AQ357" s="39"/>
      <c r="AR357" s="39"/>
      <c r="AS357" s="39"/>
      <c r="AT357" s="39"/>
      <c r="AU357" s="39"/>
      <c r="AV357" s="39">
        <f>SQRT((q_1x-W357)^2+(q_1y-X357)^2)</f>
        <v>103049.2416597382</v>
      </c>
      <c r="AW357" s="39"/>
      <c r="AX357" s="39">
        <f>SQRT((q_2x-W357)^2+(q_2y-X357)^2)</f>
        <v>67031.454455790968</v>
      </c>
      <c r="AY357" s="39"/>
      <c r="AZ357" s="39">
        <f>SQRT((q_3x-W357)^2+(q_3y-X357)^2)</f>
        <v>94595.711393288002</v>
      </c>
      <c r="BA357" s="39"/>
    </row>
    <row r="358" spans="20:53" x14ac:dyDescent="0.3">
      <c r="T358">
        <v>354</v>
      </c>
      <c r="U358">
        <v>177</v>
      </c>
      <c r="W358" s="39">
        <f>W357+(Z357*bt)+(0.5*AC357)*bt^2</f>
        <v>-74393.914456700091</v>
      </c>
      <c r="X358" s="39">
        <f>X357+(AA357*bt)+(0.5*AD357)*bt^2</f>
        <v>49273.067764701227</v>
      </c>
      <c r="Y358" s="39"/>
      <c r="Z358" s="39">
        <f>Z357+(AC357*bt)</f>
        <v>-728.00855026211616</v>
      </c>
      <c r="AA358" s="39">
        <f>AA357+(AD357*bt)</f>
        <v>-861.62315373637057</v>
      </c>
      <c r="AB358" s="39"/>
      <c r="AC358" s="39">
        <f t="shared" si="39"/>
        <v>118.36736942525968</v>
      </c>
      <c r="AD358" s="39">
        <f t="shared" si="40"/>
        <v>-81.701501450142018</v>
      </c>
      <c r="AE358" s="39"/>
      <c r="AF358" s="39"/>
      <c r="AG358" s="39">
        <f>Masse_1*(q_1x-W358)/($AV358^2+Aarseth_1^2)^(3/2)</f>
        <v>44.311338183416126</v>
      </c>
      <c r="AH358" s="39">
        <f>Masse_1*(q_1y-X358)/($AV358^2+Aarseth_1^2)^(3/2)</f>
        <v>-19.609532493003304</v>
      </c>
      <c r="AI358" s="39"/>
      <c r="AJ358" s="39">
        <f>Masse_2*(q_2x-W358)/($AX358^2+Aarseth_2^2)^(3/2)</f>
        <v>31.828464255118845</v>
      </c>
      <c r="AK358" s="39">
        <f>Masse_2*(q_2y-X358)/($AX358^2+Aarseth_2^2)^(3/2)</f>
        <v>-22.980538283059378</v>
      </c>
      <c r="AL358" s="39"/>
      <c r="AM358" s="39">
        <f>Masse_3*(q_3x-W358)/($AZ358^2+Aarseth_3^2)^(3/2)</f>
        <v>42.227566986724717</v>
      </c>
      <c r="AN358" s="39">
        <f>Masse_3*(q_3y-X358)/($AZ358^2+Aarseth_3^2)^(3/2)</f>
        <v>-39.111430674079344</v>
      </c>
      <c r="AO358" s="39"/>
      <c r="AP358" s="39"/>
      <c r="AQ358" s="39"/>
      <c r="AR358" s="39"/>
      <c r="AS358" s="39"/>
      <c r="AT358" s="39"/>
      <c r="AU358" s="39"/>
      <c r="AV358" s="39">
        <f>SQRT((q_1x-W358)^2+(q_1y-X358)^2)</f>
        <v>103224.02955190781</v>
      </c>
      <c r="AW358" s="39"/>
      <c r="AX358" s="39">
        <f>SQRT((q_2x-W358)^2+(q_2y-X358)^2)</f>
        <v>67090.027437567958</v>
      </c>
      <c r="AY358" s="39"/>
      <c r="AZ358" s="39">
        <f>SQRT((q_3x-W358)^2+(q_3y-X358)^2)</f>
        <v>94586.164968824509</v>
      </c>
      <c r="BA358" s="39"/>
    </row>
    <row r="359" spans="20:53" x14ac:dyDescent="0.3">
      <c r="T359">
        <v>355</v>
      </c>
      <c r="U359">
        <v>177.5</v>
      </c>
      <c r="W359" s="39">
        <f>W358+(Z358*bt)+(0.5*AC358)*bt^2</f>
        <v>-74743.122810652989</v>
      </c>
      <c r="X359" s="39">
        <f>X358+(AA358*bt)+(0.5*AD358)*bt^2</f>
        <v>48832.043500151776</v>
      </c>
      <c r="Y359" s="39"/>
      <c r="Z359" s="39">
        <f>Z358+(AC358*bt)</f>
        <v>-668.82486554948628</v>
      </c>
      <c r="AA359" s="39">
        <f>AA358+(AD358*bt)</f>
        <v>-902.47390446144163</v>
      </c>
      <c r="AB359" s="39"/>
      <c r="AC359" s="39">
        <f t="shared" si="39"/>
        <v>118.7834671138809</v>
      </c>
      <c r="AD359" s="39">
        <f t="shared" si="40"/>
        <v>-80.912327247247646</v>
      </c>
      <c r="AE359" s="39"/>
      <c r="AF359" s="39"/>
      <c r="AG359" s="39">
        <f>Masse_1*(q_1x-W359)/($AV359^2+Aarseth_1^2)^(3/2)</f>
        <v>44.293543737768374</v>
      </c>
      <c r="AH359" s="39">
        <f>Masse_1*(q_1y-X359)/($AV359^2+Aarseth_1^2)^(3/2)</f>
        <v>-19.323224971210973</v>
      </c>
      <c r="AI359" s="39"/>
      <c r="AJ359" s="39">
        <f>Masse_2*(q_2x-W359)/($AX359^2+Aarseth_2^2)^(3/2)</f>
        <v>31.994135501157267</v>
      </c>
      <c r="AK359" s="39">
        <f>Masse_2*(q_2y-X359)/($AX359^2+Aarseth_2^2)^(3/2)</f>
        <v>-22.695045473162505</v>
      </c>
      <c r="AL359" s="39"/>
      <c r="AM359" s="39">
        <f>Masse_3*(q_3x-W359)/($AZ359^2+Aarseth_3^2)^(3/2)</f>
        <v>42.495787874955248</v>
      </c>
      <c r="AN359" s="39">
        <f>Masse_3*(q_3y-X359)/($AZ359^2+Aarseth_3^2)^(3/2)</f>
        <v>-38.894056802874161</v>
      </c>
      <c r="AO359" s="39"/>
      <c r="AP359" s="39"/>
      <c r="AQ359" s="39"/>
      <c r="AR359" s="39"/>
      <c r="AS359" s="39"/>
      <c r="AT359" s="39"/>
      <c r="AU359" s="39"/>
      <c r="AV359" s="39">
        <f>SQRT((q_1x-W359)^2+(q_1y-X359)^2)</f>
        <v>103366.32497971917</v>
      </c>
      <c r="AW359" s="39"/>
      <c r="AX359" s="39">
        <f>SQRT((q_2x-W359)^2+(q_2y-X359)^2)</f>
        <v>67117.338277526433</v>
      </c>
      <c r="AY359" s="39"/>
      <c r="AZ359" s="39">
        <f>SQRT((q_3x-W359)^2+(q_3y-X359)^2)</f>
        <v>94544.343864596653</v>
      </c>
      <c r="BA359" s="39"/>
    </row>
    <row r="360" spans="20:53" x14ac:dyDescent="0.3">
      <c r="T360">
        <v>356</v>
      </c>
      <c r="U360">
        <v>178</v>
      </c>
      <c r="W360" s="39">
        <f>W359+(Z359*bt)+(0.5*AC359)*bt^2</f>
        <v>-75062.687310038498</v>
      </c>
      <c r="X360" s="39">
        <f>X359+(AA359*bt)+(0.5*AD359)*bt^2</f>
        <v>48370.692507015148</v>
      </c>
      <c r="Y360" s="39"/>
      <c r="Z360" s="39">
        <f>Z359+(AC359*bt)</f>
        <v>-609.43313199254578</v>
      </c>
      <c r="AA360" s="39">
        <f>AA359+(AD359*bt)</f>
        <v>-942.9300680850655</v>
      </c>
      <c r="AB360" s="39"/>
      <c r="AC360" s="39">
        <f t="shared" si="39"/>
        <v>119.27923852635256</v>
      </c>
      <c r="AD360" s="39">
        <f t="shared" si="40"/>
        <v>-80.179482104472513</v>
      </c>
      <c r="AE360" s="39"/>
      <c r="AF360" s="39"/>
      <c r="AG360" s="39">
        <f>Masse_1*(q_1x-W360)/($AV360^2+Aarseth_1^2)^(3/2)</f>
        <v>44.302803490739031</v>
      </c>
      <c r="AH360" s="39">
        <f>Masse_1*(q_1y-X360)/($AV360^2+Aarseth_1^2)^(3/2)</f>
        <v>-19.047286689501213</v>
      </c>
      <c r="AI360" s="39"/>
      <c r="AJ360" s="39">
        <f>Masse_2*(q_2x-W360)/($AX360^2+Aarseth_2^2)^(3/2)</f>
        <v>32.186494880895516</v>
      </c>
      <c r="AK360" s="39">
        <f>Masse_2*(q_2y-X360)/($AX360^2+Aarseth_2^2)^(3/2)</f>
        <v>-22.429310269575279</v>
      </c>
      <c r="AL360" s="39"/>
      <c r="AM360" s="39">
        <f>Masse_3*(q_3x-W360)/($AZ360^2+Aarseth_3^2)^(3/2)</f>
        <v>42.78994015471801</v>
      </c>
      <c r="AN360" s="39">
        <f>Masse_3*(q_3y-X360)/($AZ360^2+Aarseth_3^2)^(3/2)</f>
        <v>-38.702885145396024</v>
      </c>
      <c r="AO360" s="39"/>
      <c r="AP360" s="39"/>
      <c r="AQ360" s="39"/>
      <c r="AR360" s="39"/>
      <c r="AS360" s="39"/>
      <c r="AT360" s="39"/>
      <c r="AU360" s="39"/>
      <c r="AV360" s="39">
        <f>SQRT((q_1x-W360)^2+(q_1y-X360)^2)</f>
        <v>103476.21960918915</v>
      </c>
      <c r="AW360" s="39"/>
      <c r="AX360" s="39">
        <f>SQRT((q_2x-W360)^2+(q_2y-X360)^2)</f>
        <v>67113.408327032404</v>
      </c>
      <c r="AY360" s="39"/>
      <c r="AZ360" s="39">
        <f>SQRT((q_3x-W360)^2+(q_3y-X360)^2)</f>
        <v>94470.232464638801</v>
      </c>
      <c r="BA360" s="39"/>
    </row>
    <row r="361" spans="20:53" x14ac:dyDescent="0.3">
      <c r="T361">
        <v>357</v>
      </c>
      <c r="U361">
        <v>178.5</v>
      </c>
      <c r="W361" s="39">
        <f>W360+(Z360*bt)+(0.5*AC360)*bt^2</f>
        <v>-75352.493971218981</v>
      </c>
      <c r="X361" s="39">
        <f>X360+(AA360*bt)+(0.5*AD360)*bt^2</f>
        <v>47889.205037709551</v>
      </c>
      <c r="Y361" s="39"/>
      <c r="Z361" s="39">
        <f>Z360+(AC360*bt)</f>
        <v>-549.79351272936947</v>
      </c>
      <c r="AA361" s="39">
        <f>AA360+(AD360*bt)</f>
        <v>-983.01980913730176</v>
      </c>
      <c r="AB361" s="39"/>
      <c r="AC361" s="39">
        <f t="shared" si="39"/>
        <v>119.85615179244418</v>
      </c>
      <c r="AD361" s="39">
        <f t="shared" si="40"/>
        <v>-79.500853374375012</v>
      </c>
      <c r="AE361" s="39"/>
      <c r="AF361" s="39"/>
      <c r="AG361" s="39">
        <f>Masse_1*(q_1x-W361)/($AV361^2+Aarseth_1^2)^(3/2)</f>
        <v>44.339006607409765</v>
      </c>
      <c r="AH361" s="39">
        <f>Masse_1*(q_1y-X361)/($AV361^2+Aarseth_1^2)^(3/2)</f>
        <v>-18.781021391800913</v>
      </c>
      <c r="AI361" s="39"/>
      <c r="AJ361" s="39">
        <f>Masse_2*(q_2x-W361)/($AX361^2+Aarseth_2^2)^(3/2)</f>
        <v>32.406266951459322</v>
      </c>
      <c r="AK361" s="39">
        <f>Masse_2*(q_2y-X361)/($AX361^2+Aarseth_2^2)^(3/2)</f>
        <v>-22.182337324656473</v>
      </c>
      <c r="AL361" s="39"/>
      <c r="AM361" s="39">
        <f>Masse_3*(q_3x-W361)/($AZ361^2+Aarseth_3^2)^(3/2)</f>
        <v>43.110878233575093</v>
      </c>
      <c r="AN361" s="39">
        <f>Masse_3*(q_3y-X361)/($AZ361^2+Aarseth_3^2)^(3/2)</f>
        <v>-38.537494657917627</v>
      </c>
      <c r="AO361" s="39"/>
      <c r="AP361" s="39"/>
      <c r="AQ361" s="39"/>
      <c r="AR361" s="39"/>
      <c r="AS361" s="39"/>
      <c r="AT361" s="39"/>
      <c r="AU361" s="39"/>
      <c r="AV361" s="39">
        <f>SQRT((q_1x-W361)^2+(q_1y-X361)^2)</f>
        <v>103553.78307966105</v>
      </c>
      <c r="AW361" s="39"/>
      <c r="AX361" s="39">
        <f>SQRT((q_2x-W361)^2+(q_2y-X361)^2)</f>
        <v>67078.241235317342</v>
      </c>
      <c r="AY361" s="39"/>
      <c r="AZ361" s="39">
        <f>SQRT((q_3x-W361)^2+(q_3y-X361)^2)</f>
        <v>94363.793471042038</v>
      </c>
      <c r="BA361" s="39"/>
    </row>
    <row r="362" spans="20:53" x14ac:dyDescent="0.3">
      <c r="T362">
        <v>358</v>
      </c>
      <c r="U362">
        <v>179</v>
      </c>
      <c r="W362" s="39">
        <f>W361+(Z361*bt)+(0.5*AC361)*bt^2</f>
        <v>-75612.408708609611</v>
      </c>
      <c r="X362" s="39">
        <f>X361+(AA361*bt)+(0.5*AD361)*bt^2</f>
        <v>47387.757526469104</v>
      </c>
      <c r="Y362" s="39"/>
      <c r="Z362" s="39">
        <f>Z361+(AC361*bt)</f>
        <v>-489.86543683314738</v>
      </c>
      <c r="AA362" s="39">
        <f>AA361+(AD361*bt)</f>
        <v>-1022.7702358244893</v>
      </c>
      <c r="AB362" s="39"/>
      <c r="AC362" s="39">
        <f t="shared" si="39"/>
        <v>120.51598069959468</v>
      </c>
      <c r="AD362" s="39">
        <f t="shared" si="40"/>
        <v>-78.874528971526459</v>
      </c>
      <c r="AE362" s="39"/>
      <c r="AF362" s="39"/>
      <c r="AG362" s="39">
        <f>Masse_1*(q_1x-W362)/($AV362^2+Aarseth_1^2)^(3/2)</f>
        <v>44.402134151778164</v>
      </c>
      <c r="AH362" s="39">
        <f>Masse_1*(q_1y-X362)/($AV362^2+Aarseth_1^2)^(3/2)</f>
        <v>-18.5237626017929</v>
      </c>
      <c r="AI362" s="39"/>
      <c r="AJ362" s="39">
        <f>Masse_2*(q_2x-W362)/($AX362^2+Aarseth_2^2)^(3/2)</f>
        <v>32.654294380680057</v>
      </c>
      <c r="AK362" s="39">
        <f>Masse_2*(q_2y-X362)/($AX362^2+Aarseth_2^2)^(3/2)</f>
        <v>-21.953209164159073</v>
      </c>
      <c r="AL362" s="39"/>
      <c r="AM362" s="39">
        <f>Masse_3*(q_3x-W362)/($AZ362^2+Aarseth_3^2)^(3/2)</f>
        <v>43.459552167136451</v>
      </c>
      <c r="AN362" s="39">
        <f>Masse_3*(q_3y-X362)/($AZ362^2+Aarseth_3^2)^(3/2)</f>
        <v>-38.397557205574486</v>
      </c>
      <c r="AO362" s="39"/>
      <c r="AP362" s="39"/>
      <c r="AQ362" s="39"/>
      <c r="AR362" s="39"/>
      <c r="AS362" s="39"/>
      <c r="AT362" s="39"/>
      <c r="AU362" s="39"/>
      <c r="AV362" s="39">
        <f>SQRT((q_1x-W362)^2+(q_1y-X362)^2)</f>
        <v>103599.06321754362</v>
      </c>
      <c r="AW362" s="39"/>
      <c r="AX362" s="39">
        <f>SQRT((q_2x-W362)^2+(q_2y-X362)^2)</f>
        <v>67011.822951114271</v>
      </c>
      <c r="AY362" s="39"/>
      <c r="AZ362" s="39">
        <f>SQRT((q_3x-W362)^2+(q_3y-X362)^2)</f>
        <v>94224.967778255188</v>
      </c>
      <c r="BA362" s="39"/>
    </row>
    <row r="363" spans="20:53" x14ac:dyDescent="0.3">
      <c r="T363">
        <v>359</v>
      </c>
      <c r="U363">
        <v>179.5</v>
      </c>
      <c r="W363" s="39">
        <f>W362+(Z362*bt)+(0.5*AC362)*bt^2</f>
        <v>-75842.27692943874</v>
      </c>
      <c r="X363" s="39">
        <f>X362+(AA362*bt)+(0.5*AD362)*bt^2</f>
        <v>46866.513092435423</v>
      </c>
      <c r="Y363" s="39"/>
      <c r="Z363" s="39">
        <f>Z362+(AC362*bt)</f>
        <v>-429.60744648335003</v>
      </c>
      <c r="AA363" s="39">
        <f>AA362+(AD362*bt)</f>
        <v>-1062.2075003102525</v>
      </c>
      <c r="AB363" s="39"/>
      <c r="AC363" s="39">
        <f t="shared" si="39"/>
        <v>121.26081935638791</v>
      </c>
      <c r="AD363" s="39">
        <f t="shared" si="40"/>
        <v>-78.298782576444566</v>
      </c>
      <c r="AE363" s="39"/>
      <c r="AF363" s="39"/>
      <c r="AG363" s="39">
        <f>Masse_1*(q_1x-W363)/($AV363^2+Aarseth_1^2)^(3/2)</f>
        <v>44.492258379848181</v>
      </c>
      <c r="AH363" s="39">
        <f>Masse_1*(q_1y-X363)/($AV363^2+Aarseth_1^2)^(3/2)</f>
        <v>-18.274869171898022</v>
      </c>
      <c r="AI363" s="39"/>
      <c r="AJ363" s="39">
        <f>Masse_2*(q_2x-W363)/($AX363^2+Aarseth_2^2)^(3/2)</f>
        <v>32.931545985987121</v>
      </c>
      <c r="AK363" s="39">
        <f>Masse_2*(q_2y-X363)/($AX363^2+Aarseth_2^2)^(3/2)</f>
        <v>-21.741077513379533</v>
      </c>
      <c r="AL363" s="39"/>
      <c r="AM363" s="39">
        <f>Masse_3*(q_3x-W363)/($AZ363^2+Aarseth_3^2)^(3/2)</f>
        <v>43.837014990552596</v>
      </c>
      <c r="AN363" s="39">
        <f>Masse_3*(q_3y-X363)/($AZ363^2+Aarseth_3^2)^(3/2)</f>
        <v>-38.282835891167011</v>
      </c>
      <c r="AO363" s="39"/>
      <c r="AP363" s="39"/>
      <c r="AQ363" s="39"/>
      <c r="AR363" s="39"/>
      <c r="AS363" s="39"/>
      <c r="AT363" s="39"/>
      <c r="AU363" s="39"/>
      <c r="AV363" s="39">
        <f>SQRT((q_1x-W363)^2+(q_1y-X363)^2)</f>
        <v>103612.08616795685</v>
      </c>
      <c r="AW363" s="39"/>
      <c r="AX363" s="39">
        <f>SQRT((q_2x-W363)^2+(q_2y-X363)^2)</f>
        <v>66914.121680395969</v>
      </c>
      <c r="AY363" s="39"/>
      <c r="AZ363" s="39">
        <f>SQRT((q_3x-W363)^2+(q_3y-X363)^2)</f>
        <v>94053.674265090624</v>
      </c>
      <c r="BA363" s="39"/>
    </row>
    <row r="364" spans="20:53" x14ac:dyDescent="0.3">
      <c r="T364">
        <v>360</v>
      </c>
      <c r="U364">
        <v>180</v>
      </c>
      <c r="W364" s="39">
        <f>W363+(Z363*bt)+(0.5*AC363)*bt^2</f>
        <v>-76041.923050260855</v>
      </c>
      <c r="X364" s="39">
        <f>X363+(AA363*bt)+(0.5*AD363)*bt^2</f>
        <v>46325.621994458241</v>
      </c>
      <c r="Y364" s="39"/>
      <c r="Z364" s="39">
        <f>Z363+(AC363*bt)</f>
        <v>-368.9770368051561</v>
      </c>
      <c r="AA364" s="39">
        <f>AA363+(AD363*bt)</f>
        <v>-1101.3568915984747</v>
      </c>
      <c r="AB364" s="39"/>
      <c r="AC364" s="39">
        <f t="shared" si="39"/>
        <v>122.09309986164982</v>
      </c>
      <c r="AD364" s="39">
        <f t="shared" si="40"/>
        <v>-77.77206037058329</v>
      </c>
      <c r="AE364" s="39"/>
      <c r="AF364" s="39"/>
      <c r="AG364" s="39">
        <f>Masse_1*(q_1x-W364)/($AV364^2+Aarseth_1^2)^(3/2)</f>
        <v>44.609542787626616</v>
      </c>
      <c r="AH364" s="39">
        <f>Masse_1*(q_1y-X364)/($AV364^2+Aarseth_1^2)^(3/2)</f>
        <v>-18.033721010684175</v>
      </c>
      <c r="AI364" s="39"/>
      <c r="AJ364" s="39">
        <f>Masse_2*(q_2x-W364)/($AX364^2+Aarseth_2^2)^(3/2)</f>
        <v>33.239126069519102</v>
      </c>
      <c r="AK364" s="39">
        <f>Masse_2*(q_2y-X364)/($AX364^2+Aarseth_2^2)^(3/2)</f>
        <v>-21.545155185781461</v>
      </c>
      <c r="AL364" s="39"/>
      <c r="AM364" s="39">
        <f>Masse_3*(q_3x-W364)/($AZ364^2+Aarseth_3^2)^(3/2)</f>
        <v>44.244431004504094</v>
      </c>
      <c r="AN364" s="39">
        <f>Masse_3*(q_3y-X364)/($AZ364^2+Aarseth_3^2)^(3/2)</f>
        <v>-38.193184174117647</v>
      </c>
      <c r="AO364" s="39"/>
      <c r="AP364" s="39"/>
      <c r="AQ364" s="39"/>
      <c r="AR364" s="39"/>
      <c r="AS364" s="39"/>
      <c r="AT364" s="39"/>
      <c r="AU364" s="39"/>
      <c r="AV364" s="39">
        <f>SQRT((q_1x-W364)^2+(q_1y-X364)^2)</f>
        <v>103592.85644506956</v>
      </c>
      <c r="AW364" s="39"/>
      <c r="AX364" s="39">
        <f>SQRT((q_2x-W364)^2+(q_2y-X364)^2)</f>
        <v>66785.087800014371</v>
      </c>
      <c r="AY364" s="39"/>
      <c r="AZ364" s="39">
        <f>SQRT((q_3x-W364)^2+(q_3y-X364)^2)</f>
        <v>93849.809502664226</v>
      </c>
      <c r="BA364" s="39"/>
    </row>
    <row r="365" spans="20:53" x14ac:dyDescent="0.3">
      <c r="T365">
        <v>361</v>
      </c>
      <c r="U365">
        <v>180.5</v>
      </c>
      <c r="W365" s="39">
        <f>W364+(Z364*bt)+(0.5*AC364)*bt^2</f>
        <v>-76211.149931180727</v>
      </c>
      <c r="X365" s="39">
        <f>X364+(AA364*bt)+(0.5*AD364)*bt^2</f>
        <v>45765.222041112676</v>
      </c>
      <c r="Y365" s="39"/>
      <c r="Z365" s="39">
        <f>Z364+(AC364*bt)</f>
        <v>-307.93048687433122</v>
      </c>
      <c r="AA365" s="39">
        <f>AA364+(AD364*bt)</f>
        <v>-1140.2429217837664</v>
      </c>
      <c r="AB365" s="39"/>
      <c r="AC365" s="39">
        <f t="shared" si="39"/>
        <v>123.01561326337713</v>
      </c>
      <c r="AD365" s="39">
        <f t="shared" si="40"/>
        <v>-77.292969098928239</v>
      </c>
      <c r="AE365" s="39"/>
      <c r="AF365" s="39"/>
      <c r="AG365" s="39">
        <f>Masse_1*(q_1x-W365)/($AV365^2+Aarseth_1^2)^(3/2)</f>
        <v>44.754242910067866</v>
      </c>
      <c r="AH365" s="39">
        <f>Masse_1*(q_1y-X365)/($AV365^2+Aarseth_1^2)^(3/2)</f>
        <v>-17.799714933878278</v>
      </c>
      <c r="AI365" s="39"/>
      <c r="AJ365" s="39">
        <f>Masse_2*(q_2x-W365)/($AX365^2+Aarseth_2^2)^(3/2)</f>
        <v>33.57828521339372</v>
      </c>
      <c r="AK365" s="39">
        <f>Masse_2*(q_2y-X365)/($AX365^2+Aarseth_2^2)^(3/2)</f>
        <v>-21.364708387697824</v>
      </c>
      <c r="AL365" s="39"/>
      <c r="AM365" s="39">
        <f>Masse_3*(q_3x-W365)/($AZ365^2+Aarseth_3^2)^(3/2)</f>
        <v>44.683085139915548</v>
      </c>
      <c r="AN365" s="39">
        <f>Masse_3*(q_3y-X365)/($AZ365^2+Aarseth_3^2)^(3/2)</f>
        <v>-38.12854577735213</v>
      </c>
      <c r="AO365" s="39"/>
      <c r="AP365" s="39"/>
      <c r="AQ365" s="39"/>
      <c r="AR365" s="39"/>
      <c r="AS365" s="39"/>
      <c r="AT365" s="39"/>
      <c r="AU365" s="39"/>
      <c r="AV365" s="39">
        <f>SQRT((q_1x-W365)^2+(q_1y-X365)^2)</f>
        <v>103541.35690117159</v>
      </c>
      <c r="AW365" s="39"/>
      <c r="AX365" s="39">
        <f>SQRT((q_2x-W365)^2+(q_2y-X365)^2)</f>
        <v>66624.653726948338</v>
      </c>
      <c r="AY365" s="39"/>
      <c r="AZ365" s="39">
        <f>SQRT((q_3x-W365)^2+(q_3y-X365)^2)</f>
        <v>93613.247375715073</v>
      </c>
      <c r="BA365" s="39"/>
    </row>
    <row r="366" spans="20:53" x14ac:dyDescent="0.3">
      <c r="T366">
        <v>362</v>
      </c>
      <c r="U366">
        <v>181</v>
      </c>
      <c r="W366" s="39">
        <f>W365+(Z365*bt)+(0.5*AC365)*bt^2</f>
        <v>-76349.738222959975</v>
      </c>
      <c r="X366" s="39">
        <f>X365+(AA365*bt)+(0.5*AD365)*bt^2</f>
        <v>45185.438959083425</v>
      </c>
      <c r="Y366" s="39"/>
      <c r="Z366" s="39">
        <f>Z365+(AC365*bt)</f>
        <v>-246.42268024264266</v>
      </c>
      <c r="AA366" s="39">
        <f>AA365+(AD365*bt)</f>
        <v>-1178.8894063332305</v>
      </c>
      <c r="AB366" s="39"/>
      <c r="AC366" s="39">
        <f t="shared" si="39"/>
        <v>124.03153415064679</v>
      </c>
      <c r="AD366" s="39">
        <f t="shared" si="40"/>
        <v>-76.860265273024112</v>
      </c>
      <c r="AE366" s="39"/>
      <c r="AF366" s="39"/>
      <c r="AG366" s="39">
        <f>Masse_1*(q_1x-W366)/($AV366^2+Aarseth_1^2)^(3/2)</f>
        <v>44.926707878435685</v>
      </c>
      <c r="AH366" s="39">
        <f>Masse_1*(q_1y-X366)/($AV366^2+Aarseth_1^2)^(3/2)</f>
        <v>-17.572260585362979</v>
      </c>
      <c r="AI366" s="39"/>
      <c r="AJ366" s="39">
        <f>Masse_2*(q_2x-W366)/($AX366^2+Aarseth_2^2)^(3/2)</f>
        <v>33.950432726948847</v>
      </c>
      <c r="AK366" s="39">
        <f>Masse_2*(q_2y-X366)/($AX366^2+Aarseth_2^2)^(3/2)</f>
        <v>-21.199049294993838</v>
      </c>
      <c r="AL366" s="39"/>
      <c r="AM366" s="39">
        <f>Masse_3*(q_3x-W366)/($AZ366^2+Aarseth_3^2)^(3/2)</f>
        <v>45.154393545262245</v>
      </c>
      <c r="AN366" s="39">
        <f>Masse_3*(q_3y-X366)/($AZ366^2+Aarseth_3^2)^(3/2)</f>
        <v>-38.088955392667302</v>
      </c>
      <c r="AO366" s="39"/>
      <c r="AP366" s="39"/>
      <c r="AQ366" s="39"/>
      <c r="AR366" s="39"/>
      <c r="AS366" s="39"/>
      <c r="AT366" s="39"/>
      <c r="AU366" s="39"/>
      <c r="AV366" s="39">
        <f>SQRT((q_1x-W366)^2+(q_1y-X366)^2)</f>
        <v>103457.54861377548</v>
      </c>
      <c r="AW366" s="39"/>
      <c r="AX366" s="39">
        <f>SQRT((q_2x-W366)^2+(q_2y-X366)^2)</f>
        <v>66432.733742783021</v>
      </c>
      <c r="AY366" s="39"/>
      <c r="AZ366" s="39">
        <f>SQRT((q_3x-W366)^2+(q_3y-X366)^2)</f>
        <v>93343.838613924978</v>
      </c>
      <c r="BA366" s="39"/>
    </row>
    <row r="367" spans="20:53" x14ac:dyDescent="0.3">
      <c r="T367">
        <v>363</v>
      </c>
      <c r="U367">
        <v>181.5</v>
      </c>
      <c r="W367" s="39">
        <f>W366+(Z366*bt)+(0.5*AC366)*bt^2</f>
        <v>-76457.445621312479</v>
      </c>
      <c r="X367" s="39">
        <f>X366+(AA366*bt)+(0.5*AD366)*bt^2</f>
        <v>44586.386722757685</v>
      </c>
      <c r="Y367" s="39"/>
      <c r="Z367" s="39">
        <f>Z366+(AC366*bt)</f>
        <v>-184.40691316731926</v>
      </c>
      <c r="AA367" s="39">
        <f>AA366+(AD366*bt)</f>
        <v>-1217.3195389697426</v>
      </c>
      <c r="AB367" s="39"/>
      <c r="AC367" s="39">
        <f t="shared" si="39"/>
        <v>125.14444928959378</v>
      </c>
      <c r="AD367" s="39">
        <f t="shared" si="40"/>
        <v>-76.472845338461909</v>
      </c>
      <c r="AE367" s="39"/>
      <c r="AF367" s="39"/>
      <c r="AG367" s="39">
        <f>Masse_1*(q_1x-W367)/($AV367^2+Aarseth_1^2)^(3/2)</f>
        <v>45.127382755072809</v>
      </c>
      <c r="AH367" s="39">
        <f>Masse_1*(q_1y-X367)/($AV367^2+Aarseth_1^2)^(3/2)</f>
        <v>-17.350776374600038</v>
      </c>
      <c r="AI367" s="39"/>
      <c r="AJ367" s="39">
        <f>Masse_2*(q_2x-W367)/($AX367^2+Aarseth_2^2)^(3/2)</f>
        <v>34.357150970940573</v>
      </c>
      <c r="AK367" s="39">
        <f>Masse_2*(q_2y-X367)/($AX367^2+Aarseth_2^2)^(3/2)</f>
        <v>-21.047528755437444</v>
      </c>
      <c r="AL367" s="39"/>
      <c r="AM367" s="39">
        <f>Masse_3*(q_3x-W367)/($AZ367^2+Aarseth_3^2)^(3/2)</f>
        <v>45.659915563580398</v>
      </c>
      <c r="AN367" s="39">
        <f>Masse_3*(q_3y-X367)/($AZ367^2+Aarseth_3^2)^(3/2)</f>
        <v>-38.074540208424423</v>
      </c>
      <c r="AO367" s="39"/>
      <c r="AP367" s="39"/>
      <c r="AQ367" s="39"/>
      <c r="AR367" s="39"/>
      <c r="AS367" s="39"/>
      <c r="AT367" s="39"/>
      <c r="AU367" s="39"/>
      <c r="AV367" s="39">
        <f>SQRT((q_1x-W367)^2+(q_1y-X367)^2)</f>
        <v>103341.37068927618</v>
      </c>
      <c r="AW367" s="39"/>
      <c r="AX367" s="39">
        <f>SQRT((q_2x-W367)^2+(q_2y-X367)^2)</f>
        <v>66209.223772972939</v>
      </c>
      <c r="AY367" s="39"/>
      <c r="AZ367" s="39">
        <f>SQRT((q_3x-W367)^2+(q_3y-X367)^2)</f>
        <v>93041.410228977402</v>
      </c>
      <c r="BA367" s="39"/>
    </row>
    <row r="368" spans="20:53" x14ac:dyDescent="0.3">
      <c r="T368">
        <v>364</v>
      </c>
      <c r="U368">
        <v>182</v>
      </c>
      <c r="W368" s="39">
        <f>W367+(Z367*bt)+(0.5*AC367)*bt^2</f>
        <v>-76534.006021734953</v>
      </c>
      <c r="X368" s="39">
        <f>X367+(AA367*bt)+(0.5*AD367)*bt^2</f>
        <v>43968.167847605509</v>
      </c>
      <c r="Y368" s="39"/>
      <c r="Z368" s="39">
        <f>Z367+(AC367*bt)</f>
        <v>-121.83468852252237</v>
      </c>
      <c r="AA368" s="39">
        <f>AA367+(AD367*bt)</f>
        <v>-1255.5559616389735</v>
      </c>
      <c r="AB368" s="39"/>
      <c r="AC368" s="39">
        <f t="shared" si="39"/>
        <v>126.35839079356619</v>
      </c>
      <c r="AD368" s="39">
        <f t="shared" si="40"/>
        <v>-76.129736637026951</v>
      </c>
      <c r="AE368" s="39"/>
      <c r="AF368" s="39"/>
      <c r="AG368" s="39">
        <f>Masse_1*(q_1x-W368)/($AV368^2+Aarseth_1^2)^(3/2)</f>
        <v>45.356811676491589</v>
      </c>
      <c r="AH368" s="39">
        <f>Masse_1*(q_1y-X368)/($AV368^2+Aarseth_1^2)^(3/2)</f>
        <v>-17.134685375826081</v>
      </c>
      <c r="AI368" s="39"/>
      <c r="AJ368" s="39">
        <f>Masse_2*(q_2x-W368)/($AX368^2+Aarseth_2^2)^(3/2)</f>
        <v>34.800211823213139</v>
      </c>
      <c r="AK368" s="39">
        <f>Masse_2*(q_2y-X368)/($AX368^2+Aarseth_2^2)^(3/2)</f>
        <v>-20.909528963658833</v>
      </c>
      <c r="AL368" s="39"/>
      <c r="AM368" s="39">
        <f>Masse_3*(q_3x-W368)/($AZ368^2+Aarseth_3^2)^(3/2)</f>
        <v>46.201367293861452</v>
      </c>
      <c r="AN368" s="39">
        <f>Masse_3*(q_3y-X368)/($AZ368^2+Aarseth_3^2)^(3/2)</f>
        <v>-38.085522297542042</v>
      </c>
      <c r="AO368" s="39"/>
      <c r="AP368" s="39"/>
      <c r="AQ368" s="39"/>
      <c r="AR368" s="39"/>
      <c r="AS368" s="39"/>
      <c r="AT368" s="39"/>
      <c r="AU368" s="39"/>
      <c r="AV368" s="39">
        <f>SQRT((q_1x-W368)^2+(q_1y-X368)^2)</f>
        <v>103192.73998089928</v>
      </c>
      <c r="AW368" s="39"/>
      <c r="AX368" s="39">
        <f>SQRT((q_2x-W368)^2+(q_2y-X368)^2)</f>
        <v>65954.001120391971</v>
      </c>
      <c r="AY368" s="39"/>
      <c r="AZ368" s="39">
        <f>SQRT((q_3x-W368)^2+(q_3y-X368)^2)</f>
        <v>92705.764852143839</v>
      </c>
      <c r="BA368" s="39"/>
    </row>
    <row r="369" spans="20:53" x14ac:dyDescent="0.3">
      <c r="T369">
        <v>365</v>
      </c>
      <c r="U369">
        <v>182.5</v>
      </c>
      <c r="W369" s="39">
        <f>W368+(Z368*bt)+(0.5*AC368)*bt^2</f>
        <v>-76579.128567147025</v>
      </c>
      <c r="X369" s="39">
        <f>X368+(AA368*bt)+(0.5*AD368)*bt^2</f>
        <v>43330.873649706395</v>
      </c>
      <c r="Y369" s="39"/>
      <c r="Z369" s="39">
        <f>Z368+(AC368*bt)</f>
        <v>-58.655493125739277</v>
      </c>
      <c r="AA369" s="39">
        <f>AA368+(AD368*bt)</f>
        <v>-1293.6208299574869</v>
      </c>
      <c r="AB369" s="39"/>
      <c r="AC369" s="39">
        <f t="shared" si="39"/>
        <v>127.67787441009054</v>
      </c>
      <c r="AD369" s="39">
        <f t="shared" si="40"/>
        <v>-75.830088994611828</v>
      </c>
      <c r="AE369" s="39"/>
      <c r="AF369" s="39"/>
      <c r="AG369" s="39">
        <f>Masse_1*(q_1x-W369)/($AV369^2+Aarseth_1^2)^(3/2)</f>
        <v>45.615641848313615</v>
      </c>
      <c r="AH369" s="39">
        <f>Masse_1*(q_1y-X369)/($AV369^2+Aarseth_1^2)^(3/2)</f>
        <v>-16.92341113205249</v>
      </c>
      <c r="AI369" s="39"/>
      <c r="AJ369" s="39">
        <f>Masse_2*(q_2x-W369)/($AX369^2+Aarseth_2^2)^(3/2)</f>
        <v>35.281595597488185</v>
      </c>
      <c r="AK369" s="39">
        <f>Masse_2*(q_2y-X369)/($AX369^2+Aarseth_2^2)^(3/2)</f>
        <v>-20.78445594340149</v>
      </c>
      <c r="AL369" s="39"/>
      <c r="AM369" s="39">
        <f>Masse_3*(q_3x-W369)/($AZ369^2+Aarseth_3^2)^(3/2)</f>
        <v>46.780636964288739</v>
      </c>
      <c r="AN369" s="39">
        <f>Masse_3*(q_3y-X369)/($AZ369^2+Aarseth_3^2)^(3/2)</f>
        <v>-38.122221919157859</v>
      </c>
      <c r="AO369" s="39"/>
      <c r="AP369" s="39"/>
      <c r="AQ369" s="39"/>
      <c r="AR369" s="39"/>
      <c r="AS369" s="39"/>
      <c r="AT369" s="39"/>
      <c r="AU369" s="39"/>
      <c r="AV369" s="39">
        <f>SQRT((q_1x-W369)^2+(q_1y-X369)^2)</f>
        <v>103011.55071782357</v>
      </c>
      <c r="AW369" s="39"/>
      <c r="AX369" s="39">
        <f>SQRT((q_2x-W369)^2+(q_2y-X369)^2)</f>
        <v>65666.924152654232</v>
      </c>
      <c r="AY369" s="39"/>
      <c r="AZ369" s="39">
        <f>SQRT((q_3x-W369)^2+(q_3y-X369)^2)</f>
        <v>92336.679966144409</v>
      </c>
      <c r="BA369" s="39"/>
    </row>
    <row r="370" spans="20:53" x14ac:dyDescent="0.3">
      <c r="T370">
        <v>366</v>
      </c>
      <c r="U370">
        <v>183</v>
      </c>
      <c r="W370" s="39">
        <f>W369+(Z369*bt)+(0.5*AC369)*bt^2</f>
        <v>-76592.496579408631</v>
      </c>
      <c r="X370" s="39">
        <f>X369+(AA369*bt)+(0.5*AD369)*bt^2</f>
        <v>42674.584473603318</v>
      </c>
      <c r="Y370" s="39"/>
      <c r="Z370" s="39">
        <f>Z369+(AC369*bt)</f>
        <v>5.1834440793059926</v>
      </c>
      <c r="AA370" s="39">
        <f>AA369+(AD369*bt)</f>
        <v>-1331.5358744547927</v>
      </c>
      <c r="AB370" s="39"/>
      <c r="AC370" s="39">
        <f t="shared" si="39"/>
        <v>129.10794361626682</v>
      </c>
      <c r="AD370" s="39">
        <f t="shared" si="40"/>
        <v>-75.573166761134303</v>
      </c>
      <c r="AE370" s="39"/>
      <c r="AF370" s="39"/>
      <c r="AG370" s="39">
        <f>Masse_1*(q_1x-W370)/($AV370^2+Aarseth_1^2)^(3/2)</f>
        <v>45.904628449191463</v>
      </c>
      <c r="AH370" s="39">
        <f>Masse_1*(q_1y-X370)/($AV370^2+Aarseth_1^2)^(3/2)</f>
        <v>-16.716373303262067</v>
      </c>
      <c r="AI370" s="39"/>
      <c r="AJ370" s="39">
        <f>Masse_2*(q_2x-W370)/($AX370^2+Aarseth_2^2)^(3/2)</f>
        <v>35.80351278325449</v>
      </c>
      <c r="AK370" s="39">
        <f>Masse_2*(q_2y-X370)/($AX370^2+Aarseth_2^2)^(3/2)</f>
        <v>-20.67173165344758</v>
      </c>
      <c r="AL370" s="39"/>
      <c r="AM370" s="39">
        <f>Masse_3*(q_3x-W370)/($AZ370^2+Aarseth_3^2)^(3/2)</f>
        <v>47.399802383820855</v>
      </c>
      <c r="AN370" s="39">
        <f>Masse_3*(q_3y-X370)/($AZ370^2+Aarseth_3^2)^(3/2)</f>
        <v>-38.185061804424663</v>
      </c>
      <c r="AO370" s="39"/>
      <c r="AP370" s="39"/>
      <c r="AQ370" s="39"/>
      <c r="AR370" s="39"/>
      <c r="AS370" s="39"/>
      <c r="AT370" s="39"/>
      <c r="AU370" s="39"/>
      <c r="AV370" s="39">
        <f>SQRT((q_1x-W370)^2+(q_1y-X370)^2)</f>
        <v>102797.67404145739</v>
      </c>
      <c r="AW370" s="39"/>
      <c r="AX370" s="39">
        <f>SQRT((q_2x-W370)^2+(q_2y-X370)^2)</f>
        <v>65347.831942712663</v>
      </c>
      <c r="AY370" s="39"/>
      <c r="AZ370" s="39">
        <f>SQRT((q_3x-W370)^2+(q_3y-X370)^2)</f>
        <v>91933.907023880165</v>
      </c>
      <c r="BA370" s="39"/>
    </row>
    <row r="371" spans="20:53" x14ac:dyDescent="0.3">
      <c r="T371">
        <v>367</v>
      </c>
      <c r="U371">
        <v>183.5</v>
      </c>
      <c r="W371" s="39">
        <f>W370+(Z370*bt)+(0.5*AC370)*bt^2</f>
        <v>-76573.766364416952</v>
      </c>
      <c r="X371" s="39">
        <f>X370+(AA370*bt)+(0.5*AD370)*bt^2</f>
        <v>41999.369890530776</v>
      </c>
      <c r="Y371" s="39"/>
      <c r="Z371" s="39">
        <f>Z370+(AC370*bt)</f>
        <v>69.737415887439397</v>
      </c>
      <c r="AA371" s="39">
        <f>AA370+(AD370*bt)</f>
        <v>-1369.32245783536</v>
      </c>
      <c r="AB371" s="39"/>
      <c r="AC371" s="39">
        <f t="shared" si="39"/>
        <v>130.65422034339218</v>
      </c>
      <c r="AD371" s="39">
        <f t="shared" si="40"/>
        <v>-75.358341117337147</v>
      </c>
      <c r="AE371" s="39"/>
      <c r="AF371" s="39"/>
      <c r="AG371" s="39">
        <f>Masse_1*(q_1x-W371)/($AV371^2+Aarseth_1^2)^(3/2)</f>
        <v>46.22464051581062</v>
      </c>
      <c r="AH371" s="39">
        <f>Masse_1*(q_1y-X371)/($AV371^2+Aarseth_1^2)^(3/2)</f>
        <v>-16.512983093091297</v>
      </c>
      <c r="AI371" s="39"/>
      <c r="AJ371" s="39">
        <f>Masse_2*(q_2x-W371)/($AX371^2+Aarseth_2^2)^(3/2)</f>
        <v>36.368429042243314</v>
      </c>
      <c r="AK371" s="39">
        <f>Masse_2*(q_2y-X371)/($AX371^2+Aarseth_2^2)^(3/2)</f>
        <v>-20.570785507967113</v>
      </c>
      <c r="AL371" s="39"/>
      <c r="AM371" s="39">
        <f>Masse_3*(q_3x-W371)/($AZ371^2+Aarseth_3^2)^(3/2)</f>
        <v>48.061150785338249</v>
      </c>
      <c r="AN371" s="39">
        <f>Masse_3*(q_3y-X371)/($AZ371^2+Aarseth_3^2)^(3/2)</f>
        <v>-38.274572516278745</v>
      </c>
      <c r="AO371" s="39"/>
      <c r="AP371" s="39"/>
      <c r="AQ371" s="39"/>
      <c r="AR371" s="39"/>
      <c r="AS371" s="39"/>
      <c r="AT371" s="39"/>
      <c r="AU371" s="39"/>
      <c r="AV371" s="39">
        <f>SQRT((q_1x-W371)^2+(q_1y-X371)^2)</f>
        <v>102550.95744386131</v>
      </c>
      <c r="AW371" s="39"/>
      <c r="AX371" s="39">
        <f>SQRT((q_2x-W371)^2+(q_2y-X371)^2)</f>
        <v>64996.543862321188</v>
      </c>
      <c r="AY371" s="39"/>
      <c r="AZ371" s="39">
        <f>SQRT((q_3x-W371)^2+(q_3y-X371)^2)</f>
        <v>91497.170445351425</v>
      </c>
      <c r="BA371" s="39"/>
    </row>
    <row r="372" spans="20:53" x14ac:dyDescent="0.3">
      <c r="T372">
        <v>368</v>
      </c>
      <c r="U372">
        <v>184</v>
      </c>
      <c r="W372" s="39">
        <f>W371+(Z371*bt)+(0.5*AC371)*bt^2</f>
        <v>-76522.565878930312</v>
      </c>
      <c r="X372" s="39">
        <f>X371+(AA371*bt)+(0.5*AD371)*bt^2</f>
        <v>41305.288868973432</v>
      </c>
      <c r="Y372" s="39"/>
      <c r="Z372" s="39">
        <f>Z371+(AC371*bt)</f>
        <v>135.06452605913549</v>
      </c>
      <c r="AA372" s="39">
        <f>AA371+(AD371*bt)</f>
        <v>-1407.0016283940286</v>
      </c>
      <c r="AB372" s="39"/>
      <c r="AC372" s="39">
        <f t="shared" si="39"/>
        <v>132.32296330541345</v>
      </c>
      <c r="AD372" s="39">
        <f t="shared" si="40"/>
        <v>-75.185082444255187</v>
      </c>
      <c r="AE372" s="39"/>
      <c r="AF372" s="39"/>
      <c r="AG372" s="39">
        <f>Masse_1*(q_1x-W372)/($AV372^2+Aarseth_1^2)^(3/2)</f>
        <v>46.576667897793904</v>
      </c>
      <c r="AH372" s="39">
        <f>Masse_1*(q_1y-X372)/($AV372^2+Aarseth_1^2)^(3/2)</f>
        <v>-16.312638381517235</v>
      </c>
      <c r="AI372" s="39"/>
      <c r="AJ372" s="39">
        <f>Masse_2*(q_2x-W372)/($AX372^2+Aarseth_2^2)^(3/2)</f>
        <v>36.979093978075667</v>
      </c>
      <c r="AK372" s="39">
        <f>Masse_2*(q_2y-X372)/($AX372^2+Aarseth_2^2)^(3/2)</f>
        <v>-20.481045067490541</v>
      </c>
      <c r="AL372" s="39"/>
      <c r="AM372" s="39">
        <f>Masse_3*(q_3x-W372)/($AZ372^2+Aarseth_3^2)^(3/2)</f>
        <v>48.767201429543888</v>
      </c>
      <c r="AN372" s="39">
        <f>Masse_3*(q_3y-X372)/($AZ372^2+Aarseth_3^2)^(3/2)</f>
        <v>-38.391398995247421</v>
      </c>
      <c r="AO372" s="39"/>
      <c r="AP372" s="39"/>
      <c r="AQ372" s="39"/>
      <c r="AR372" s="39"/>
      <c r="AS372" s="39"/>
      <c r="AT372" s="39"/>
      <c r="AU372" s="39"/>
      <c r="AV372" s="39">
        <f>SQRT((q_1x-W372)^2+(q_1y-X372)^2)</f>
        <v>102271.22410222329</v>
      </c>
      <c r="AW372" s="39"/>
      <c r="AX372" s="39">
        <f>SQRT((q_2x-W372)^2+(q_2y-X372)^2)</f>
        <v>64612.859128101496</v>
      </c>
      <c r="AY372" s="39"/>
      <c r="AZ372" s="39">
        <f>SQRT((q_3x-W372)^2+(q_3y-X372)^2)</f>
        <v>91026.166482635483</v>
      </c>
      <c r="BA372" s="39"/>
    </row>
    <row r="373" spans="20:53" x14ac:dyDescent="0.3">
      <c r="T373">
        <v>369</v>
      </c>
      <c r="U373">
        <v>184.5</v>
      </c>
      <c r="W373" s="39">
        <f>W372+(Z372*bt)+(0.5*AC372)*bt^2</f>
        <v>-76438.493245487567</v>
      </c>
      <c r="X373" s="39">
        <f>X372+(AA372*bt)+(0.5*AD372)*bt^2</f>
        <v>40592.389919470879</v>
      </c>
      <c r="Y373" s="39"/>
      <c r="Z373" s="39">
        <f>Z372+(AC372*bt)</f>
        <v>201.22600771184221</v>
      </c>
      <c r="AA373" s="39">
        <f>AA372+(AD372*bt)</f>
        <v>-1444.5941696161563</v>
      </c>
      <c r="AB373" s="39"/>
      <c r="AC373" s="39">
        <f t="shared" si="39"/>
        <v>134.12113508991811</v>
      </c>
      <c r="AD373" s="39">
        <f t="shared" si="40"/>
        <v>-75.052952522770852</v>
      </c>
      <c r="AE373" s="39"/>
      <c r="AF373" s="39"/>
      <c r="AG373" s="39">
        <f>Masse_1*(q_1x-W373)/($AV373^2+Aarseth_1^2)^(3/2)</f>
        <v>46.96182939025303</v>
      </c>
      <c r="AH373" s="39">
        <f>Masse_1*(q_1y-X373)/($AV373^2+Aarseth_1^2)^(3/2)</f>
        <v>-16.114718482359088</v>
      </c>
      <c r="AI373" s="39"/>
      <c r="AJ373" s="39">
        <f>Masse_2*(q_2x-W373)/($AX373^2+Aarseth_2^2)^(3/2)</f>
        <v>37.638574293437358</v>
      </c>
      <c r="AK373" s="39">
        <f>Masse_2*(q_2y-X373)/($AX373^2+Aarseth_2^2)^(3/2)</f>
        <v>-20.401925611114205</v>
      </c>
      <c r="AL373" s="39"/>
      <c r="AM373" s="39">
        <f>Masse_3*(q_3x-W373)/($AZ373^2+Aarseth_3^2)^(3/2)</f>
        <v>49.520731406227718</v>
      </c>
      <c r="AN373" s="39">
        <f>Masse_3*(q_3y-X373)/($AZ373^2+Aarseth_3^2)^(3/2)</f>
        <v>-38.536308429297556</v>
      </c>
      <c r="AO373" s="39"/>
      <c r="AP373" s="39"/>
      <c r="AQ373" s="39"/>
      <c r="AR373" s="39"/>
      <c r="AS373" s="39"/>
      <c r="AT373" s="39"/>
      <c r="AU373" s="39"/>
      <c r="AV373" s="39">
        <f>SQRT((q_1x-W373)^2+(q_1y-X373)^2)</f>
        <v>101958.27210208228</v>
      </c>
      <c r="AW373" s="39"/>
      <c r="AX373" s="39">
        <f>SQRT((q_2x-W373)^2+(q_2y-X373)^2)</f>
        <v>64196.556300208882</v>
      </c>
      <c r="AY373" s="39"/>
      <c r="AZ373" s="39">
        <f>SQRT((q_3x-W373)^2+(q_3y-X373)^2)</f>
        <v>90520.561941163731</v>
      </c>
      <c r="BA373" s="39"/>
    </row>
    <row r="374" spans="20:53" x14ac:dyDescent="0.3">
      <c r="T374">
        <v>370</v>
      </c>
      <c r="U374">
        <v>185</v>
      </c>
      <c r="W374" s="39">
        <f>W373+(Z373*bt)+(0.5*AC373)*bt^2</f>
        <v>-76321.11509974541</v>
      </c>
      <c r="X374" s="39">
        <f>X373+(AA373*bt)+(0.5*AD373)*bt^2</f>
        <v>39860.711215597454</v>
      </c>
      <c r="Y374" s="39"/>
      <c r="Z374" s="39">
        <f>Z373+(AC373*bt)</f>
        <v>268.28657525680126</v>
      </c>
      <c r="AA374" s="39">
        <f>AA373+(AD373*bt)</f>
        <v>-1482.1206458775416</v>
      </c>
      <c r="AB374" s="39"/>
      <c r="AC374" s="39">
        <f t="shared" si="39"/>
        <v>136.0564793916551</v>
      </c>
      <c r="AD374" s="39">
        <f t="shared" si="40"/>
        <v>-74.96159629071802</v>
      </c>
      <c r="AE374" s="39"/>
      <c r="AF374" s="39"/>
      <c r="AG374" s="39">
        <f>Masse_1*(q_1x-W374)/($AV374^2+Aarseth_1^2)^(3/2)</f>
        <v>47.381382173432584</v>
      </c>
      <c r="AH374" s="39">
        <f>Masse_1*(q_1y-X374)/($AV374^2+Aarseth_1^2)^(3/2)</f>
        <v>-15.918578433425568</v>
      </c>
      <c r="AI374" s="39"/>
      <c r="AJ374" s="39">
        <f>Masse_2*(q_2x-W374)/($AX374^2+Aarseth_2^2)^(3/2)</f>
        <v>38.350292067338891</v>
      </c>
      <c r="AK374" s="39">
        <f>Masse_2*(q_2y-X374)/($AX374^2+Aarseth_2^2)^(3/2)</f>
        <v>-20.332818241054341</v>
      </c>
      <c r="AL374" s="39"/>
      <c r="AM374" s="39">
        <f>Masse_3*(q_3x-W374)/($AZ374^2+Aarseth_3^2)^(3/2)</f>
        <v>50.324805150883648</v>
      </c>
      <c r="AN374" s="39">
        <f>Masse_3*(q_3y-X374)/($AZ374^2+Aarseth_3^2)^(3/2)</f>
        <v>-38.710199616238114</v>
      </c>
      <c r="AO374" s="39"/>
      <c r="AP374" s="39"/>
      <c r="AQ374" s="39"/>
      <c r="AR374" s="39"/>
      <c r="AS374" s="39"/>
      <c r="AT374" s="39"/>
      <c r="AU374" s="39"/>
      <c r="AV374" s="39">
        <f>SQRT((q_1x-W374)^2+(q_1y-X374)^2)</f>
        <v>101611.87354063352</v>
      </c>
      <c r="AW374" s="39"/>
      <c r="AX374" s="39">
        <f>SQRT((q_2x-W374)^2+(q_2y-X374)^2)</f>
        <v>63747.39273397837</v>
      </c>
      <c r="AY374" s="39"/>
      <c r="AZ374" s="39">
        <f>SQRT((q_3x-W374)^2+(q_3y-X374)^2)</f>
        <v>89979.992743677823</v>
      </c>
      <c r="BA374" s="39"/>
    </row>
    <row r="375" spans="20:53" x14ac:dyDescent="0.3">
      <c r="T375">
        <v>371</v>
      </c>
      <c r="U375">
        <v>185.5</v>
      </c>
      <c r="W375" s="39">
        <f>W374+(Z374*bt)+(0.5*AC374)*bt^2</f>
        <v>-76169.96475219306</v>
      </c>
      <c r="X375" s="39">
        <f>X374+(AA374*bt)+(0.5*AD374)*bt^2</f>
        <v>39110.280693122346</v>
      </c>
      <c r="Y375" s="39"/>
      <c r="Z375" s="39">
        <f>Z374+(AC374*bt)</f>
        <v>336.31481495262881</v>
      </c>
      <c r="AA375" s="39">
        <f>AA374+(AD374*bt)</f>
        <v>-1519.6014440229005</v>
      </c>
      <c r="AB375" s="39"/>
      <c r="AC375" s="39">
        <f t="shared" si="39"/>
        <v>138.13761003580726</v>
      </c>
      <c r="AD375" s="39">
        <f t="shared" si="40"/>
        <v>-74.910732830471801</v>
      </c>
      <c r="AE375" s="39"/>
      <c r="AF375" s="39"/>
      <c r="AG375" s="39">
        <f>Masse_1*(q_1x-W375)/($AV375^2+Aarseth_1^2)^(3/2)</f>
        <v>47.836732713999154</v>
      </c>
      <c r="AH375" s="39">
        <f>Masse_1*(q_1y-X375)/($AV375^2+Aarseth_1^2)^(3/2)</f>
        <v>-15.723542713442651</v>
      </c>
      <c r="AI375" s="39"/>
      <c r="AJ375" s="39">
        <f>Masse_2*(q_2x-W375)/($AX375^2+Aarseth_2^2)^(3/2)</f>
        <v>39.118069028413075</v>
      </c>
      <c r="AK375" s="39">
        <f>Masse_2*(q_2y-X375)/($AX375^2+Aarseth_2^2)^(3/2)</f>
        <v>-20.273076093493192</v>
      </c>
      <c r="AL375" s="39"/>
      <c r="AM375" s="39">
        <f>Masse_3*(q_3x-W375)/($AZ375^2+Aarseth_3^2)^(3/2)</f>
        <v>51.182808293395027</v>
      </c>
      <c r="AN375" s="39">
        <f>Masse_3*(q_3y-X375)/($AZ375^2+Aarseth_3^2)^(3/2)</f>
        <v>-38.914114023535952</v>
      </c>
      <c r="AO375" s="39"/>
      <c r="AP375" s="39"/>
      <c r="AQ375" s="39"/>
      <c r="AR375" s="39"/>
      <c r="AS375" s="39"/>
      <c r="AT375" s="39"/>
      <c r="AU375" s="39"/>
      <c r="AV375" s="39">
        <f>SQRT((q_1x-W375)^2+(q_1y-X375)^2)</f>
        <v>101231.77349990486</v>
      </c>
      <c r="AW375" s="39"/>
      <c r="AX375" s="39">
        <f>SQRT((q_2x-W375)^2+(q_2y-X375)^2)</f>
        <v>63265.103985490947</v>
      </c>
      <c r="AY375" s="39"/>
      <c r="AZ375" s="39">
        <f>SQRT((q_3x-W375)^2+(q_3y-X375)^2)</f>
        <v>89404.062321109843</v>
      </c>
      <c r="BA375" s="39"/>
    </row>
    <row r="376" spans="20:53" x14ac:dyDescent="0.3">
      <c r="T376">
        <v>372</v>
      </c>
      <c r="U376">
        <v>186</v>
      </c>
      <c r="W376" s="39">
        <f>W375+(Z375*bt)+(0.5*AC375)*bt^2</f>
        <v>-75984.540143462262</v>
      </c>
      <c r="X376" s="39">
        <f>X375+(AA375*bt)+(0.5*AD375)*bt^2</f>
        <v>38341.116129507085</v>
      </c>
      <c r="Y376" s="39"/>
      <c r="Z376" s="39">
        <f>Z375+(AC375*bt)</f>
        <v>405.38361997053244</v>
      </c>
      <c r="AA376" s="39">
        <f>AA375+(AD375*bt)</f>
        <v>-1557.0568104381364</v>
      </c>
      <c r="AB376" s="39"/>
      <c r="AC376" s="39">
        <f t="shared" si="39"/>
        <v>140.37411376224551</v>
      </c>
      <c r="AD376" s="39">
        <f t="shared" si="40"/>
        <v>-74.900145186710802</v>
      </c>
      <c r="AE376" s="39"/>
      <c r="AF376" s="39"/>
      <c r="AG376" s="39">
        <f>Masse_1*(q_1x-W376)/($AV376^2+Aarseth_1^2)^(3/2)</f>
        <v>48.329449311840037</v>
      </c>
      <c r="AH376" s="39">
        <f>Masse_1*(q_1y-X376)/($AV376^2+Aarseth_1^2)^(3/2)</f>
        <v>-15.528898262926239</v>
      </c>
      <c r="AI376" s="39"/>
      <c r="AJ376" s="39">
        <f>Masse_2*(q_2x-W376)/($AX376^2+Aarseth_2^2)^(3/2)</f>
        <v>39.946177874743846</v>
      </c>
      <c r="AK376" s="39">
        <f>Masse_2*(q_2y-X376)/($AX376^2+Aarseth_2^2)^(3/2)</f>
        <v>-20.221998129786694</v>
      </c>
      <c r="AL376" s="39"/>
      <c r="AM376" s="39">
        <f>Masse_3*(q_3x-W376)/($AZ376^2+Aarseth_3^2)^(3/2)</f>
        <v>52.098486575661632</v>
      </c>
      <c r="AN376" s="39">
        <f>Masse_3*(q_3y-X376)/($AZ376^2+Aarseth_3^2)^(3/2)</f>
        <v>-39.14924879399787</v>
      </c>
      <c r="AO376" s="39"/>
      <c r="AP376" s="39"/>
      <c r="AQ376" s="39"/>
      <c r="AR376" s="39"/>
      <c r="AS376" s="39"/>
      <c r="AT376" s="39"/>
      <c r="AU376" s="39"/>
      <c r="AV376" s="39">
        <f>SQRT((q_1x-W376)^2+(q_1y-X376)^2)</f>
        <v>100817.68887782372</v>
      </c>
      <c r="AW376" s="39"/>
      <c r="AX376" s="39">
        <f>SQRT((q_2x-W376)^2+(q_2y-X376)^2)</f>
        <v>62749.403172788378</v>
      </c>
      <c r="AY376" s="39"/>
      <c r="AZ376" s="39">
        <f>SQRT((q_3x-W376)^2+(q_3y-X376)^2)</f>
        <v>88792.339812172795</v>
      </c>
      <c r="BA376" s="39"/>
    </row>
    <row r="377" spans="20:53" x14ac:dyDescent="0.3">
      <c r="T377">
        <v>373</v>
      </c>
      <c r="U377">
        <v>186.5</v>
      </c>
      <c r="W377" s="39">
        <f>W376+(Z376*bt)+(0.5*AC376)*bt^2</f>
        <v>-75764.301569256713</v>
      </c>
      <c r="X377" s="39">
        <f>X376+(AA376*bt)+(0.5*AD376)*bt^2</f>
        <v>37553.225206139679</v>
      </c>
      <c r="Y377" s="39"/>
      <c r="Z377" s="39">
        <f>Z376+(AC376*bt)</f>
        <v>475.57067685165521</v>
      </c>
      <c r="AA377" s="39">
        <f>AA376+(AD376*bt)</f>
        <v>-1594.5068830314917</v>
      </c>
      <c r="AB377" s="39"/>
      <c r="AC377" s="39">
        <f t="shared" si="39"/>
        <v>142.77666913651908</v>
      </c>
      <c r="AD377" s="39">
        <f t="shared" si="40"/>
        <v>-74.929668516539834</v>
      </c>
      <c r="AE377" s="39"/>
      <c r="AF377" s="39"/>
      <c r="AG377" s="39">
        <f>Masse_1*(q_1x-W377)/($AV377^2+Aarseth_1^2)^(3/2)</f>
        <v>48.861276510705636</v>
      </c>
      <c r="AH377" s="39">
        <f>Masse_1*(q_1y-X377)/($AV377^2+Aarseth_1^2)^(3/2)</f>
        <v>-15.333886665207123</v>
      </c>
      <c r="AI377" s="39"/>
      <c r="AJ377" s="39">
        <f>Masse_2*(q_2x-W377)/($AX377^2+Aarseth_2^2)^(3/2)</f>
        <v>40.839401903848326</v>
      </c>
      <c r="AK377" s="39">
        <f>Masse_2*(q_2y-X377)/($AX377^2+Aarseth_2^2)^(3/2)</f>
        <v>-20.178809852809948</v>
      </c>
      <c r="AL377" s="39"/>
      <c r="AM377" s="39">
        <f>Masse_3*(q_3x-W377)/($AZ377^2+Aarseth_3^2)^(3/2)</f>
        <v>53.075990721965105</v>
      </c>
      <c r="AN377" s="39">
        <f>Masse_3*(q_3y-X377)/($AZ377^2+Aarseth_3^2)^(3/2)</f>
        <v>-39.416971998522762</v>
      </c>
      <c r="AO377" s="39"/>
      <c r="AP377" s="39"/>
      <c r="AQ377" s="39"/>
      <c r="AR377" s="39"/>
      <c r="AS377" s="39"/>
      <c r="AT377" s="39"/>
      <c r="AU377" s="39"/>
      <c r="AV377" s="39">
        <f>SQRT((q_1x-W377)^2+(q_1y-X377)^2)</f>
        <v>100369.30706315798</v>
      </c>
      <c r="AW377" s="39"/>
      <c r="AX377" s="39">
        <f>SQRT((q_2x-W377)^2+(q_2y-X377)^2)</f>
        <v>62199.980295553614</v>
      </c>
      <c r="AY377" s="39"/>
      <c r="AZ377" s="39">
        <f>SQRT((q_3x-W377)^2+(q_3y-X377)^2)</f>
        <v>88144.358050597555</v>
      </c>
      <c r="BA377" s="39"/>
    </row>
    <row r="378" spans="20:53" x14ac:dyDescent="0.3">
      <c r="T378">
        <v>374</v>
      </c>
      <c r="U378">
        <v>187</v>
      </c>
      <c r="W378" s="39">
        <f>W377+(Z377*bt)+(0.5*AC377)*bt^2</f>
        <v>-75508.669147188819</v>
      </c>
      <c r="X378" s="39">
        <f>X377+(AA377*bt)+(0.5*AD377)*bt^2</f>
        <v>36746.605556059367</v>
      </c>
      <c r="Y378" s="39"/>
      <c r="Z378" s="39">
        <f>Z377+(AC377*bt)</f>
        <v>546.95901141991476</v>
      </c>
      <c r="AA378" s="39">
        <f>AA377+(AD377*bt)</f>
        <v>-1631.9717172897617</v>
      </c>
      <c r="AB378" s="39"/>
      <c r="AC378" s="39">
        <f t="shared" si="39"/>
        <v>145.35718443576607</v>
      </c>
      <c r="AD378" s="39">
        <f t="shared" si="40"/>
        <v>-74.99917594494535</v>
      </c>
      <c r="AE378" s="39"/>
      <c r="AF378" s="39"/>
      <c r="AG378" s="39">
        <f>Masse_1*(q_1x-W378)/($AV378^2+Aarseth_1^2)^(3/2)</f>
        <v>49.434151631855293</v>
      </c>
      <c r="AH378" s="39">
        <f>Masse_1*(q_1y-X378)/($AV378^2+Aarseth_1^2)^(3/2)</f>
        <v>-15.137695317973709</v>
      </c>
      <c r="AI378" s="39"/>
      <c r="AJ378" s="39">
        <f>Masse_2*(q_2x-W378)/($AX378^2+Aarseth_2^2)^(3/2)</f>
        <v>41.803104477625595</v>
      </c>
      <c r="AK378" s="39">
        <f>Masse_2*(q_2y-X378)/($AX378^2+Aarseth_2^2)^(3/2)</f>
        <v>-20.142640125581458</v>
      </c>
      <c r="AL378" s="39"/>
      <c r="AM378" s="39">
        <f>Masse_3*(q_3x-W378)/($AZ378^2+Aarseth_3^2)^(3/2)</f>
        <v>54.119928326285191</v>
      </c>
      <c r="AN378" s="39">
        <f>Masse_3*(q_3y-X378)/($AZ378^2+Aarseth_3^2)^(3/2)</f>
        <v>-39.718840501390183</v>
      </c>
      <c r="AO378" s="39"/>
      <c r="AP378" s="39"/>
      <c r="AQ378" s="39"/>
      <c r="AR378" s="39"/>
      <c r="AS378" s="39"/>
      <c r="AT378" s="39"/>
      <c r="AU378" s="39"/>
      <c r="AV378" s="39">
        <f>SQRT((q_1x-W378)^2+(q_1y-X378)^2)</f>
        <v>99886.284437949245</v>
      </c>
      <c r="AW378" s="39"/>
      <c r="AX378" s="39">
        <f>SQRT((q_2x-W378)^2+(q_2y-X378)^2)</f>
        <v>61616.501517560195</v>
      </c>
      <c r="AY378" s="39"/>
      <c r="AZ378" s="39">
        <f>SQRT((q_3x-W378)^2+(q_3y-X378)^2)</f>
        <v>87459.611315636037</v>
      </c>
      <c r="BA378" s="39"/>
    </row>
    <row r="379" spans="20:53" x14ac:dyDescent="0.3">
      <c r="T379">
        <v>375</v>
      </c>
      <c r="U379">
        <v>187.5</v>
      </c>
      <c r="W379" s="39">
        <f>W378+(Z378*bt)+(0.5*AC378)*bt^2</f>
        <v>-75217.019993424386</v>
      </c>
      <c r="X379" s="39">
        <f>X378+(AA378*bt)+(0.5*AD378)*bt^2</f>
        <v>35921.244800421366</v>
      </c>
      <c r="Y379" s="39"/>
      <c r="Z379" s="39">
        <f>Z378+(AC378*bt)</f>
        <v>619.63760363779784</v>
      </c>
      <c r="AA379" s="39">
        <f>AA378+(AD378*bt)</f>
        <v>-1669.4713052622344</v>
      </c>
      <c r="AB379" s="39"/>
      <c r="AC379" s="39">
        <f t="shared" si="39"/>
        <v>148.12895795003465</v>
      </c>
      <c r="AD379" s="39">
        <f t="shared" si="40"/>
        <v>-75.108561327460649</v>
      </c>
      <c r="AE379" s="39"/>
      <c r="AF379" s="39"/>
      <c r="AG379" s="39">
        <f>Masse_1*(q_1x-W379)/($AV379^2+Aarseth_1^2)^(3/2)</f>
        <v>50.050223738499653</v>
      </c>
      <c r="AH379" s="39">
        <f>Masse_1*(q_1y-X379)/($AV379^2+Aarseth_1^2)^(3/2)</f>
        <v>-14.939447393816728</v>
      </c>
      <c r="AI379" s="39"/>
      <c r="AJ379" s="39">
        <f>Masse_2*(q_2x-W379)/($AX379^2+Aarseth_2^2)^(3/2)</f>
        <v>42.843310168198464</v>
      </c>
      <c r="AK379" s="39">
        <f>Masse_2*(q_2y-X379)/($AX379^2+Aarseth_2^2)^(3/2)</f>
        <v>-20.112493051282126</v>
      </c>
      <c r="AL379" s="39"/>
      <c r="AM379" s="39">
        <f>Masse_3*(q_3x-W379)/($AZ379^2+Aarseth_3^2)^(3/2)</f>
        <v>55.235424043336529</v>
      </c>
      <c r="AN379" s="39">
        <f>Masse_3*(q_3y-X379)/($AZ379^2+Aarseth_3^2)^(3/2)</f>
        <v>-40.056620882361806</v>
      </c>
      <c r="AO379" s="39"/>
      <c r="AP379" s="39"/>
      <c r="AQ379" s="39"/>
      <c r="AR379" s="39"/>
      <c r="AS379" s="39"/>
      <c r="AT379" s="39"/>
      <c r="AU379" s="39"/>
      <c r="AV379" s="39">
        <f>SQRT((q_1x-W379)^2+(q_1y-X379)^2)</f>
        <v>99368.244688298975</v>
      </c>
      <c r="AW379" s="39"/>
      <c r="AX379" s="39">
        <f>SQRT((q_2x-W379)^2+(q_2y-X379)^2)</f>
        <v>60998.608418205738</v>
      </c>
      <c r="AY379" s="39"/>
      <c r="AZ379" s="39">
        <f>SQRT((q_3x-W379)^2+(q_3y-X379)^2)</f>
        <v>86737.552817573771</v>
      </c>
      <c r="BA379" s="39"/>
    </row>
    <row r="380" spans="20:53" x14ac:dyDescent="0.3">
      <c r="T380">
        <v>376</v>
      </c>
      <c r="U380">
        <v>188</v>
      </c>
      <c r="W380" s="39">
        <f>W379+(Z379*bt)+(0.5*AC379)*bt^2</f>
        <v>-74888.685071861735</v>
      </c>
      <c r="X380" s="39">
        <f>X379+(AA379*bt)+(0.5*AD379)*bt^2</f>
        <v>35077.120577624315</v>
      </c>
      <c r="Y380" s="39"/>
      <c r="Z380" s="39">
        <f>Z379+(AC379*bt)</f>
        <v>693.70208261281516</v>
      </c>
      <c r="AA380" s="39">
        <f>AA379+(AD379*bt)</f>
        <v>-1707.0255859259648</v>
      </c>
      <c r="AB380" s="39"/>
      <c r="AC380" s="39">
        <f t="shared" si="39"/>
        <v>151.10686486973279</v>
      </c>
      <c r="AD380" s="39">
        <f t="shared" si="40"/>
        <v>-75.257717895175546</v>
      </c>
      <c r="AE380" s="39"/>
      <c r="AF380" s="39"/>
      <c r="AG380" s="39">
        <f>Masse_1*(q_1x-W380)/($AV380^2+Aarseth_1^2)^(3/2)</f>
        <v>50.711875397063288</v>
      </c>
      <c r="AH380" s="39">
        <f>Masse_1*(q_1y-X380)/($AV380^2+Aarseth_1^2)^(3/2)</f>
        <v>-14.738190348861535</v>
      </c>
      <c r="AI380" s="39"/>
      <c r="AJ380" s="39">
        <f>Masse_2*(q_2x-W380)/($AX380^2+Aarseth_2^2)^(3/2)</f>
        <v>43.966799826691158</v>
      </c>
      <c r="AK380" s="39">
        <f>Masse_2*(q_2y-X380)/($AX380^2+Aarseth_2^2)^(3/2)</f>
        <v>-20.08721358915237</v>
      </c>
      <c r="AL380" s="39"/>
      <c r="AM380" s="39">
        <f>Masse_3*(q_3x-W380)/($AZ380^2+Aarseth_3^2)^(3/2)</f>
        <v>56.428189645978343</v>
      </c>
      <c r="AN380" s="39">
        <f>Masse_3*(q_3y-X380)/($AZ380^2+Aarseth_3^2)^(3/2)</f>
        <v>-40.432313957161639</v>
      </c>
      <c r="AO380" s="39"/>
      <c r="AP380" s="39"/>
      <c r="AQ380" s="39"/>
      <c r="AR380" s="39"/>
      <c r="AS380" s="39"/>
      <c r="AT380" s="39"/>
      <c r="AU380" s="39"/>
      <c r="AV380" s="39">
        <f>SQRT((q_1x-W380)^2+(q_1y-X380)^2)</f>
        <v>98814.77690112844</v>
      </c>
      <c r="AW380" s="39"/>
      <c r="AX380" s="39">
        <f>SQRT((q_2x-W380)^2+(q_2y-X380)^2)</f>
        <v>60345.917222151213</v>
      </c>
      <c r="AY380" s="39"/>
      <c r="AZ380" s="39">
        <f>SQRT((q_3x-W380)^2+(q_3y-X380)^2)</f>
        <v>85977.591885443006</v>
      </c>
      <c r="BA380" s="39"/>
    </row>
    <row r="381" spans="20:53" x14ac:dyDescent="0.3">
      <c r="T381">
        <v>377</v>
      </c>
      <c r="U381">
        <v>188.5</v>
      </c>
      <c r="W381" s="39">
        <f>W380+(Z380*bt)+(0.5*AC380)*bt^2</f>
        <v>-74522.945672446614</v>
      </c>
      <c r="X381" s="39">
        <f>X380+(AA380*bt)+(0.5*AD380)*bt^2</f>
        <v>34214.20056992444</v>
      </c>
      <c r="Y381" s="39"/>
      <c r="Z381" s="39">
        <f>Z380+(AC380*bt)</f>
        <v>769.25551504768157</v>
      </c>
      <c r="AA381" s="39">
        <f>AA380+(AD380*bt)</f>
        <v>-1744.6544448735526</v>
      </c>
      <c r="AB381" s="39"/>
      <c r="AC381" s="39">
        <f t="shared" si="39"/>
        <v>154.30757583408462</v>
      </c>
      <c r="AD381" s="39">
        <f t="shared" si="40"/>
        <v>-75.446511456057124</v>
      </c>
      <c r="AE381" s="39"/>
      <c r="AF381" s="39"/>
      <c r="AG381" s="39">
        <f>Masse_1*(q_1x-W381)/($AV381^2+Aarseth_1^2)^(3/2)</f>
        <v>51.421747671478485</v>
      </c>
      <c r="AH381" s="39">
        <f>Masse_1*(q_1y-X381)/($AV381^2+Aarseth_1^2)^(3/2)</f>
        <v>-14.532882689799113</v>
      </c>
      <c r="AI381" s="39"/>
      <c r="AJ381" s="39">
        <f>Masse_2*(q_2x-W381)/($AX381^2+Aarseth_2^2)^(3/2)</f>
        <v>45.181222307273131</v>
      </c>
      <c r="AK381" s="39">
        <f>Masse_2*(q_2y-X381)/($AX381^2+Aarseth_2^2)^(3/2)</f>
        <v>-20.065445207512457</v>
      </c>
      <c r="AL381" s="39"/>
      <c r="AM381" s="39">
        <f>Masse_3*(q_3x-W381)/($AZ381^2+Aarseth_3^2)^(3/2)</f>
        <v>57.704605855332986</v>
      </c>
      <c r="AN381" s="39">
        <f>Masse_3*(q_3y-X381)/($AZ381^2+Aarseth_3^2)^(3/2)</f>
        <v>-40.848183558745546</v>
      </c>
      <c r="AO381" s="39"/>
      <c r="AP381" s="39"/>
      <c r="AQ381" s="39"/>
      <c r="AR381" s="39"/>
      <c r="AS381" s="39"/>
      <c r="AT381" s="39"/>
      <c r="AU381" s="39"/>
      <c r="AV381" s="39">
        <f>SQRT((q_1x-W381)^2+(q_1y-X381)^2)</f>
        <v>98225.433420710571</v>
      </c>
      <c r="AW381" s="39"/>
      <c r="AX381" s="39">
        <f>SQRT((q_2x-W381)^2+(q_2y-X381)^2)</f>
        <v>59658.018019718809</v>
      </c>
      <c r="AY381" s="39"/>
      <c r="AZ381" s="39">
        <f>SQRT((q_3x-W381)^2+(q_3y-X381)^2)</f>
        <v>85179.090818760887</v>
      </c>
      <c r="BA381" s="39"/>
    </row>
    <row r="382" spans="20:53" x14ac:dyDescent="0.3">
      <c r="T382">
        <v>378</v>
      </c>
      <c r="U382">
        <v>189</v>
      </c>
      <c r="W382" s="39">
        <f>W381+(Z381*bt)+(0.5*AC381)*bt^2</f>
        <v>-74119.029467943517</v>
      </c>
      <c r="X382" s="39">
        <f>X381+(AA381*bt)+(0.5*AD381)*bt^2</f>
        <v>33332.442533555659</v>
      </c>
      <c r="Y382" s="39"/>
      <c r="Z382" s="39">
        <f>Z381+(AC381*bt)</f>
        <v>846.40930296472391</v>
      </c>
      <c r="AA382" s="39">
        <f>AA381+(AD381*bt)</f>
        <v>-1782.3777006015812</v>
      </c>
      <c r="AB382" s="39"/>
      <c r="AC382" s="39">
        <f t="shared" si="39"/>
        <v>157.74981333948458</v>
      </c>
      <c r="AD382" s="39">
        <f t="shared" si="40"/>
        <v>-75.674746425074375</v>
      </c>
      <c r="AE382" s="39"/>
      <c r="AF382" s="39"/>
      <c r="AG382" s="39">
        <f>Masse_1*(q_1x-W382)/($AV382^2+Aarseth_1^2)^(3/2)</f>
        <v>52.182768871622343</v>
      </c>
      <c r="AH382" s="39">
        <f>Masse_1*(q_1y-X382)/($AV382^2+Aarseth_1^2)^(3/2)</f>
        <v>-14.322378649018331</v>
      </c>
      <c r="AI382" s="39"/>
      <c r="AJ382" s="39">
        <f>Masse_2*(q_2x-W382)/($AX382^2+Aarseth_2^2)^(3/2)</f>
        <v>46.495226187487354</v>
      </c>
      <c r="AK382" s="39">
        <f>Masse_2*(q_2y-X382)/($AX382^2+Aarseth_2^2)^(3/2)</f>
        <v>-20.045577383216223</v>
      </c>
      <c r="AL382" s="39"/>
      <c r="AM382" s="39">
        <f>Masse_3*(q_3x-W382)/($AZ382^2+Aarseth_3^2)^(3/2)</f>
        <v>59.071818280374892</v>
      </c>
      <c r="AN382" s="39">
        <f>Masse_3*(q_3y-X382)/($AZ382^2+Aarseth_3^2)^(3/2)</f>
        <v>-41.306790392839829</v>
      </c>
      <c r="AO382" s="39"/>
      <c r="AP382" s="39"/>
      <c r="AQ382" s="39"/>
      <c r="AR382" s="39"/>
      <c r="AS382" s="39"/>
      <c r="AT382" s="39"/>
      <c r="AU382" s="39"/>
      <c r="AV382" s="39">
        <f>SQRT((q_1x-W382)^2+(q_1y-X382)^2)</f>
        <v>97599.727434235567</v>
      </c>
      <c r="AW382" s="39"/>
      <c r="AX382" s="39">
        <f>SQRT((q_2x-W382)^2+(q_2y-X382)^2)</f>
        <v>58934.473995564054</v>
      </c>
      <c r="AY382" s="39"/>
      <c r="AZ382" s="39">
        <f>SQRT((q_3x-W382)^2+(q_3y-X382)^2)</f>
        <v>84341.36135876576</v>
      </c>
      <c r="BA382" s="39"/>
    </row>
    <row r="383" spans="20:53" x14ac:dyDescent="0.3">
      <c r="T383">
        <v>379</v>
      </c>
      <c r="U383">
        <v>189.5</v>
      </c>
      <c r="W383" s="39">
        <f>W382+(Z382*bt)+(0.5*AC382)*bt^2</f>
        <v>-73676.106089793728</v>
      </c>
      <c r="X383" s="39">
        <f>X382+(AA382*bt)+(0.5*AD382)*bt^2</f>
        <v>32431.794339951735</v>
      </c>
      <c r="Y383" s="39"/>
      <c r="Z383" s="39">
        <f>Z382+(AC382*bt)</f>
        <v>925.28420963446615</v>
      </c>
      <c r="AA383" s="39">
        <f>AA382+(AD382*bt)</f>
        <v>-1820.2150738141183</v>
      </c>
      <c r="AB383" s="39"/>
      <c r="AC383" s="39">
        <f t="shared" si="39"/>
        <v>161.45465361004645</v>
      </c>
      <c r="AD383" s="39">
        <f t="shared" si="40"/>
        <v>-75.942122418214382</v>
      </c>
      <c r="AE383" s="39"/>
      <c r="AF383" s="39"/>
      <c r="AG383" s="39">
        <f>Masse_1*(q_1x-W383)/($AV383^2+Aarseth_1^2)^(3/2)</f>
        <v>52.998187680383516</v>
      </c>
      <c r="AH383" s="39">
        <f>Masse_1*(q_1y-X383)/($AV383^2+Aarseth_1^2)^(3/2)</f>
        <v>-14.105410342002346</v>
      </c>
      <c r="AI383" s="39"/>
      <c r="AJ383" s="39">
        <f>Masse_2*(q_2x-W383)/($AX383^2+Aarseth_2^2)^(3/2)</f>
        <v>47.918615583924009</v>
      </c>
      <c r="AK383" s="39">
        <f>Masse_2*(q_2y-X383)/($AX383^2+Aarseth_2^2)^(3/2)</f>
        <v>-20.025680104954134</v>
      </c>
      <c r="AL383" s="39"/>
      <c r="AM383" s="39">
        <f>Masse_3*(q_3x-W383)/($AZ383^2+Aarseth_3^2)^(3/2)</f>
        <v>60.537850345738924</v>
      </c>
      <c r="AN383" s="39">
        <f>Masse_3*(q_3y-X383)/($AZ383^2+Aarseth_3^2)^(3/2)</f>
        <v>-41.811031971257904</v>
      </c>
      <c r="AO383" s="39"/>
      <c r="AP383" s="39"/>
      <c r="AQ383" s="39"/>
      <c r="AR383" s="39"/>
      <c r="AS383" s="39"/>
      <c r="AT383" s="39"/>
      <c r="AU383" s="39"/>
      <c r="AV383" s="39">
        <f>SQRT((q_1x-W383)^2+(q_1y-X383)^2)</f>
        <v>96937.13025026035</v>
      </c>
      <c r="AW383" s="39"/>
      <c r="AX383" s="39">
        <f>SQRT((q_2x-W383)^2+(q_2y-X383)^2)</f>
        <v>58174.820689647873</v>
      </c>
      <c r="AY383" s="39"/>
      <c r="AZ383" s="39">
        <f>SQRT((q_3x-W383)^2+(q_3y-X383)^2)</f>
        <v>83463.660727073802</v>
      </c>
      <c r="BA383" s="39"/>
    </row>
    <row r="384" spans="20:53" x14ac:dyDescent="0.3">
      <c r="T384">
        <v>380</v>
      </c>
      <c r="U384">
        <v>190</v>
      </c>
      <c r="W384" s="39">
        <f>W383+(Z383*bt)+(0.5*AC383)*bt^2</f>
        <v>-73193.282153275242</v>
      </c>
      <c r="X384" s="39">
        <f>X383+(AA383*bt)+(0.5*AD383)*bt^2</f>
        <v>31512.1940377424</v>
      </c>
      <c r="Y384" s="39"/>
      <c r="Z384" s="39">
        <f>Z383+(AC383*bt)</f>
        <v>1006.0115364394894</v>
      </c>
      <c r="AA384" s="39">
        <f>AA383+(AD383*bt)</f>
        <v>-1858.1861350232255</v>
      </c>
      <c r="AB384" s="39"/>
      <c r="AC384" s="39">
        <f t="shared" si="39"/>
        <v>165.44588329205263</v>
      </c>
      <c r="AD384" s="39">
        <f t="shared" si="40"/>
        <v>-76.2481784225441</v>
      </c>
      <c r="AE384" s="39"/>
      <c r="AF384" s="39"/>
      <c r="AG384" s="39">
        <f>Masse_1*(q_1x-W384)/($AV384^2+Aarseth_1^2)^(3/2)</f>
        <v>53.87161141021366</v>
      </c>
      <c r="AH384" s="39">
        <f>Masse_1*(q_1y-X384)/($AV384^2+Aarseth_1^2)^(3/2)</f>
        <v>-13.880566886574085</v>
      </c>
      <c r="AI384" s="39"/>
      <c r="AJ384" s="39">
        <f>Masse_2*(q_2x-W384)/($AX384^2+Aarseth_2^2)^(3/2)</f>
        <v>49.462535108883344</v>
      </c>
      <c r="AK384" s="39">
        <f>Masse_2*(q_2y-X384)/($AX384^2+Aarseth_2^2)^(3/2)</f>
        <v>-20.003421668828693</v>
      </c>
      <c r="AL384" s="39"/>
      <c r="AM384" s="39">
        <f>Masse_3*(q_3x-W384)/($AZ384^2+Aarseth_3^2)^(3/2)</f>
        <v>62.111736772955631</v>
      </c>
      <c r="AN384" s="39">
        <f>Masse_3*(q_3y-X384)/($AZ384^2+Aarseth_3^2)^(3/2)</f>
        <v>-42.364189867141327</v>
      </c>
      <c r="AO384" s="39"/>
      <c r="AP384" s="39"/>
      <c r="AQ384" s="39"/>
      <c r="AR384" s="39"/>
      <c r="AS384" s="39"/>
      <c r="AT384" s="39"/>
      <c r="AU384" s="39"/>
      <c r="AV384" s="39">
        <f>SQRT((q_1x-W384)^2+(q_1y-X384)^2)</f>
        <v>96237.068227404772</v>
      </c>
      <c r="AW384" s="39"/>
      <c r="AX384" s="39">
        <f>SQRT((q_2x-W384)^2+(q_2y-X384)^2)</f>
        <v>57378.565323258386</v>
      </c>
      <c r="AY384" s="39"/>
      <c r="AZ384" s="39">
        <f>SQRT((q_3x-W384)^2+(q_3y-X384)^2)</f>
        <v>82545.187170669175</v>
      </c>
      <c r="BA384" s="39"/>
    </row>
    <row r="385" spans="20:53" x14ac:dyDescent="0.3">
      <c r="T385">
        <v>381</v>
      </c>
      <c r="U385">
        <v>190.5</v>
      </c>
      <c r="W385" s="39">
        <f>W384+(Z384*bt)+(0.5*AC384)*bt^2</f>
        <v>-72669.59564964399</v>
      </c>
      <c r="X385" s="39">
        <f>X384+(AA384*bt)+(0.5*AD384)*bt^2</f>
        <v>30573.569947927968</v>
      </c>
      <c r="Y385" s="39"/>
      <c r="Z385" s="39">
        <f>Z384+(AC384*bt)</f>
        <v>1088.7344780855158</v>
      </c>
      <c r="AA385" s="39">
        <f>AA384+(AD384*bt)</f>
        <v>-1896.3102242344976</v>
      </c>
      <c r="AB385" s="39"/>
      <c r="AC385" s="39">
        <f t="shared" si="39"/>
        <v>169.75042254903633</v>
      </c>
      <c r="AD385" s="39">
        <f t="shared" si="40"/>
        <v>-76.592220576726817</v>
      </c>
      <c r="AE385" s="39"/>
      <c r="AF385" s="39"/>
      <c r="AG385" s="39">
        <f>Masse_1*(q_1x-W385)/($AV385^2+Aarseth_1^2)^(3/2)</f>
        <v>54.807050295418016</v>
      </c>
      <c r="AH385" s="39">
        <f>Masse_1*(q_1y-X385)/($AV385^2+Aarseth_1^2)^(3/2)</f>
        <v>-13.6462698446639</v>
      </c>
      <c r="AI385" s="39"/>
      <c r="AJ385" s="39">
        <f>Masse_2*(q_2x-W385)/($AX385^2+Aarseth_2^2)^(3/2)</f>
        <v>51.139690198611248</v>
      </c>
      <c r="AK385" s="39">
        <f>Masse_2*(q_2y-X385)/($AX385^2+Aarseth_2^2)^(3/2)</f>
        <v>-19.975964889026191</v>
      </c>
      <c r="AL385" s="39"/>
      <c r="AM385" s="39">
        <f>Masse_3*(q_3x-W385)/($AZ385^2+Aarseth_3^2)^(3/2)</f>
        <v>63.803682055007073</v>
      </c>
      <c r="AN385" s="39">
        <f>Masse_3*(q_3y-X385)/($AZ385^2+Aarseth_3^2)^(3/2)</f>
        <v>-42.969985843036717</v>
      </c>
      <c r="AO385" s="39"/>
      <c r="AP385" s="39"/>
      <c r="AQ385" s="39"/>
      <c r="AR385" s="39"/>
      <c r="AS385" s="39"/>
      <c r="AT385" s="39"/>
      <c r="AU385" s="39"/>
      <c r="AV385" s="39">
        <f>SQRT((q_1x-W385)^2+(q_1y-X385)^2)</f>
        <v>95498.919302840499</v>
      </c>
      <c r="AW385" s="39"/>
      <c r="AX385" s="39">
        <f>SQRT((q_2x-W385)^2+(q_2y-X385)^2)</f>
        <v>56545.186234544155</v>
      </c>
      <c r="AY385" s="39"/>
      <c r="AZ385" s="39">
        <f>SQRT((q_3x-W385)^2+(q_3y-X385)^2)</f>
        <v>81585.074941345738</v>
      </c>
      <c r="BA385" s="39"/>
    </row>
    <row r="386" spans="20:53" x14ac:dyDescent="0.3">
      <c r="T386">
        <v>382</v>
      </c>
      <c r="U386">
        <v>191</v>
      </c>
      <c r="W386" s="39">
        <f>W385+(Z385*bt)+(0.5*AC385)*bt^2</f>
        <v>-72104.009607782602</v>
      </c>
      <c r="X386" s="39">
        <f>X385+(AA385*bt)+(0.5*AD385)*bt^2</f>
        <v>29615.84080823863</v>
      </c>
      <c r="Y386" s="39"/>
      <c r="Z386" s="39">
        <f>Z385+(AC385*bt)</f>
        <v>1173.6096893600338</v>
      </c>
      <c r="AA386" s="39">
        <f>AA385+(AD385*bt)</f>
        <v>-1934.6063345228611</v>
      </c>
      <c r="AB386" s="39"/>
      <c r="AC386" s="39">
        <f t="shared" si="39"/>
        <v>174.39882893395074</v>
      </c>
      <c r="AD386" s="39">
        <f t="shared" si="40"/>
        <v>-76.973228266157605</v>
      </c>
      <c r="AE386" s="39"/>
      <c r="AF386" s="39"/>
      <c r="AG386" s="39">
        <f>Masse_1*(q_1x-W386)/($AV386^2+Aarseth_1^2)^(3/2)</f>
        <v>55.808968918475365</v>
      </c>
      <c r="AH386" s="39">
        <f>Masse_1*(q_1y-X386)/($AV386^2+Aarseth_1^2)^(3/2)</f>
        <v>-13.400744197011008</v>
      </c>
      <c r="AI386" s="39"/>
      <c r="AJ386" s="39">
        <f>Masse_2*(q_2x-W386)/($AX386^2+Aarseth_2^2)^(3/2)</f>
        <v>52.964610529781453</v>
      </c>
      <c r="AK386" s="39">
        <f>Masse_2*(q_2y-X386)/($AX386^2+Aarseth_2^2)^(3/2)</f>
        <v>-19.939835272626862</v>
      </c>
      <c r="AL386" s="39"/>
      <c r="AM386" s="39">
        <f>Masse_3*(q_3x-W386)/($AZ386^2+Aarseth_3^2)^(3/2)</f>
        <v>65.625249485693928</v>
      </c>
      <c r="AN386" s="39">
        <f>Masse_3*(q_3y-X386)/($AZ386^2+Aarseth_3^2)^(3/2)</f>
        <v>-43.632648796519739</v>
      </c>
      <c r="AO386" s="39"/>
      <c r="AP386" s="39"/>
      <c r="AQ386" s="39"/>
      <c r="AR386" s="39"/>
      <c r="AS386" s="39"/>
      <c r="AT386" s="39"/>
      <c r="AU386" s="39"/>
      <c r="AV386" s="39">
        <f>SQRT((q_1x-W386)^2+(q_1y-X386)^2)</f>
        <v>94722.009060650016</v>
      </c>
      <c r="AW386" s="39"/>
      <c r="AX386" s="39">
        <f>SQRT((q_2x-W386)^2+(q_2y-X386)^2)</f>
        <v>55674.132483785157</v>
      </c>
      <c r="AY386" s="39"/>
      <c r="AZ386" s="39">
        <f>SQRT((q_3x-W386)^2+(q_3y-X386)^2)</f>
        <v>80582.388624732834</v>
      </c>
      <c r="BA386" s="39"/>
    </row>
    <row r="387" spans="20:53" x14ac:dyDescent="0.3">
      <c r="T387">
        <v>383</v>
      </c>
      <c r="U387">
        <v>191.5</v>
      </c>
      <c r="W387" s="39">
        <f>W386+(Z386*bt)+(0.5*AC386)*bt^2</f>
        <v>-71495.404909485835</v>
      </c>
      <c r="X387" s="39">
        <f>X386+(AA386*bt)+(0.5*AD386)*bt^2</f>
        <v>28638.915987443928</v>
      </c>
      <c r="Y387" s="39"/>
      <c r="Z387" s="39">
        <f>Z386+(AC386*bt)</f>
        <v>1260.8091038270093</v>
      </c>
      <c r="AA387" s="39">
        <f>AA386+(AD386*bt)</f>
        <v>-1973.0929486559398</v>
      </c>
      <c r="AB387" s="39"/>
      <c r="AC387" s="39">
        <f t="shared" si="39"/>
        <v>179.42589996752787</v>
      </c>
      <c r="AD387" s="39">
        <f t="shared" si="40"/>
        <v>-77.389731415749793</v>
      </c>
      <c r="AE387" s="39"/>
      <c r="AF387" s="39"/>
      <c r="AG387" s="39">
        <f>Masse_1*(q_1x-W387)/($AV387^2+Aarseth_1^2)^(3/2)</f>
        <v>56.882346107331266</v>
      </c>
      <c r="AH387" s="39">
        <f>Masse_1*(q_1y-X387)/($AV387^2+Aarseth_1^2)^(3/2)</f>
        <v>-13.141983870349767</v>
      </c>
      <c r="AI387" s="39"/>
      <c r="AJ387" s="39">
        <f>Masse_2*(q_2x-W387)/($AX387^2+Aarseth_2^2)^(3/2)</f>
        <v>54.953966106980253</v>
      </c>
      <c r="AK387" s="39">
        <f>Masse_2*(q_2y-X387)/($AX387^2+Aarseth_2^2)^(3/2)</f>
        <v>-19.890752568025064</v>
      </c>
      <c r="AL387" s="39"/>
      <c r="AM387" s="39">
        <f>Masse_3*(q_3x-W387)/($AZ387^2+Aarseth_3^2)^(3/2)</f>
        <v>67.58958775321635</v>
      </c>
      <c r="AN387" s="39">
        <f>Masse_3*(q_3y-X387)/($AZ387^2+Aarseth_3^2)^(3/2)</f>
        <v>-44.35699497737496</v>
      </c>
      <c r="AO387" s="39"/>
      <c r="AP387" s="39"/>
      <c r="AQ387" s="39"/>
      <c r="AR387" s="39"/>
      <c r="AS387" s="39"/>
      <c r="AT387" s="39"/>
      <c r="AU387" s="39"/>
      <c r="AV387" s="39">
        <f>SQRT((q_1x-W387)^2+(q_1y-X387)^2)</f>
        <v>93905.606268608783</v>
      </c>
      <c r="AW387" s="39"/>
      <c r="AX387" s="39">
        <f>SQRT((q_2x-W387)^2+(q_2y-X387)^2)</f>
        <v>54764.823709922508</v>
      </c>
      <c r="AY387" s="39"/>
      <c r="AZ387" s="39">
        <f>SQRT((q_3x-W387)^2+(q_3y-X387)^2)</f>
        <v>79536.116718354198</v>
      </c>
      <c r="BA387" s="39"/>
    </row>
    <row r="388" spans="20:53" x14ac:dyDescent="0.3">
      <c r="T388">
        <v>384</v>
      </c>
      <c r="U388">
        <v>192</v>
      </c>
      <c r="W388" s="39">
        <f>W387+(Z387*bt)+(0.5*AC387)*bt^2</f>
        <v>-70842.57212007638</v>
      </c>
      <c r="X388" s="39">
        <f>X387+(AA387*bt)+(0.5*AD387)*bt^2</f>
        <v>27642.69579668899</v>
      </c>
      <c r="Y388" s="39"/>
      <c r="Z388" s="39">
        <f>Z387+(AC387*bt)</f>
        <v>1350.5220538107733</v>
      </c>
      <c r="AA388" s="39">
        <f>AA387+(AD387*bt)</f>
        <v>-2011.7878143638147</v>
      </c>
      <c r="AB388" s="39"/>
      <c r="AC388" s="39">
        <f t="shared" si="39"/>
        <v>184.87139687609434</v>
      </c>
      <c r="AD388" s="39">
        <f t="shared" si="40"/>
        <v>-77.839649353518752</v>
      </c>
      <c r="AE388" s="39"/>
      <c r="AF388" s="39"/>
      <c r="AG388" s="39">
        <f>Masse_1*(q_1x-W388)/($AV388^2+Aarseth_1^2)^(3/2)</f>
        <v>58.032744938864539</v>
      </c>
      <c r="AH388" s="39">
        <f>Masse_1*(q_1y-X388)/($AV388^2+Aarseth_1^2)^(3/2)</f>
        <v>-12.867710592840577</v>
      </c>
      <c r="AI388" s="39"/>
      <c r="AJ388" s="39">
        <f>Masse_2*(q_2x-W388)/($AX388^2+Aarseth_2^2)^(3/2)</f>
        <v>57.126947947582238</v>
      </c>
      <c r="AK388" s="39">
        <f>Masse_2*(q_2y-X388)/($AX388^2+Aarseth_2^2)^(3/2)</f>
        <v>-19.823414166619187</v>
      </c>
      <c r="AL388" s="39"/>
      <c r="AM388" s="39">
        <f>Masse_3*(q_3x-W388)/($AZ388^2+Aarseth_3^2)^(3/2)</f>
        <v>69.71170398964756</v>
      </c>
      <c r="AN388" s="39">
        <f>Masse_3*(q_3y-X388)/($AZ388^2+Aarseth_3^2)^(3/2)</f>
        <v>-45.148524594058983</v>
      </c>
      <c r="AO388" s="39"/>
      <c r="AP388" s="39"/>
      <c r="AQ388" s="39"/>
      <c r="AR388" s="39"/>
      <c r="AS388" s="39"/>
      <c r="AT388" s="39"/>
      <c r="AU388" s="39"/>
      <c r="AV388" s="39">
        <f>SQRT((q_1x-W388)^2+(q_1y-X388)^2)</f>
        <v>93048.917797840244</v>
      </c>
      <c r="AW388" s="39"/>
      <c r="AX388" s="39">
        <f>SQRT((q_2x-W388)^2+(q_2y-X388)^2)</f>
        <v>53816.650348750576</v>
      </c>
      <c r="AY388" s="39"/>
      <c r="AZ388" s="39">
        <f>SQRT((q_3x-W388)^2+(q_3y-X388)^2)</f>
        <v>78445.164339151059</v>
      </c>
      <c r="BA388" s="39"/>
    </row>
    <row r="389" spans="20:53" x14ac:dyDescent="0.3">
      <c r="T389">
        <v>385</v>
      </c>
      <c r="U389">
        <v>192.5</v>
      </c>
      <c r="W389" s="39">
        <f>W388+(Z388*bt)+(0.5*AC388)*bt^2</f>
        <v>-70144.202168561489</v>
      </c>
      <c r="X389" s="39">
        <f>X388+(AA388*bt)+(0.5*AD388)*bt^2</f>
        <v>26627.071933337891</v>
      </c>
      <c r="Y389" s="39"/>
      <c r="Z389" s="39">
        <f>Z388+(AC388*bt)</f>
        <v>1442.9577522488205</v>
      </c>
      <c r="AA389" s="39">
        <f>AA388+(AD388*bt)</f>
        <v>-2050.7076390405741</v>
      </c>
      <c r="AB389" s="39"/>
      <c r="AC389" s="39">
        <f t="shared" si="39"/>
        <v>190.78091772200818</v>
      </c>
      <c r="AD389" s="39">
        <f t="shared" si="40"/>
        <v>-78.320078134817862</v>
      </c>
      <c r="AE389" s="39"/>
      <c r="AF389" s="39"/>
      <c r="AG389" s="39">
        <f>Masse_1*(q_1x-W389)/($AV389^2+Aarseth_1^2)^(3/2)</f>
        <v>59.266394858695747</v>
      </c>
      <c r="AH389" s="39">
        <f>Masse_1*(q_1y-X389)/($AV389^2+Aarseth_1^2)^(3/2)</f>
        <v>-12.57532454025346</v>
      </c>
      <c r="AI389" s="39"/>
      <c r="AJ389" s="39">
        <f>Masse_2*(q_2x-W389)/($AX389^2+Aarseth_2^2)^(3/2)</f>
        <v>59.505728230118045</v>
      </c>
      <c r="AK389" s="39">
        <f>Masse_2*(q_2y-X389)/($AX389^2+Aarseth_2^2)^(3/2)</f>
        <v>-19.731214795319804</v>
      </c>
      <c r="AL389" s="39"/>
      <c r="AM389" s="39">
        <f>Masse_3*(q_3x-W389)/($AZ389^2+Aarseth_3^2)^(3/2)</f>
        <v>72.008794633194384</v>
      </c>
      <c r="AN389" s="39">
        <f>Masse_3*(q_3y-X389)/($AZ389^2+Aarseth_3^2)^(3/2)</f>
        <v>-46.013538799244607</v>
      </c>
      <c r="AO389" s="39"/>
      <c r="AP389" s="39"/>
      <c r="AQ389" s="39"/>
      <c r="AR389" s="39"/>
      <c r="AS389" s="39"/>
      <c r="AT389" s="39"/>
      <c r="AU389" s="39"/>
      <c r="AV389" s="39">
        <f>SQRT((q_1x-W389)^2+(q_1y-X389)^2)</f>
        <v>92151.082822447439</v>
      </c>
      <c r="AW389" s="39"/>
      <c r="AX389" s="39">
        <f>SQRT((q_2x-W389)^2+(q_2y-X389)^2)</f>
        <v>52828.974362540481</v>
      </c>
      <c r="AY389" s="39"/>
      <c r="AZ389" s="39">
        <f>SQRT((q_3x-W389)^2+(q_3y-X389)^2)</f>
        <v>77308.344917749331</v>
      </c>
      <c r="BA389" s="39"/>
    </row>
    <row r="390" spans="20:53" x14ac:dyDescent="0.3">
      <c r="T390">
        <v>386</v>
      </c>
      <c r="U390">
        <v>193</v>
      </c>
      <c r="W390" s="39">
        <f>W389+(Z389*bt)+(0.5*AC389)*bt^2</f>
        <v>-69398.875677721822</v>
      </c>
      <c r="X390" s="39">
        <f>X389+(AA389*bt)+(0.5*AD389)*bt^2</f>
        <v>25591.928104050752</v>
      </c>
      <c r="Y390" s="39"/>
      <c r="Z390" s="39">
        <f>Z389+(AC389*bt)</f>
        <v>1538.3482111098247</v>
      </c>
      <c r="AA390" s="39">
        <f>AA389+(AD389*bt)</f>
        <v>-2089.867678107983</v>
      </c>
      <c r="AB390" s="39"/>
      <c r="AC390" s="39">
        <f t="shared" si="39"/>
        <v>197.20695556300268</v>
      </c>
      <c r="AD390" s="39">
        <f t="shared" si="40"/>
        <v>-78.827008347408835</v>
      </c>
      <c r="AE390" s="39"/>
      <c r="AF390" s="39"/>
      <c r="AG390" s="39">
        <f>Masse_1*(q_1x-W390)/($AV390^2+Aarseth_1^2)^(3/2)</f>
        <v>60.590288401849364</v>
      </c>
      <c r="AH390" s="39">
        <f>Masse_1*(q_1y-X390)/($AV390^2+Aarseth_1^2)^(3/2)</f>
        <v>-12.261844830372183</v>
      </c>
      <c r="AI390" s="39"/>
      <c r="AJ390" s="39">
        <f>Masse_2*(q_2x-W390)/($AX390^2+Aarseth_2^2)^(3/2)</f>
        <v>62.116018447058003</v>
      </c>
      <c r="AK390" s="39">
        <f>Masse_2*(q_2y-X390)/($AX390^2+Aarseth_2^2)^(3/2)</f>
        <v>-19.605881317116737</v>
      </c>
      <c r="AL390" s="39"/>
      <c r="AM390" s="39">
        <f>Masse_3*(q_3x-W390)/($AZ390^2+Aarseth_3^2)^(3/2)</f>
        <v>74.500648714095306</v>
      </c>
      <c r="AN390" s="39">
        <f>Masse_3*(q_3y-X390)/($AZ390^2+Aarseth_3^2)^(3/2)</f>
        <v>-46.959282199919912</v>
      </c>
      <c r="AO390" s="39"/>
      <c r="AP390" s="39"/>
      <c r="AQ390" s="39"/>
      <c r="AR390" s="39"/>
      <c r="AS390" s="39"/>
      <c r="AT390" s="39"/>
      <c r="AU390" s="39"/>
      <c r="AV390" s="39">
        <f>SQRT((q_1x-W390)^2+(q_1y-X390)^2)</f>
        <v>91211.166174777652</v>
      </c>
      <c r="AW390" s="39"/>
      <c r="AX390" s="39">
        <f>SQRT((q_2x-W390)^2+(q_2y-X390)^2)</f>
        <v>51801.130684811353</v>
      </c>
      <c r="AY390" s="39"/>
      <c r="AZ390" s="39">
        <f>SQRT((q_3x-W390)^2+(q_3y-X390)^2)</f>
        <v>76124.370708460352</v>
      </c>
      <c r="BA390" s="39"/>
    </row>
    <row r="391" spans="20:53" x14ac:dyDescent="0.3">
      <c r="T391">
        <v>387</v>
      </c>
      <c r="U391">
        <v>193.5</v>
      </c>
      <c r="W391" s="39">
        <f>W390+(Z390*bt)+(0.5*AC390)*bt^2</f>
        <v>-68605.050702721535</v>
      </c>
      <c r="X391" s="39">
        <f>X390+(AA390*bt)+(0.5*AD390)*bt^2</f>
        <v>24537.140888953334</v>
      </c>
      <c r="Y391" s="39"/>
      <c r="Z391" s="39">
        <f>Z390+(AC390*bt)</f>
        <v>1636.9516888913261</v>
      </c>
      <c r="AA391" s="39">
        <f>AA390+(AD390*bt)</f>
        <v>-2129.2811822816875</v>
      </c>
      <c r="AB391" s="39"/>
      <c r="AC391" s="39">
        <f t="shared" si="39"/>
        <v>204.21018677497617</v>
      </c>
      <c r="AD391" s="39">
        <f t="shared" si="40"/>
        <v>-79.354948558080451</v>
      </c>
      <c r="AE391" s="39"/>
      <c r="AF391" s="39"/>
      <c r="AG391" s="39">
        <f>Masse_1*(q_1x-W391)/($AV391^2+Aarseth_1^2)^(3/2)</f>
        <v>62.012295602739535</v>
      </c>
      <c r="AH391" s="39">
        <f>Masse_1*(q_1y-X391)/($AV391^2+Aarseth_1^2)^(3/2)</f>
        <v>-11.923837395861268</v>
      </c>
      <c r="AI391" s="39"/>
      <c r="AJ391" s="39">
        <f>Masse_2*(q_2x-W391)/($AX391^2+Aarseth_2^2)^(3/2)</f>
        <v>64.987748666452362</v>
      </c>
      <c r="AK391" s="39">
        <f>Masse_2*(q_2y-X391)/($AX391^2+Aarseth_2^2)^(3/2)</f>
        <v>-19.436993579089275</v>
      </c>
      <c r="AL391" s="39"/>
      <c r="AM391" s="39">
        <f>Masse_3*(q_3x-W391)/($AZ391^2+Aarseth_3^2)^(3/2)</f>
        <v>77.210142505784262</v>
      </c>
      <c r="AN391" s="39">
        <f>Masse_3*(q_3y-X391)/($AZ391^2+Aarseth_3^2)^(3/2)</f>
        <v>-47.994117583129906</v>
      </c>
      <c r="AO391" s="39"/>
      <c r="AP391" s="39"/>
      <c r="AQ391" s="39"/>
      <c r="AR391" s="39"/>
      <c r="AS391" s="39"/>
      <c r="AT391" s="39"/>
      <c r="AU391" s="39"/>
      <c r="AV391" s="39">
        <f>SQRT((q_1x-W391)^2+(q_1y-X391)^2)</f>
        <v>90228.150705319786</v>
      </c>
      <c r="AW391" s="39"/>
      <c r="AX391" s="39">
        <f>SQRT((q_2x-W391)^2+(q_2y-X391)^2)</f>
        <v>50732.4296583498</v>
      </c>
      <c r="AY391" s="39"/>
      <c r="AZ391" s="39">
        <f>SQRT((q_3x-W391)^2+(q_3y-X391)^2)</f>
        <v>74891.841909307608</v>
      </c>
      <c r="BA391" s="39"/>
    </row>
    <row r="392" spans="20:53" x14ac:dyDescent="0.3">
      <c r="T392">
        <v>388</v>
      </c>
      <c r="U392">
        <v>194</v>
      </c>
      <c r="W392" s="39">
        <f>W391+(Z391*bt)+(0.5*AC391)*bt^2</f>
        <v>-67761.048584928998</v>
      </c>
      <c r="X392" s="39">
        <f>X391+(AA391*bt)+(0.5*AD391)*bt^2</f>
        <v>23462.580929242729</v>
      </c>
      <c r="Y392" s="39"/>
      <c r="Z392" s="39">
        <f>Z391+(AC391*bt)</f>
        <v>1739.0567822788141</v>
      </c>
      <c r="AA392" s="39">
        <f>AA391+(AD391*bt)</f>
        <v>-2168.9586565607278</v>
      </c>
      <c r="AB392" s="39"/>
      <c r="AC392" s="39">
        <f t="shared" si="39"/>
        <v>211.86104686318555</v>
      </c>
      <c r="AD392" s="39">
        <f t="shared" si="40"/>
        <v>-79.896419823545813</v>
      </c>
      <c r="AE392" s="39"/>
      <c r="AF392" s="39"/>
      <c r="AG392" s="39">
        <f>Masse_1*(q_1x-W392)/($AV392^2+Aarseth_1^2)^(3/2)</f>
        <v>63.541299957210889</v>
      </c>
      <c r="AH392" s="39">
        <f>Masse_1*(q_1y-X392)/($AV392^2+Aarseth_1^2)^(3/2)</f>
        <v>-11.55732707471828</v>
      </c>
      <c r="AI392" s="39"/>
      <c r="AJ392" s="39">
        <f>Masse_2*(q_2x-W392)/($AX392^2+Aarseth_2^2)^(3/2)</f>
        <v>68.155896608566721</v>
      </c>
      <c r="AK392" s="39">
        <f>Masse_2*(q_2y-X392)/($AX392^2+Aarseth_2^2)^(3/2)</f>
        <v>-19.211351113163456</v>
      </c>
      <c r="AL392" s="39"/>
      <c r="AM392" s="39">
        <f>Masse_3*(q_3x-W392)/($AZ392^2+Aarseth_3^2)^(3/2)</f>
        <v>80.163850297407947</v>
      </c>
      <c r="AN392" s="39">
        <f>Masse_3*(q_3y-X392)/($AZ392^2+Aarseth_3^2)^(3/2)</f>
        <v>-49.127741635664073</v>
      </c>
      <c r="AO392" s="39"/>
      <c r="AP392" s="39"/>
      <c r="AQ392" s="39"/>
      <c r="AR392" s="39"/>
      <c r="AS392" s="39"/>
      <c r="AT392" s="39"/>
      <c r="AU392" s="39"/>
      <c r="AV392" s="39">
        <f>SQRT((q_1x-W392)^2+(q_1y-X392)^2)</f>
        <v>89200.928462930766</v>
      </c>
      <c r="AW392" s="39"/>
      <c r="AX392" s="39">
        <f>SQRT((q_2x-W392)^2+(q_2y-X392)^2)</f>
        <v>49622.160847834493</v>
      </c>
      <c r="AY392" s="39"/>
      <c r="AZ392" s="39">
        <f>SQRT((q_3x-W392)^2+(q_3y-X392)^2)</f>
        <v>73609.23414367497</v>
      </c>
      <c r="BA392" s="39"/>
    </row>
    <row r="393" spans="20:53" x14ac:dyDescent="0.3">
      <c r="T393">
        <v>389</v>
      </c>
      <c r="U393">
        <v>194.5</v>
      </c>
      <c r="W393" s="39">
        <f>W392+(Z392*bt)+(0.5*AC392)*bt^2</f>
        <v>-66865.037562931699</v>
      </c>
      <c r="X393" s="39">
        <f>X392+(AA392*bt)+(0.5*AD392)*bt^2</f>
        <v>22368.11454848442</v>
      </c>
      <c r="Y393" s="39"/>
      <c r="Z393" s="39">
        <f>Z392+(AC392*bt)</f>
        <v>1844.9873057104069</v>
      </c>
      <c r="AA393" s="39">
        <f>AA392+(AD392*bt)</f>
        <v>-2208.906866472501</v>
      </c>
      <c r="AB393" s="39"/>
      <c r="AC393" s="39">
        <f t="shared" si="39"/>
        <v>220.2416667065894</v>
      </c>
      <c r="AD393" s="39">
        <f t="shared" si="40"/>
        <v>-80.441272753395253</v>
      </c>
      <c r="AE393" s="39"/>
      <c r="AF393" s="39"/>
      <c r="AG393" s="39">
        <f>Masse_1*(q_1x-W393)/($AV393^2+Aarseth_1^2)^(3/2)</f>
        <v>65.187360799119745</v>
      </c>
      <c r="AH393" s="39">
        <f>Masse_1*(q_1y-X393)/($AV393^2+Aarseth_1^2)^(3/2)</f>
        <v>-11.157689844691806</v>
      </c>
      <c r="AI393" s="39"/>
      <c r="AJ393" s="39">
        <f>Masse_2*(q_2x-W393)/($AX393^2+Aarseth_2^2)^(3/2)</f>
        <v>71.661501984688428</v>
      </c>
      <c r="AK393" s="39">
        <f>Masse_2*(q_2y-X393)/($AX393^2+Aarseth_2^2)^(3/2)</f>
        <v>-18.912129624838084</v>
      </c>
      <c r="AL393" s="39"/>
      <c r="AM393" s="39">
        <f>Masse_3*(q_3x-W393)/($AZ393^2+Aarseth_3^2)^(3/2)</f>
        <v>83.392803922781241</v>
      </c>
      <c r="AN393" s="39">
        <f>Masse_3*(q_3y-X393)/($AZ393^2+Aarseth_3^2)^(3/2)</f>
        <v>-50.371453283865357</v>
      </c>
      <c r="AO393" s="39"/>
      <c r="AP393" s="39"/>
      <c r="AQ393" s="39"/>
      <c r="AR393" s="39"/>
      <c r="AS393" s="39"/>
      <c r="AT393" s="39"/>
      <c r="AU393" s="39"/>
      <c r="AV393" s="39">
        <f>SQRT((q_1x-W393)^2+(q_1y-X393)^2)</f>
        <v>88128.290469272062</v>
      </c>
      <c r="AW393" s="39"/>
      <c r="AX393" s="39">
        <f>SQRT((q_2x-W393)^2+(q_2y-X393)^2)</f>
        <v>48469.598752820624</v>
      </c>
      <c r="AY393" s="39"/>
      <c r="AZ393" s="39">
        <f>SQRT((q_3x-W393)^2+(q_3y-X393)^2)</f>
        <v>72274.884002477673</v>
      </c>
      <c r="BA393" s="39"/>
    </row>
    <row r="394" spans="20:53" x14ac:dyDescent="0.3">
      <c r="T394">
        <v>390</v>
      </c>
      <c r="U394">
        <v>195</v>
      </c>
      <c r="W394" s="39">
        <f>W393+(Z393*bt)+(0.5*AC393)*bt^2</f>
        <v>-65915.013701738164</v>
      </c>
      <c r="X394" s="39">
        <f>X393+(AA393*bt)+(0.5*AD393)*bt^2</f>
        <v>21253.605956153995</v>
      </c>
      <c r="Y394" s="39"/>
      <c r="Z394" s="39">
        <f>Z393+(AC393*bt)</f>
        <v>1955.1081390637016</v>
      </c>
      <c r="AA394" s="39">
        <f>AA393+(AD393*bt)</f>
        <v>-2249.1275028491987</v>
      </c>
      <c r="AB394" s="39"/>
      <c r="AC394" s="39">
        <f t="shared" si="39"/>
        <v>229.44826210039253</v>
      </c>
      <c r="AD394" s="39">
        <f t="shared" si="40"/>
        <v>-80.975758511318986</v>
      </c>
      <c r="AE394" s="39"/>
      <c r="AF394" s="39"/>
      <c r="AG394" s="39">
        <f>Masse_1*(q_1x-W394)/($AV394^2+Aarseth_1^2)^(3/2)</f>
        <v>66.961908254656024</v>
      </c>
      <c r="AH394" s="39">
        <f>Masse_1*(q_1y-X394)/($AV394^2+Aarseth_1^2)^(3/2)</f>
        <v>-10.719519913060811</v>
      </c>
      <c r="AI394" s="39"/>
      <c r="AJ394" s="39">
        <f>Masse_2*(q_2x-W394)/($AX394^2+Aarseth_2^2)^(3/2)</f>
        <v>75.55290938300891</v>
      </c>
      <c r="AK394" s="39">
        <f>Masse_2*(q_2y-X394)/($AX394^2+Aarseth_2^2)^(3/2)</f>
        <v>-18.517748389677717</v>
      </c>
      <c r="AL394" s="39"/>
      <c r="AM394" s="39">
        <f>Masse_3*(q_3x-W394)/($AZ394^2+Aarseth_3^2)^(3/2)</f>
        <v>86.933444462727621</v>
      </c>
      <c r="AN394" s="39">
        <f>Masse_3*(q_3y-X394)/($AZ394^2+Aarseth_3^2)^(3/2)</f>
        <v>-51.738490208580458</v>
      </c>
      <c r="AO394" s="39"/>
      <c r="AP394" s="39"/>
      <c r="AQ394" s="39"/>
      <c r="AR394" s="39"/>
      <c r="AS394" s="39"/>
      <c r="AT394" s="39"/>
      <c r="AU394" s="39"/>
      <c r="AV394" s="39">
        <f>SQRT((q_1x-W394)^2+(q_1y-X394)^2)</f>
        <v>87008.914808581598</v>
      </c>
      <c r="AW394" s="39"/>
      <c r="AX394" s="39">
        <f>SQRT((q_2x-W394)^2+(q_2y-X394)^2)</f>
        <v>47274.011150389895</v>
      </c>
      <c r="AY394" s="39"/>
      <c r="AZ394" s="39">
        <f>SQRT((q_3x-W394)^2+(q_3y-X394)^2)</f>
        <v>70886.972280575166</v>
      </c>
      <c r="BA394" s="39"/>
    </row>
    <row r="395" spans="20:53" x14ac:dyDescent="0.3">
      <c r="T395">
        <v>391</v>
      </c>
      <c r="U395">
        <v>195.5</v>
      </c>
      <c r="W395" s="39">
        <f>W394+(Z394*bt)+(0.5*AC394)*bt^2</f>
        <v>-64908.778599443765</v>
      </c>
      <c r="X395" s="39">
        <f>X394+(AA394*bt)+(0.5*AD394)*bt^2</f>
        <v>20118.92023491548</v>
      </c>
      <c r="Y395" s="39"/>
      <c r="Z395" s="39">
        <f>Z394+(AC394*bt)</f>
        <v>2069.8322701138977</v>
      </c>
      <c r="AA395" s="39">
        <f>AA394+(AD394*bt)</f>
        <v>-2289.6153821048583</v>
      </c>
      <c r="AB395" s="39"/>
      <c r="AC395" s="39">
        <f t="shared" si="39"/>
        <v>239.59409462724142</v>
      </c>
      <c r="AD395" s="39">
        <f t="shared" si="40"/>
        <v>-81.48125591174086</v>
      </c>
      <c r="AE395" s="39"/>
      <c r="AF395" s="39"/>
      <c r="AG395" s="39">
        <f>Masse_1*(q_1x-W395)/($AV395^2+Aarseth_1^2)^(3/2)</f>
        <v>68.877978643441651</v>
      </c>
      <c r="AH395" s="39">
        <f>Masse_1*(q_1y-X395)/($AV395^2+Aarseth_1^2)^(3/2)</f>
        <v>-10.236464742286332</v>
      </c>
      <c r="AI395" s="39"/>
      <c r="AJ395" s="39">
        <f>Masse_2*(q_2x-W395)/($AX395^2+Aarseth_2^2)^(3/2)</f>
        <v>79.887291537486419</v>
      </c>
      <c r="AK395" s="39">
        <f>Masse_2*(q_2y-X395)/($AX395^2+Aarseth_2^2)^(3/2)</f>
        <v>-18.000336594798323</v>
      </c>
      <c r="AL395" s="39"/>
      <c r="AM395" s="39">
        <f>Masse_3*(q_3x-W395)/($AZ395^2+Aarseth_3^2)^(3/2)</f>
        <v>90.828824446313334</v>
      </c>
      <c r="AN395" s="39">
        <f>Masse_3*(q_3y-X395)/($AZ395^2+Aarseth_3^2)^(3/2)</f>
        <v>-53.244454574656203</v>
      </c>
      <c r="AO395" s="39"/>
      <c r="AP395" s="39"/>
      <c r="AQ395" s="39"/>
      <c r="AR395" s="39"/>
      <c r="AS395" s="39"/>
      <c r="AT395" s="39"/>
      <c r="AU395" s="39"/>
      <c r="AV395" s="39">
        <f>SQRT((q_1x-W395)^2+(q_1y-X395)^2)</f>
        <v>85841.352687061721</v>
      </c>
      <c r="AW395" s="39"/>
      <c r="AX395" s="39">
        <f>SQRT((q_2x-W395)^2+(q_2y-X395)^2)</f>
        <v>46034.671086198068</v>
      </c>
      <c r="AY395" s="39"/>
      <c r="AZ395" s="39">
        <f>SQRT((q_3x-W395)^2+(q_3y-X395)^2)</f>
        <v>69443.504460413911</v>
      </c>
      <c r="BA395" s="39"/>
    </row>
    <row r="396" spans="20:53" x14ac:dyDescent="0.3">
      <c r="T396">
        <v>392</v>
      </c>
      <c r="U396">
        <v>196</v>
      </c>
      <c r="W396" s="39">
        <f>W395+(Z395*bt)+(0.5*AC395)*bt^2</f>
        <v>-63843.913202558411</v>
      </c>
      <c r="X396" s="39">
        <f>X395+(AA395*bt)+(0.5*AD395)*bt^2</f>
        <v>18963.927386874086</v>
      </c>
      <c r="Y396" s="39"/>
      <c r="Z396" s="39">
        <f>Z395+(AC395*bt)</f>
        <v>2189.6293174275183</v>
      </c>
      <c r="AA396" s="39">
        <f>AA395+(AD395*bt)</f>
        <v>-2330.3560100607287</v>
      </c>
      <c r="AB396" s="39"/>
      <c r="AC396" s="39">
        <f t="shared" si="39"/>
        <v>250.8131531320754</v>
      </c>
      <c r="AD396" s="39">
        <f t="shared" si="40"/>
        <v>-81.932513939610374</v>
      </c>
      <c r="AE396" s="39"/>
      <c r="AF396" s="39"/>
      <c r="AG396" s="39">
        <f>Masse_1*(q_1x-W396)/($AV396^2+Aarseth_1^2)^(3/2)</f>
        <v>70.950500451352696</v>
      </c>
      <c r="AH396" s="39">
        <f>Masse_1*(q_1y-X396)/($AV396^2+Aarseth_1^2)^(3/2)</f>
        <v>-9.7010188834061388</v>
      </c>
      <c r="AI396" s="39"/>
      <c r="AJ396" s="39">
        <f>Masse_2*(q_2x-W396)/($AX396^2+Aarseth_2^2)^(3/2)</f>
        <v>84.732512960469876</v>
      </c>
      <c r="AK396" s="39">
        <f>Masse_2*(q_2y-X396)/($AX396^2+Aarseth_2^2)^(3/2)</f>
        <v>-17.323638288762471</v>
      </c>
      <c r="AL396" s="39"/>
      <c r="AM396" s="39">
        <f>Masse_3*(q_3x-W396)/($AZ396^2+Aarseth_3^2)^(3/2)</f>
        <v>95.130139720252814</v>
      </c>
      <c r="AN396" s="39">
        <f>Masse_3*(q_3y-X396)/($AZ396^2+Aarseth_3^2)^(3/2)</f>
        <v>-54.907856767441764</v>
      </c>
      <c r="AO396" s="39"/>
      <c r="AP396" s="39"/>
      <c r="AQ396" s="39"/>
      <c r="AR396" s="39"/>
      <c r="AS396" s="39"/>
      <c r="AT396" s="39"/>
      <c r="AU396" s="39"/>
      <c r="AV396" s="39">
        <f>SQRT((q_1x-W396)^2+(q_1y-X396)^2)</f>
        <v>84624.012031158563</v>
      </c>
      <c r="AW396" s="39"/>
      <c r="AX396" s="39">
        <f>SQRT((q_2x-W396)^2+(q_2y-X396)^2)</f>
        <v>44750.873948009408</v>
      </c>
      <c r="AY396" s="39"/>
      <c r="AZ396" s="39">
        <f>SQRT((q_3x-W396)^2+(q_3y-X396)^2)</f>
        <v>67942.287895912697</v>
      </c>
      <c r="BA396" s="39"/>
    </row>
    <row r="397" spans="20:53" x14ac:dyDescent="0.3">
      <c r="T397">
        <v>393</v>
      </c>
      <c r="U397">
        <v>196.5</v>
      </c>
      <c r="W397" s="39">
        <f>W396+(Z396*bt)+(0.5*AC396)*bt^2</f>
        <v>-62717.746899703139</v>
      </c>
      <c r="X397" s="39">
        <f>X396+(AA396*bt)+(0.5*AD396)*bt^2</f>
        <v>17788.507817601268</v>
      </c>
      <c r="Y397" s="39"/>
      <c r="Z397" s="39">
        <f>Z396+(AC396*bt)</f>
        <v>2315.0358939935559</v>
      </c>
      <c r="AA397" s="39">
        <f>AA396+(AD396*bt)</f>
        <v>-2371.322267030534</v>
      </c>
      <c r="AB397" s="39"/>
      <c r="AC397" s="39">
        <f t="shared" si="39"/>
        <v>263.26474267157511</v>
      </c>
      <c r="AD397" s="39">
        <f t="shared" si="40"/>
        <v>-82.295205815961523</v>
      </c>
      <c r="AE397" s="39"/>
      <c r="AF397" s="39"/>
      <c r="AG397" s="39">
        <f>Masse_1*(q_1x-W397)/($AV397^2+Aarseth_1^2)^(3/2)</f>
        <v>73.1966440098238</v>
      </c>
      <c r="AH397" s="39">
        <f>Masse_1*(q_1y-X397)/($AV397^2+Aarseth_1^2)^(3/2)</f>
        <v>-9.104264469756151</v>
      </c>
      <c r="AI397" s="39"/>
      <c r="AJ397" s="39">
        <f>Masse_2*(q_2x-W397)/($AX397^2+Aarseth_2^2)^(3/2)</f>
        <v>90.16939901961976</v>
      </c>
      <c r="AK397" s="39">
        <f>Masse_2*(q_2y-X397)/($AX397^2+Aarseth_2^2)^(3/2)</f>
        <v>-16.440124307623471</v>
      </c>
      <c r="AL397" s="39"/>
      <c r="AM397" s="39">
        <f>Masse_3*(q_3x-W397)/($AZ397^2+Aarseth_3^2)^(3/2)</f>
        <v>99.898699642131518</v>
      </c>
      <c r="AN397" s="39">
        <f>Masse_3*(q_3y-X397)/($AZ397^2+Aarseth_3^2)^(3/2)</f>
        <v>-56.7508170385819</v>
      </c>
      <c r="AO397" s="39"/>
      <c r="AP397" s="39"/>
      <c r="AQ397" s="39"/>
      <c r="AR397" s="39"/>
      <c r="AS397" s="39"/>
      <c r="AT397" s="39"/>
      <c r="AU397" s="39"/>
      <c r="AV397" s="39">
        <f>SQRT((q_1x-W397)^2+(q_1y-X397)^2)</f>
        <v>83355.138085640472</v>
      </c>
      <c r="AW397" s="39"/>
      <c r="AX397" s="39">
        <f>SQRT((q_2x-W397)^2+(q_2y-X397)^2)</f>
        <v>43421.961657805528</v>
      </c>
      <c r="AY397" s="39"/>
      <c r="AZ397" s="39">
        <f>SQRT((q_3x-W397)^2+(q_3y-X397)^2)</f>
        <v>66380.90502609234</v>
      </c>
      <c r="BA397" s="39"/>
    </row>
    <row r="398" spans="20:53" x14ac:dyDescent="0.3">
      <c r="T398">
        <v>394</v>
      </c>
      <c r="U398">
        <v>197</v>
      </c>
      <c r="W398" s="39">
        <f>W397+(Z397*bt)+(0.5*AC397)*bt^2</f>
        <v>-61527.320859872416</v>
      </c>
      <c r="X398" s="39">
        <f>X397+(AA397*bt)+(0.5*AD397)*bt^2</f>
        <v>16592.559783359007</v>
      </c>
      <c r="Y398" s="39"/>
      <c r="Z398" s="39">
        <f>Z397+(AC397*bt)</f>
        <v>2446.6682653293433</v>
      </c>
      <c r="AA398" s="39">
        <f>AA397+(AD397*bt)</f>
        <v>-2412.4698699385149</v>
      </c>
      <c r="AB398" s="39"/>
      <c r="AC398" s="39">
        <f t="shared" si="39"/>
        <v>277.13921045075546</v>
      </c>
      <c r="AD398" s="39">
        <f t="shared" si="40"/>
        <v>-82.522496894267448</v>
      </c>
      <c r="AE398" s="39"/>
      <c r="AF398" s="39"/>
      <c r="AG398" s="39">
        <f>Masse_1*(q_1x-W398)/($AV398^2+Aarseth_1^2)^(3/2)</f>
        <v>75.636252069129029</v>
      </c>
      <c r="AH398" s="39">
        <f>Masse_1*(q_1y-X398)/($AV398^2+Aarseth_1^2)^(3/2)</f>
        <v>-8.4355420547894511</v>
      </c>
      <c r="AI398" s="39"/>
      <c r="AJ398" s="39">
        <f>Masse_2*(q_2x-W398)/($AX398^2+Aarseth_2^2)^(3/2)</f>
        <v>96.294471891656826</v>
      </c>
      <c r="AK398" s="39">
        <f>Masse_2*(q_2y-X398)/($AX398^2+Aarseth_2^2)^(3/2)</f>
        <v>-15.286973722549016</v>
      </c>
      <c r="AL398" s="39"/>
      <c r="AM398" s="39">
        <f>Masse_3*(q_3x-W398)/($AZ398^2+Aarseth_3^2)^(3/2)</f>
        <v>105.20848648996962</v>
      </c>
      <c r="AN398" s="39">
        <f>Masse_3*(q_3y-X398)/($AZ398^2+Aarseth_3^2)^(3/2)</f>
        <v>-58.799981116928983</v>
      </c>
      <c r="AO398" s="39"/>
      <c r="AP398" s="39"/>
      <c r="AQ398" s="39"/>
      <c r="AR398" s="39"/>
      <c r="AS398" s="39"/>
      <c r="AT398" s="39"/>
      <c r="AU398" s="39"/>
      <c r="AV398" s="39">
        <f>SQRT((q_1x-W398)^2+(q_1y-X398)^2)</f>
        <v>82032.790334125209</v>
      </c>
      <c r="AW398" s="39"/>
      <c r="AX398" s="39">
        <f>SQRT((q_2x-W398)^2+(q_2y-X398)^2)</f>
        <v>42047.356900237588</v>
      </c>
      <c r="AY398" s="39"/>
      <c r="AZ398" s="39">
        <f>SQRT((q_3x-W398)^2+(q_3y-X398)^2)</f>
        <v>64756.681796244629</v>
      </c>
      <c r="BA398" s="39"/>
    </row>
    <row r="399" spans="20:53" x14ac:dyDescent="0.3">
      <c r="T399">
        <v>395</v>
      </c>
      <c r="U399">
        <v>197.5</v>
      </c>
      <c r="W399" s="39">
        <f>W398+(Z398*bt)+(0.5*AC398)*bt^2</f>
        <v>-60269.344325901402</v>
      </c>
      <c r="X399" s="39">
        <f>X398+(AA398*bt)+(0.5*AD398)*bt^2</f>
        <v>15376.009536277967</v>
      </c>
      <c r="Y399" s="39"/>
      <c r="Z399" s="39">
        <f>Z398+(AC398*bt)</f>
        <v>2585.2378705547212</v>
      </c>
      <c r="AA399" s="39">
        <f>AA398+(AD398*bt)</f>
        <v>-2453.7311183856486</v>
      </c>
      <c r="AB399" s="39"/>
      <c r="AC399" s="39">
        <f t="shared" si="39"/>
        <v>292.66508087836746</v>
      </c>
      <c r="AD399" s="39">
        <f t="shared" si="40"/>
        <v>-82.550188776707955</v>
      </c>
      <c r="AE399" s="39"/>
      <c r="AF399" s="39"/>
      <c r="AG399" s="39">
        <f>Masse_1*(q_1x-W399)/($AV399^2+Aarseth_1^2)^(3/2)</f>
        <v>78.292373962618029</v>
      </c>
      <c r="AH399" s="39">
        <f>Masse_1*(q_1y-X399)/($AV399^2+Aarseth_1^2)^(3/2)</f>
        <v>-7.6820296605866867</v>
      </c>
      <c r="AI399" s="39"/>
      <c r="AJ399" s="39">
        <f>Masse_2*(q_2x-W399)/($AX399^2+Aarseth_2^2)^(3/2)</f>
        <v>103.22319062457041</v>
      </c>
      <c r="AK399" s="39">
        <f>Masse_2*(q_2y-X399)/($AX399^2+Aarseth_2^2)^(3/2)</f>
        <v>-13.780429417267579</v>
      </c>
      <c r="AL399" s="39"/>
      <c r="AM399" s="39">
        <f>Masse_3*(q_3x-W399)/($AZ399^2+Aarseth_3^2)^(3/2)</f>
        <v>111.14951629117903</v>
      </c>
      <c r="AN399" s="39">
        <f>Masse_3*(q_3y-X399)/($AZ399^2+Aarseth_3^2)^(3/2)</f>
        <v>-61.087729698853686</v>
      </c>
      <c r="AO399" s="39"/>
      <c r="AP399" s="39"/>
      <c r="AQ399" s="39"/>
      <c r="AR399" s="39"/>
      <c r="AS399" s="39"/>
      <c r="AT399" s="39"/>
      <c r="AU399" s="39"/>
      <c r="AV399" s="39">
        <f>SQRT((q_1x-W399)^2+(q_1y-X399)^2)</f>
        <v>80654.814888670226</v>
      </c>
      <c r="AW399" s="39"/>
      <c r="AX399" s="39">
        <f>SQRT((q_2x-W399)^2+(q_2y-X399)^2)</f>
        <v>40626.611610767628</v>
      </c>
      <c r="AY399" s="39"/>
      <c r="AZ399" s="39">
        <f>SQRT((q_3x-W399)^2+(q_3y-X399)^2)</f>
        <v>63066.650280184534</v>
      </c>
      <c r="BA399" s="39"/>
    </row>
    <row r="400" spans="20:53" x14ac:dyDescent="0.3">
      <c r="T400">
        <v>396</v>
      </c>
      <c r="U400">
        <v>198</v>
      </c>
      <c r="W400" s="39">
        <f>W399+(Z399*bt)+(0.5*AC399)*bt^2</f>
        <v>-58940.142255514249</v>
      </c>
      <c r="X400" s="39">
        <f>X399+(AA399*bt)+(0.5*AD399)*bt^2</f>
        <v>14138.825203488055</v>
      </c>
      <c r="Y400" s="39"/>
      <c r="Z400" s="39">
        <f>Z399+(AC399*bt)</f>
        <v>2731.5704109939052</v>
      </c>
      <c r="AA400" s="39">
        <f>AA399+(AD399*bt)</f>
        <v>-2495.0062127740025</v>
      </c>
      <c r="AB400" s="39"/>
      <c r="AC400" s="39">
        <f t="shared" si="39"/>
        <v>310.11790105509834</v>
      </c>
      <c r="AD400" s="39">
        <f t="shared" si="40"/>
        <v>-82.289793269493615</v>
      </c>
      <c r="AE400" s="39"/>
      <c r="AF400" s="39"/>
      <c r="AG400" s="39">
        <f>Masse_1*(q_1x-W400)/($AV400^2+Aarseth_1^2)^(3/2)</f>
        <v>81.191933622986582</v>
      </c>
      <c r="AH400" s="39">
        <f>Masse_1*(q_1y-X400)/($AV400^2+Aarseth_1^2)^(3/2)</f>
        <v>-6.82819969479546</v>
      </c>
      <c r="AI400" s="39"/>
      <c r="AJ400" s="39">
        <f>Masse_2*(q_2x-W400)/($AX400^2+Aarseth_2^2)^(3/2)</f>
        <v>111.09366389350333</v>
      </c>
      <c r="AK400" s="39">
        <f>Masse_2*(q_2y-X400)/($AX400^2+Aarseth_2^2)^(3/2)</f>
        <v>-11.807796002726503</v>
      </c>
      <c r="AL400" s="39"/>
      <c r="AM400" s="39">
        <f>Masse_3*(q_3x-W400)/($AZ400^2+Aarseth_3^2)^(3/2)</f>
        <v>117.83230353860841</v>
      </c>
      <c r="AN400" s="39">
        <f>Masse_3*(q_3y-X400)/($AZ400^2+Aarseth_3^2)^(3/2)</f>
        <v>-63.653797571971651</v>
      </c>
      <c r="AO400" s="39"/>
      <c r="AP400" s="39"/>
      <c r="AQ400" s="39"/>
      <c r="AR400" s="39"/>
      <c r="AS400" s="39"/>
      <c r="AT400" s="39"/>
      <c r="AU400" s="39"/>
      <c r="AV400" s="39">
        <f>SQRT((q_1x-W400)^2+(q_1y-X400)^2)</f>
        <v>79218.811272344232</v>
      </c>
      <c r="AW400" s="39"/>
      <c r="AX400" s="39">
        <f>SQRT((q_2x-W400)^2+(q_2y-X400)^2)</f>
        <v>39159.475902324259</v>
      </c>
      <c r="AY400" s="39"/>
      <c r="AZ400" s="39">
        <f>SQRT((q_3x-W400)^2+(q_3y-X400)^2)</f>
        <v>61307.504277898515</v>
      </c>
      <c r="BA400" s="39"/>
    </row>
    <row r="401" spans="20:53" x14ac:dyDescent="0.3">
      <c r="T401">
        <v>397</v>
      </c>
      <c r="U401">
        <v>198.5</v>
      </c>
      <c r="W401" s="39">
        <f>W400+(Z400*bt)+(0.5*AC400)*bt^2</f>
        <v>-57535.592312385408</v>
      </c>
      <c r="X401" s="39">
        <f>X400+(AA400*bt)+(0.5*AD400)*bt^2</f>
        <v>12881.035872942368</v>
      </c>
      <c r="Y401" s="39"/>
      <c r="Z401" s="39">
        <f>Z400+(AC400*bt)</f>
        <v>2886.6293615214545</v>
      </c>
      <c r="AA401" s="39">
        <f>AA400+(AD400*bt)</f>
        <v>-2536.1511094087491</v>
      </c>
      <c r="AB401" s="39"/>
      <c r="AC401" s="39">
        <f t="shared" si="39"/>
        <v>329.83108251989051</v>
      </c>
      <c r="AD401" s="39">
        <f t="shared" si="40"/>
        <v>-81.618579605129696</v>
      </c>
      <c r="AE401" s="39"/>
      <c r="AF401" s="39"/>
      <c r="AG401" s="39">
        <f>Masse_1*(q_1x-W401)/($AV401^2+Aarseth_1^2)^(3/2)</f>
        <v>84.366572200755215</v>
      </c>
      <c r="AH401" s="39">
        <f>Masse_1*(q_1y-X401)/($AV401^2+Aarseth_1^2)^(3/2)</f>
        <v>-5.8551116713005138</v>
      </c>
      <c r="AI401" s="39"/>
      <c r="AJ401" s="39">
        <f>Masse_2*(q_2x-W401)/($AX401^2+Aarseth_2^2)^(3/2)</f>
        <v>120.07064315419358</v>
      </c>
      <c r="AK401" s="39">
        <f>Masse_2*(q_2y-X401)/($AX401^2+Aarseth_2^2)^(3/2)</f>
        <v>-9.2159949771286751</v>
      </c>
      <c r="AL401" s="39"/>
      <c r="AM401" s="39">
        <f>Masse_3*(q_3x-W401)/($AZ401^2+Aarseth_3^2)^(3/2)</f>
        <v>125.39386716494174</v>
      </c>
      <c r="AN401" s="39">
        <f>Masse_3*(q_3y-X401)/($AZ401^2+Aarseth_3^2)^(3/2)</f>
        <v>-66.547472956700503</v>
      </c>
      <c r="AO401" s="39"/>
      <c r="AP401" s="39"/>
      <c r="AQ401" s="39"/>
      <c r="AR401" s="39"/>
      <c r="AS401" s="39"/>
      <c r="AT401" s="39"/>
      <c r="AU401" s="39"/>
      <c r="AV401" s="39">
        <f>SQRT((q_1x-W401)^2+(q_1y-X401)^2)</f>
        <v>77722.092240870174</v>
      </c>
      <c r="AW401" s="39"/>
      <c r="AX401" s="39">
        <f>SQRT((q_2x-W401)^2+(q_2y-X401)^2)</f>
        <v>37645.996572581091</v>
      </c>
      <c r="AY401" s="39"/>
      <c r="AZ401" s="39">
        <f>SQRT((q_3x-W401)^2+(q_3y-X401)^2)</f>
        <v>59475.54641162591</v>
      </c>
      <c r="BA401" s="39"/>
    </row>
    <row r="402" spans="20:53" x14ac:dyDescent="0.3">
      <c r="T402">
        <v>398</v>
      </c>
      <c r="U402">
        <v>199</v>
      </c>
      <c r="W402" s="39">
        <f>W401+(Z401*bt)+(0.5*AC401)*bt^2</f>
        <v>-56051.048746309694</v>
      </c>
      <c r="X402" s="39">
        <f>X401+(AA401*bt)+(0.5*AD401)*bt^2</f>
        <v>11602.757995787353</v>
      </c>
      <c r="Y402" s="39"/>
      <c r="Z402" s="39">
        <f>Z401+(AC401*bt)</f>
        <v>3051.5449027813997</v>
      </c>
      <c r="AA402" s="39">
        <f>AA401+(AD401*bt)</f>
        <v>-2576.9603992113139</v>
      </c>
      <c r="AB402" s="39"/>
      <c r="AC402" s="39">
        <f t="shared" ref="AC402:AC465" si="41">AG402+AJ402+AM402</f>
        <v>352.20889651896954</v>
      </c>
      <c r="AD402" s="39">
        <f t="shared" ref="AD402:AD465" si="42">AH402+AK402+AN402</f>
        <v>-80.365183840046953</v>
      </c>
      <c r="AE402" s="39"/>
      <c r="AF402" s="39"/>
      <c r="AG402" s="39">
        <f>Masse_1*(q_1x-W402)/($AV402^2+Aarseth_1^2)^(3/2)</f>
        <v>87.853720724788275</v>
      </c>
      <c r="AH402" s="39">
        <f>Masse_1*(q_1y-X402)/($AV402^2+Aarseth_1^2)^(3/2)</f>
        <v>-4.7394817179399418</v>
      </c>
      <c r="AI402" s="39"/>
      <c r="AJ402" s="39">
        <f>Masse_2*(q_2x-W402)/($AX402^2+Aarseth_2^2)^(3/2)</f>
        <v>130.34925579246348</v>
      </c>
      <c r="AK402" s="39">
        <f>Masse_2*(q_2y-X402)/($AX402^2+Aarseth_2^2)^(3/2)</f>
        <v>-5.7950689156494333</v>
      </c>
      <c r="AL402" s="39"/>
      <c r="AM402" s="39">
        <f>Masse_3*(q_3x-W402)/($AZ402^2+Aarseth_3^2)^(3/2)</f>
        <v>134.00592000171778</v>
      </c>
      <c r="AN402" s="39">
        <f>Masse_3*(q_3y-X402)/($AZ402^2+Aarseth_3^2)^(3/2)</f>
        <v>-69.830633206457577</v>
      </c>
      <c r="AO402" s="39"/>
      <c r="AP402" s="39"/>
      <c r="AQ402" s="39"/>
      <c r="AR402" s="39"/>
      <c r="AS402" s="39"/>
      <c r="AT402" s="39"/>
      <c r="AU402" s="39"/>
      <c r="AV402" s="39">
        <f>SQRT((q_1x-W402)^2+(q_1y-X402)^2)</f>
        <v>76161.634952156659</v>
      </c>
      <c r="AW402" s="39"/>
      <c r="AX402" s="39">
        <f>SQRT((q_2x-W402)^2+(q_2y-X402)^2)</f>
        <v>36086.658876956979</v>
      </c>
      <c r="AY402" s="39"/>
      <c r="AZ402" s="39">
        <f>SQRT((q_3x-W402)^2+(q_3y-X402)^2)</f>
        <v>57566.62497559256</v>
      </c>
      <c r="BA402" s="39"/>
    </row>
    <row r="403" spans="20:53" x14ac:dyDescent="0.3">
      <c r="T403">
        <v>399</v>
      </c>
      <c r="U403">
        <v>199.5</v>
      </c>
      <c r="W403" s="39">
        <f>W402+(Z402*bt)+(0.5*AC402)*bt^2</f>
        <v>-54481.250182854121</v>
      </c>
      <c r="X403" s="39">
        <f>X402+(AA402*bt)+(0.5*AD402)*bt^2</f>
        <v>10304.232148201691</v>
      </c>
      <c r="Y403" s="39"/>
      <c r="Z403" s="39">
        <f>Z402+(AC402*bt)</f>
        <v>3227.6493510408845</v>
      </c>
      <c r="AA403" s="39">
        <f>AA402+(AD402*bt)</f>
        <v>-2617.1429911313376</v>
      </c>
      <c r="AB403" s="39"/>
      <c r="AC403" s="39">
        <f t="shared" si="41"/>
        <v>377.74139386081072</v>
      </c>
      <c r="AD403" s="39">
        <f t="shared" si="42"/>
        <v>-78.288724316335177</v>
      </c>
      <c r="AE403" s="39"/>
      <c r="AF403" s="39"/>
      <c r="AG403" s="39">
        <f>Masse_1*(q_1x-W403)/($AV403^2+Aarseth_1^2)^(3/2)</f>
        <v>91.697979009839756</v>
      </c>
      <c r="AH403" s="39">
        <f>Masse_1*(q_1y-X403)/($AV403^2+Aarseth_1^2)^(3/2)</f>
        <v>-3.4524450117744085</v>
      </c>
      <c r="AI403" s="39"/>
      <c r="AJ403" s="39">
        <f>Masse_2*(q_2x-W403)/($AX403^2+Aarseth_2^2)^(3/2)</f>
        <v>142.15721454268191</v>
      </c>
      <c r="AK403" s="39">
        <f>Masse_2*(q_2y-X403)/($AX403^2+Aarseth_2^2)^(3/2)</f>
        <v>-1.2542699157756836</v>
      </c>
      <c r="AL403" s="39"/>
      <c r="AM403" s="39">
        <f>Masse_3*(q_3x-W403)/($AZ403^2+Aarseth_3^2)^(3/2)</f>
        <v>143.88620030828903</v>
      </c>
      <c r="AN403" s="39">
        <f>Masse_3*(q_3y-X403)/($AZ403^2+Aarseth_3^2)^(3/2)</f>
        <v>-73.582009388785082</v>
      </c>
      <c r="AO403" s="39"/>
      <c r="AP403" s="39"/>
      <c r="AQ403" s="39"/>
      <c r="AR403" s="39"/>
      <c r="AS403" s="39"/>
      <c r="AT403" s="39"/>
      <c r="AU403" s="39"/>
      <c r="AV403" s="39">
        <f>SQRT((q_1x-W403)^2+(q_1y-X403)^2)</f>
        <v>74534.021404603656</v>
      </c>
      <c r="AW403" s="39"/>
      <c r="AX403" s="39">
        <f>SQRT((q_2x-W403)^2+(q_2y-X403)^2)</f>
        <v>34482.592294846057</v>
      </c>
      <c r="AY403" s="39"/>
      <c r="AZ403" s="39">
        <f>SQRT((q_3x-W403)^2+(q_3y-X403)^2)</f>
        <v>55576.058552836264</v>
      </c>
      <c r="BA403" s="39"/>
    </row>
    <row r="404" spans="20:53" x14ac:dyDescent="0.3">
      <c r="T404">
        <v>400</v>
      </c>
      <c r="U404">
        <v>200</v>
      </c>
      <c r="W404" s="39">
        <f>W403+(Z403*bt)+(0.5*AC403)*bt^2</f>
        <v>-52820.207833101071</v>
      </c>
      <c r="X404" s="39">
        <f>X403+(AA403*bt)+(0.5*AD403)*bt^2</f>
        <v>8985.8745620964783</v>
      </c>
      <c r="Y404" s="39"/>
      <c r="Z404" s="39">
        <f>Z403+(AC403*bt)</f>
        <v>3416.5200479712898</v>
      </c>
      <c r="AA404" s="39">
        <f>AA403+(AD403*bt)</f>
        <v>-2656.2873532895051</v>
      </c>
      <c r="AB404" s="39"/>
      <c r="AC404" s="39">
        <f t="shared" si="41"/>
        <v>407.02007884919277</v>
      </c>
      <c r="AD404" s="39">
        <f t="shared" si="42"/>
        <v>-75.048514574489218</v>
      </c>
      <c r="AE404" s="39"/>
      <c r="AF404" s="39"/>
      <c r="AG404" s="39">
        <f>Masse_1*(q_1x-W404)/($AV404^2+Aarseth_1^2)^(3/2)</f>
        <v>95.952906607678941</v>
      </c>
      <c r="AH404" s="39">
        <f>Masse_1*(q_1y-X404)/($AV404^2+Aarseth_1^2)^(3/2)</f>
        <v>-1.9578903621689605</v>
      </c>
      <c r="AI404" s="39"/>
      <c r="AJ404" s="39">
        <f>Masse_2*(q_2x-W404)/($AX404^2+Aarseth_2^2)^(3/2)</f>
        <v>155.75277101200098</v>
      </c>
      <c r="AK404" s="39">
        <f>Masse_2*(q_2y-X404)/($AX404^2+Aarseth_2^2)^(3/2)</f>
        <v>4.8126705324494594</v>
      </c>
      <c r="AL404" s="39"/>
      <c r="AM404" s="39">
        <f>Masse_3*(q_3x-W404)/($AZ404^2+Aarseth_3^2)^(3/2)</f>
        <v>155.31440122951284</v>
      </c>
      <c r="AN404" s="39">
        <f>Masse_3*(q_3y-X404)/($AZ404^2+Aarseth_3^2)^(3/2)</f>
        <v>-77.90329474476971</v>
      </c>
      <c r="AO404" s="39"/>
      <c r="AP404" s="39"/>
      <c r="AQ404" s="39"/>
      <c r="AR404" s="39"/>
      <c r="AS404" s="39"/>
      <c r="AT404" s="39"/>
      <c r="AU404" s="39"/>
      <c r="AV404" s="39">
        <f>SQRT((q_1x-W404)^2+(q_1y-X404)^2)</f>
        <v>72835.365668542639</v>
      </c>
      <c r="AW404" s="39"/>
      <c r="AX404" s="39">
        <f>SQRT((q_2x-W404)^2+(q_2y-X404)^2)</f>
        <v>32835.872039763948</v>
      </c>
      <c r="AY404" s="39"/>
      <c r="AZ404" s="39">
        <f>SQRT((q_3x-W404)^2+(q_3y-X404)^2)</f>
        <v>53498.546295292996</v>
      </c>
      <c r="BA404" s="39"/>
    </row>
    <row r="405" spans="20:53" x14ac:dyDescent="0.3">
      <c r="T405">
        <v>401</v>
      </c>
      <c r="U405">
        <v>200.5</v>
      </c>
      <c r="W405" s="39">
        <f>W404+(Z404*bt)+(0.5*AC404)*bt^2</f>
        <v>-51061.070299259278</v>
      </c>
      <c r="X405" s="39">
        <f>X404+(AA404*bt)+(0.5*AD404)*bt^2</f>
        <v>7648.3498211299147</v>
      </c>
      <c r="Y405" s="39"/>
      <c r="Z405" s="39">
        <f>Z404+(AC404*bt)</f>
        <v>3620.0300873958863</v>
      </c>
      <c r="AA405" s="39">
        <f>AA404+(AD404*bt)</f>
        <v>-2693.8116105767494</v>
      </c>
      <c r="AB405" s="39"/>
      <c r="AC405" s="39">
        <f t="shared" si="41"/>
        <v>440.75107285504566</v>
      </c>
      <c r="AD405" s="39">
        <f t="shared" si="42"/>
        <v>-70.160524066988017</v>
      </c>
      <c r="AE405" s="39"/>
      <c r="AF405" s="39"/>
      <c r="AG405" s="39">
        <f>Masse_1*(q_1x-W405)/($AV405^2+Aarseth_1^2)^(3/2)</f>
        <v>100.68337400410236</v>
      </c>
      <c r="AH405" s="39">
        <f>Masse_1*(q_1y-X405)/($AV405^2+Aarseth_1^2)^(3/2)</f>
        <v>-0.21019048068602741</v>
      </c>
      <c r="AI405" s="39"/>
      <c r="AJ405" s="39">
        <f>Masse_2*(q_2x-W405)/($AX405^2+Aarseth_2^2)^(3/2)</f>
        <v>171.41274863914614</v>
      </c>
      <c r="AK405" s="39">
        <f>Masse_2*(q_2y-X405)/($AX405^2+Aarseth_2^2)^(3/2)</f>
        <v>12.977750512591768</v>
      </c>
      <c r="AL405" s="39"/>
      <c r="AM405" s="39">
        <f>Masse_3*(q_3x-W405)/($AZ405^2+Aarseth_3^2)^(3/2)</f>
        <v>168.65495021179717</v>
      </c>
      <c r="AN405" s="39">
        <f>Masse_3*(q_3y-X405)/($AZ405^2+Aarseth_3^2)^(3/2)</f>
        <v>-82.928084098893763</v>
      </c>
      <c r="AO405" s="39"/>
      <c r="AP405" s="39"/>
      <c r="AQ405" s="39"/>
      <c r="AR405" s="39"/>
      <c r="AS405" s="39"/>
      <c r="AT405" s="39"/>
      <c r="AU405" s="39"/>
      <c r="AV405" s="39">
        <f>SQRT((q_1x-W405)^2+(q_1y-X405)^2)</f>
        <v>71061.225149484279</v>
      </c>
      <c r="AW405" s="39"/>
      <c r="AX405" s="39">
        <f>SQRT((q_2x-W405)^2+(q_2y-X405)^2)</f>
        <v>31149.965436566807</v>
      </c>
      <c r="AY405" s="39"/>
      <c r="AZ405" s="39">
        <f>SQRT((q_3x-W405)^2+(q_3y-X405)^2)</f>
        <v>51328.061981079903</v>
      </c>
      <c r="BA405" s="39"/>
    </row>
    <row r="406" spans="20:53" x14ac:dyDescent="0.3">
      <c r="T406">
        <v>402</v>
      </c>
      <c r="U406">
        <v>201</v>
      </c>
      <c r="W406" s="39">
        <f>W405+(Z405*bt)+(0.5*AC405)*bt^2</f>
        <v>-49195.961371454454</v>
      </c>
      <c r="X406" s="39">
        <f>X405+(AA405*bt)+(0.5*AD405)*bt^2</f>
        <v>6292.6739503331664</v>
      </c>
      <c r="Y406" s="39"/>
      <c r="Z406" s="39">
        <f>Z405+(AC405*bt)</f>
        <v>3840.4056238234093</v>
      </c>
      <c r="AA406" s="39">
        <f>AA405+(AD405*bt)</f>
        <v>-2728.8918726102434</v>
      </c>
      <c r="AB406" s="39"/>
      <c r="AC406" s="39">
        <f t="shared" si="41"/>
        <v>479.75810575739786</v>
      </c>
      <c r="AD406" s="39">
        <f t="shared" si="42"/>
        <v>-62.936273663425254</v>
      </c>
      <c r="AE406" s="39"/>
      <c r="AF406" s="39"/>
      <c r="AG406" s="39">
        <f>Masse_1*(q_1x-W406)/($AV406^2+Aarseth_1^2)^(3/2)</f>
        <v>105.96868309126361</v>
      </c>
      <c r="AH406" s="39">
        <f>Masse_1*(q_1y-X406)/($AV406^2+Aarseth_1^2)^(3/2)</f>
        <v>1.8489337962685017</v>
      </c>
      <c r="AI406" s="39"/>
      <c r="AJ406" s="39">
        <f>Masse_2*(q_2x-W406)/($AX406^2+Aarseth_2^2)^(3/2)</f>
        <v>189.39923324546493</v>
      </c>
      <c r="AK406" s="39">
        <f>Masse_2*(q_2y-X406)/($AX406^2+Aarseth_2^2)^(3/2)</f>
        <v>24.050063029757222</v>
      </c>
      <c r="AL406" s="39"/>
      <c r="AM406" s="39">
        <f>Masse_3*(q_3x-W406)/($AZ406^2+Aarseth_3^2)^(3/2)</f>
        <v>184.39018942066932</v>
      </c>
      <c r="AN406" s="39">
        <f>Masse_3*(q_3y-X406)/($AZ406^2+Aarseth_3^2)^(3/2)</f>
        <v>-88.835270489450977</v>
      </c>
      <c r="AO406" s="39"/>
      <c r="AP406" s="39"/>
      <c r="AQ406" s="39"/>
      <c r="AR406" s="39"/>
      <c r="AS406" s="39"/>
      <c r="AT406" s="39"/>
      <c r="AU406" s="39"/>
      <c r="AV406" s="39">
        <f>SQRT((q_1x-W406)^2+(q_1y-X406)^2)</f>
        <v>69206.493238062714</v>
      </c>
      <c r="AW406" s="39"/>
      <c r="AX406" s="39">
        <f>SQRT((q_2x-W406)^2+(q_2y-X406)^2)</f>
        <v>29430.399705780397</v>
      </c>
      <c r="AY406" s="39"/>
      <c r="AZ406" s="39">
        <f>SQRT((q_3x-W406)^2+(q_3y-X406)^2)</f>
        <v>49057.73094530862</v>
      </c>
      <c r="BA406" s="39"/>
    </row>
    <row r="407" spans="20:53" x14ac:dyDescent="0.3">
      <c r="T407">
        <v>403</v>
      </c>
      <c r="U407">
        <v>201.5</v>
      </c>
      <c r="W407" s="39">
        <f>W406+(Z406*bt)+(0.5*AC406)*bt^2</f>
        <v>-47215.788796323075</v>
      </c>
      <c r="X407" s="39">
        <f>X406+(AA406*bt)+(0.5*AD406)*bt^2</f>
        <v>4920.360979820116</v>
      </c>
      <c r="Y407" s="39"/>
      <c r="Z407" s="39">
        <f>Z406+(AC406*bt)</f>
        <v>4080.2846767021083</v>
      </c>
      <c r="AA407" s="39">
        <f>AA406+(AD406*bt)</f>
        <v>-2760.3600094419562</v>
      </c>
      <c r="AB407" s="39"/>
      <c r="AC407" s="39">
        <f t="shared" si="41"/>
        <v>524.95891084051198</v>
      </c>
      <c r="AD407" s="39">
        <f t="shared" si="42"/>
        <v>-52.401728366996807</v>
      </c>
      <c r="AE407" s="39"/>
      <c r="AF407" s="39"/>
      <c r="AG407" s="39">
        <f>Masse_1*(q_1x-W407)/($AV407^2+Aarseth_1^2)^(3/2)</f>
        <v>111.90675253131064</v>
      </c>
      <c r="AH407" s="39">
        <f>Masse_1*(q_1y-X407)/($AV407^2+Aarseth_1^2)^(3/2)</f>
        <v>4.2948097555789539</v>
      </c>
      <c r="AI407" s="39"/>
      <c r="AJ407" s="39">
        <f>Masse_2*(q_2x-W407)/($AX407^2+Aarseth_2^2)^(3/2)</f>
        <v>209.88249033236477</v>
      </c>
      <c r="AK407" s="39">
        <f>Masse_2*(q_2y-X407)/($AX407^2+Aarseth_2^2)^(3/2)</f>
        <v>39.173117322575777</v>
      </c>
      <c r="AL407" s="39"/>
      <c r="AM407" s="39">
        <f>Masse_3*(q_3x-W407)/($AZ407^2+Aarseth_3^2)^(3/2)</f>
        <v>203.16966797683651</v>
      </c>
      <c r="AN407" s="39">
        <f>Masse_3*(q_3y-X407)/($AZ407^2+Aarseth_3^2)^(3/2)</f>
        <v>-95.869655445151537</v>
      </c>
      <c r="AO407" s="39"/>
      <c r="AP407" s="39"/>
      <c r="AQ407" s="39"/>
      <c r="AR407" s="39"/>
      <c r="AS407" s="39"/>
      <c r="AT407" s="39"/>
      <c r="AU407" s="39"/>
      <c r="AV407" s="39">
        <f>SQRT((q_1x-W407)^2+(q_1y-X407)^2)</f>
        <v>67265.271879227133</v>
      </c>
      <c r="AW407" s="39"/>
      <c r="AX407" s="39">
        <f>SQRT((q_2x-W407)^2+(q_2y-X407)^2)</f>
        <v>27685.770575900515</v>
      </c>
      <c r="AY407" s="39"/>
      <c r="AZ407" s="39">
        <f>SQRT((q_3x-W407)^2+(q_3y-X407)^2)</f>
        <v>46679.691572054078</v>
      </c>
      <c r="BA407" s="39"/>
    </row>
    <row r="408" spans="20:53" x14ac:dyDescent="0.3">
      <c r="T408">
        <v>404</v>
      </c>
      <c r="U408">
        <v>202</v>
      </c>
      <c r="W408" s="39">
        <f>W407+(Z407*bt)+(0.5*AC407)*bt^2</f>
        <v>-45110.026594116956</v>
      </c>
      <c r="X408" s="39">
        <f>X407+(AA407*bt)+(0.5*AD407)*bt^2</f>
        <v>3533.6307590532633</v>
      </c>
      <c r="Y408" s="39"/>
      <c r="Z408" s="39">
        <f>Z407+(AC407*bt)</f>
        <v>4342.7641321223646</v>
      </c>
      <c r="AA408" s="39">
        <f>AA407+(AD407*bt)</f>
        <v>-2786.5608736254544</v>
      </c>
      <c r="AB408" s="39"/>
      <c r="AC408" s="39">
        <f t="shared" si="41"/>
        <v>577.2823583033794</v>
      </c>
      <c r="AD408" s="39">
        <f t="shared" si="42"/>
        <v>-37.203286178787252</v>
      </c>
      <c r="AE408" s="39"/>
      <c r="AF408" s="39"/>
      <c r="AG408" s="39">
        <f>Masse_1*(q_1x-W408)/($AV408^2+Aarseth_1^2)^(3/2)</f>
        <v>118.61978393826398</v>
      </c>
      <c r="AH408" s="39">
        <f>Masse_1*(q_1y-X408)/($AV408^2+Aarseth_1^2)^(3/2)</f>
        <v>7.2260738781972691</v>
      </c>
      <c r="AI408" s="39"/>
      <c r="AJ408" s="39">
        <f>Masse_2*(q_2x-W408)/($AX408^2+Aarseth_2^2)^(3/2)</f>
        <v>232.7776615285095</v>
      </c>
      <c r="AK408" s="39">
        <f>Masse_2*(q_2y-X408)/($AX408^2+Aarseth_2^2)^(3/2)</f>
        <v>59.945229641458241</v>
      </c>
      <c r="AL408" s="39"/>
      <c r="AM408" s="39">
        <f>Masse_3*(q_3x-W408)/($AZ408^2+Aarseth_3^2)^(3/2)</f>
        <v>225.88491283660596</v>
      </c>
      <c r="AN408" s="39">
        <f>Masse_3*(q_3y-X408)/($AZ408^2+Aarseth_3^2)^(3/2)</f>
        <v>-104.37458969844276</v>
      </c>
      <c r="AO408" s="39"/>
      <c r="AP408" s="39"/>
      <c r="AQ408" s="39"/>
      <c r="AR408" s="39"/>
      <c r="AS408" s="39"/>
      <c r="AT408" s="39"/>
      <c r="AU408" s="39"/>
      <c r="AV408" s="39">
        <f>SQRT((q_1x-W408)^2+(q_1y-X408)^2)</f>
        <v>65230.726257202943</v>
      </c>
      <c r="AW408" s="39"/>
      <c r="AX408" s="39">
        <f>SQRT((q_2x-W408)^2+(q_2y-X408)^2)</f>
        <v>25929.276247468282</v>
      </c>
      <c r="AY408" s="39"/>
      <c r="AZ408" s="39">
        <f>SQRT((q_3x-W408)^2+(q_3y-X408)^2)</f>
        <v>44184.948823029037</v>
      </c>
      <c r="BA408" s="39"/>
    </row>
    <row r="409" spans="20:53" x14ac:dyDescent="0.3">
      <c r="T409">
        <v>405</v>
      </c>
      <c r="U409">
        <v>202.5</v>
      </c>
      <c r="W409" s="39">
        <f>W408+(Z408*bt)+(0.5*AC408)*bt^2</f>
        <v>-42866.484233267853</v>
      </c>
      <c r="X409" s="39">
        <f>X408+(AA408*bt)+(0.5*AD408)*bt^2</f>
        <v>2135.6999114681876</v>
      </c>
      <c r="Y409" s="39"/>
      <c r="Z409" s="39">
        <f>Z408+(AC408*bt)</f>
        <v>4631.4053112740539</v>
      </c>
      <c r="AA409" s="39">
        <f>AA408+(AD408*bt)</f>
        <v>-2805.1625167148482</v>
      </c>
      <c r="AB409" s="39"/>
      <c r="AC409" s="39">
        <f t="shared" si="41"/>
        <v>637.46750449541321</v>
      </c>
      <c r="AD409" s="39">
        <f t="shared" si="42"/>
        <v>-15.538985947070302</v>
      </c>
      <c r="AE409" s="39"/>
      <c r="AF409" s="39"/>
      <c r="AG409" s="39">
        <f>Masse_1*(q_1x-W409)/($AV409^2+Aarseth_1^2)^(3/2)</f>
        <v>126.26198239876419</v>
      </c>
      <c r="AH409" s="39">
        <f>Masse_1*(q_1y-X409)/($AV409^2+Aarseth_1^2)^(3/2)</f>
        <v>10.773740119563959</v>
      </c>
      <c r="AI409" s="39"/>
      <c r="AJ409" s="39">
        <f>Masse_2*(q_2x-W409)/($AX409^2+Aarseth_2^2)^(3/2)</f>
        <v>257.4201910757115</v>
      </c>
      <c r="AK409" s="39">
        <f>Masse_2*(q_2y-X409)/($AX409^2+Aarseth_2^2)^(3/2)</f>
        <v>88.532614406953911</v>
      </c>
      <c r="AL409" s="39"/>
      <c r="AM409" s="39">
        <f>Masse_3*(q_3x-W409)/($AZ409^2+Aarseth_3^2)^(3/2)</f>
        <v>253.78533102093755</v>
      </c>
      <c r="AN409" s="39">
        <f>Masse_3*(q_3y-X409)/($AZ409^2+Aarseth_3^2)^(3/2)</f>
        <v>-114.84534047358817</v>
      </c>
      <c r="AO409" s="39"/>
      <c r="AP409" s="39"/>
      <c r="AQ409" s="39"/>
      <c r="AR409" s="39"/>
      <c r="AS409" s="39"/>
      <c r="AT409" s="39"/>
      <c r="AU409" s="39"/>
      <c r="AV409" s="39">
        <f>SQRT((q_1x-W409)^2+(q_1y-X409)^2)</f>
        <v>63094.932881266606</v>
      </c>
      <c r="AW409" s="39"/>
      <c r="AX409" s="39">
        <f>SQRT((q_2x-W409)^2+(q_2y-X409)^2)</f>
        <v>24181.052852859175</v>
      </c>
      <c r="AY409" s="39"/>
      <c r="AZ409" s="39">
        <f>SQRT((q_3x-W409)^2+(q_3y-X409)^2)</f>
        <v>41563.23904178082</v>
      </c>
      <c r="BA409" s="39"/>
    </row>
    <row r="410" spans="20:53" x14ac:dyDescent="0.3">
      <c r="T410">
        <v>406</v>
      </c>
      <c r="U410">
        <v>203</v>
      </c>
      <c r="W410" s="39">
        <f>W409+(Z409*bt)+(0.5*AC409)*bt^2</f>
        <v>-40471.098139568901</v>
      </c>
      <c r="X410" s="39">
        <f>X409+(AA409*bt)+(0.5*AD409)*bt^2</f>
        <v>731.17627986737966</v>
      </c>
      <c r="Y410" s="39"/>
      <c r="Z410" s="39">
        <f>Z409+(AC409*bt)</f>
        <v>4950.1390635217604</v>
      </c>
      <c r="AA410" s="39">
        <f>AA409+(AD409*bt)</f>
        <v>-2812.9320096883835</v>
      </c>
      <c r="AB410" s="39"/>
      <c r="AC410" s="39">
        <f t="shared" si="41"/>
        <v>705.65763555778835</v>
      </c>
      <c r="AD410" s="39">
        <f t="shared" si="42"/>
        <v>14.762481815269552</v>
      </c>
      <c r="AE410" s="39"/>
      <c r="AF410" s="39"/>
      <c r="AG410" s="39">
        <f>Masse_1*(q_1x-W410)/($AV410^2+Aarseth_1^2)^(3/2)</f>
        <v>135.03008281794476</v>
      </c>
      <c r="AH410" s="39">
        <f>Masse_1*(q_1y-X410)/($AV410^2+Aarseth_1^2)^(3/2)</f>
        <v>15.114573004777458</v>
      </c>
      <c r="AI410" s="39"/>
      <c r="AJ410" s="39">
        <f>Masse_2*(q_2x-W410)/($AX410^2+Aarseth_2^2)^(3/2)</f>
        <v>281.96573663906719</v>
      </c>
      <c r="AK410" s="39">
        <f>Masse_2*(q_2y-X410)/($AX410^2+Aarseth_2^2)^(3/2)</f>
        <v>127.66734301240037</v>
      </c>
      <c r="AL410" s="39"/>
      <c r="AM410" s="39">
        <f>Masse_3*(q_3x-W410)/($AZ410^2+Aarseth_3^2)^(3/2)</f>
        <v>288.66181610077632</v>
      </c>
      <c r="AN410" s="39">
        <f>Masse_3*(q_3y-X410)/($AZ410^2+Aarseth_3^2)^(3/2)</f>
        <v>-128.01943420190827</v>
      </c>
      <c r="AO410" s="39"/>
      <c r="AP410" s="39"/>
      <c r="AQ410" s="39"/>
      <c r="AR410" s="39"/>
      <c r="AS410" s="39"/>
      <c r="AT410" s="39"/>
      <c r="AU410" s="39"/>
      <c r="AV410" s="39">
        <f>SQRT((q_1x-W410)^2+(q_1y-X410)^2)</f>
        <v>60848.752532485028</v>
      </c>
      <c r="AW410" s="39"/>
      <c r="AX410" s="39">
        <f>SQRT((q_2x-W410)^2+(q_2y-X410)^2)</f>
        <v>22471.692241456905</v>
      </c>
      <c r="AY410" s="39"/>
      <c r="AZ410" s="39">
        <f>SQRT((q_3x-W410)^2+(q_3y-X410)^2)</f>
        <v>38802.947186717538</v>
      </c>
      <c r="BA410" s="39"/>
    </row>
    <row r="411" spans="20:53" x14ac:dyDescent="0.3">
      <c r="T411">
        <v>407</v>
      </c>
      <c r="U411">
        <v>203.5</v>
      </c>
      <c r="W411" s="39">
        <f>W410+(Z410*bt)+(0.5*AC410)*bt^2</f>
        <v>-37907.821403363298</v>
      </c>
      <c r="X411" s="39">
        <f>X410+(AA410*bt)+(0.5*AD410)*bt^2</f>
        <v>-673.44441474990333</v>
      </c>
      <c r="Y411" s="39"/>
      <c r="Z411" s="39">
        <f>Z410+(AC410*bt)</f>
        <v>5302.9678813006549</v>
      </c>
      <c r="AA411" s="39">
        <f>AA410+(AD410*bt)</f>
        <v>-2805.5507687807485</v>
      </c>
      <c r="AB411" s="39"/>
      <c r="AC411" s="39">
        <f t="shared" si="41"/>
        <v>780.72633972296853</v>
      </c>
      <c r="AD411" s="39">
        <f t="shared" si="42"/>
        <v>55.695720685748171</v>
      </c>
      <c r="AE411" s="39"/>
      <c r="AF411" s="39"/>
      <c r="AG411" s="39">
        <f>Masse_1*(q_1x-W411)/($AV411^2+Aarseth_1^2)^(3/2)</f>
        <v>145.1775507982621</v>
      </c>
      <c r="AH411" s="39">
        <f>Masse_1*(q_1y-X411)/($AV411^2+Aarseth_1^2)^(3/2)</f>
        <v>20.491198131142401</v>
      </c>
      <c r="AI411" s="39"/>
      <c r="AJ411" s="39">
        <f>Masse_2*(q_2x-W411)/($AX411^2+Aarseth_2^2)^(3/2)</f>
        <v>302.40519192385813</v>
      </c>
      <c r="AK411" s="39">
        <f>Masse_2*(q_2y-X411)/($AX411^2+Aarseth_2^2)^(3/2)</f>
        <v>180.23995962595848</v>
      </c>
      <c r="AL411" s="39"/>
      <c r="AM411" s="39">
        <f>Masse_3*(q_3x-W411)/($AZ411^2+Aarseth_3^2)^(3/2)</f>
        <v>333.14359700084833</v>
      </c>
      <c r="AN411" s="39">
        <f>Masse_3*(q_3y-X411)/($AZ411^2+Aarseth_3^2)^(3/2)</f>
        <v>-145.0354370713527</v>
      </c>
      <c r="AO411" s="39"/>
      <c r="AP411" s="39"/>
      <c r="AQ411" s="39"/>
      <c r="AR411" s="39"/>
      <c r="AS411" s="39"/>
      <c r="AT411" s="39"/>
      <c r="AU411" s="39"/>
      <c r="AV411" s="39">
        <f>SQRT((q_1x-W411)^2+(q_1y-X411)^2)</f>
        <v>58481.800359469329</v>
      </c>
      <c r="AW411" s="39"/>
      <c r="AX411" s="39">
        <f>SQRT((q_2x-W411)^2+(q_2y-X411)^2)</f>
        <v>20847.361537842444</v>
      </c>
      <c r="AY411" s="39"/>
      <c r="AZ411" s="39">
        <f>SQRT((q_3x-W411)^2+(q_3y-X411)^2)</f>
        <v>35891.153568155431</v>
      </c>
      <c r="BA411" s="39"/>
    </row>
    <row r="412" spans="20:53" x14ac:dyDescent="0.3">
      <c r="T412">
        <v>408</v>
      </c>
      <c r="U412">
        <v>204</v>
      </c>
      <c r="W412" s="39">
        <f>W411+(Z411*bt)+(0.5*AC411)*bt^2</f>
        <v>-35158.746670247594</v>
      </c>
      <c r="X412" s="39">
        <f>X411+(AA411*bt)+(0.5*AD411)*bt^2</f>
        <v>-2069.2578340545592</v>
      </c>
      <c r="Y412" s="39"/>
      <c r="Z412" s="39">
        <f>Z411+(AC411*bt)</f>
        <v>5693.3310511621394</v>
      </c>
      <c r="AA412" s="39">
        <f>AA411+(AD411*bt)</f>
        <v>-2777.7029084378746</v>
      </c>
      <c r="AB412" s="39"/>
      <c r="AC412" s="39">
        <f t="shared" si="41"/>
        <v>859.54071916609928</v>
      </c>
      <c r="AD412" s="39">
        <f t="shared" si="42"/>
        <v>107.39110137797033</v>
      </c>
      <c r="AE412" s="39"/>
      <c r="AF412" s="39"/>
      <c r="AG412" s="39">
        <f>Masse_1*(q_1x-W412)/($AV412^2+Aarseth_1^2)^(3/2)</f>
        <v>157.03313438456485</v>
      </c>
      <c r="AH412" s="39">
        <f>Masse_1*(q_1y-X412)/($AV412^2+Aarseth_1^2)^(3/2)</f>
        <v>27.243014791454364</v>
      </c>
      <c r="AI412" s="39"/>
      <c r="AJ412" s="39">
        <f>Masse_2*(q_2x-W412)/($AX412^2+Aarseth_2^2)^(3/2)</f>
        <v>311.32155660911542</v>
      </c>
      <c r="AK412" s="39">
        <f>Masse_2*(q_2y-X412)/($AX412^2+Aarseth_2^2)^(3/2)</f>
        <v>247.87142484473321</v>
      </c>
      <c r="AL412" s="39"/>
      <c r="AM412" s="39">
        <f>Masse_3*(q_3x-W412)/($AZ412^2+Aarseth_3^2)^(3/2)</f>
        <v>391.18602817241901</v>
      </c>
      <c r="AN412" s="39">
        <f>Masse_3*(q_3y-X412)/($AZ412^2+Aarseth_3^2)^(3/2)</f>
        <v>-167.72333825821724</v>
      </c>
      <c r="AO412" s="39"/>
      <c r="AP412" s="39"/>
      <c r="AQ412" s="39"/>
      <c r="AR412" s="39"/>
      <c r="AS412" s="39"/>
      <c r="AT412" s="39"/>
      <c r="AU412" s="39"/>
      <c r="AV412" s="39">
        <f>SQRT((q_1x-W412)^2+(q_1y-X412)^2)</f>
        <v>55982.658294575158</v>
      </c>
      <c r="AW412" s="39"/>
      <c r="AX412" s="39">
        <f>SQRT((q_2x-W412)^2+(q_2y-X412)^2)</f>
        <v>19376.65051750766</v>
      </c>
      <c r="AY412" s="39"/>
      <c r="AZ412" s="39">
        <f>SQRT((q_3x-W412)^2+(q_3y-X412)^2)</f>
        <v>32813.931396319</v>
      </c>
      <c r="BA412" s="39"/>
    </row>
    <row r="413" spans="20:53" x14ac:dyDescent="0.3">
      <c r="T413">
        <v>409</v>
      </c>
      <c r="U413">
        <v>204.5</v>
      </c>
      <c r="W413" s="39">
        <f>W412+(Z412*bt)+(0.5*AC412)*bt^2</f>
        <v>-32204.638554770761</v>
      </c>
      <c r="X413" s="39">
        <f>X412+(AA412*bt)+(0.5*AD412)*bt^2</f>
        <v>-3444.6854006012504</v>
      </c>
      <c r="Y413" s="39"/>
      <c r="Z413" s="39">
        <f>Z412+(AC412*bt)</f>
        <v>6123.1014107451892</v>
      </c>
      <c r="AA413" s="39">
        <f>AA412+(AD412*bt)</f>
        <v>-2724.0073577488893</v>
      </c>
      <c r="AB413" s="39"/>
      <c r="AC413" s="39">
        <f t="shared" si="41"/>
        <v>937.30838179455918</v>
      </c>
      <c r="AD413" s="39">
        <f t="shared" si="42"/>
        <v>164.323073678946</v>
      </c>
      <c r="AE413" s="39"/>
      <c r="AF413" s="39"/>
      <c r="AG413" s="39">
        <f>Masse_1*(q_1x-W413)/($AV413^2+Aarseth_1^2)^(3/2)</f>
        <v>171.02332315884303</v>
      </c>
      <c r="AH413" s="39">
        <f>Masse_1*(q_1y-X413)/($AV413^2+Aarseth_1^2)^(3/2)</f>
        <v>35.85498377074471</v>
      </c>
      <c r="AI413" s="39"/>
      <c r="AJ413" s="39">
        <f>Masse_2*(q_2x-W413)/($AX413^2+Aarseth_2^2)^(3/2)</f>
        <v>297.40806678785657</v>
      </c>
      <c r="AK413" s="39">
        <f>Masse_2*(q_2y-X413)/($AX413^2+Aarseth_2^2)^(3/2)</f>
        <v>327.62608049549419</v>
      </c>
      <c r="AL413" s="39"/>
      <c r="AM413" s="39">
        <f>Masse_3*(q_3x-W413)/($AZ413^2+Aarseth_3^2)^(3/2)</f>
        <v>468.87699184785959</v>
      </c>
      <c r="AN413" s="39">
        <f>Masse_3*(q_3y-X413)/($AZ413^2+Aarseth_3^2)^(3/2)</f>
        <v>-199.15799058729289</v>
      </c>
      <c r="AO413" s="39"/>
      <c r="AP413" s="39"/>
      <c r="AQ413" s="39"/>
      <c r="AR413" s="39"/>
      <c r="AS413" s="39"/>
      <c r="AT413" s="39"/>
      <c r="AU413" s="39"/>
      <c r="AV413" s="39">
        <f>SQRT((q_1x-W413)^2+(q_1y-X413)^2)</f>
        <v>53339.576537055407</v>
      </c>
      <c r="AW413" s="39"/>
      <c r="AX413" s="39">
        <f>SQRT((q_2x-W413)^2+(q_2y-X413)^2)</f>
        <v>18157.994596698649</v>
      </c>
      <c r="AY413" s="39"/>
      <c r="AZ413" s="39">
        <f>SQRT((q_3x-W413)^2+(q_3y-X413)^2)</f>
        <v>29557.023774169105</v>
      </c>
      <c r="BA413" s="39"/>
    </row>
    <row r="414" spans="20:53" x14ac:dyDescent="0.3">
      <c r="T414">
        <v>410</v>
      </c>
      <c r="U414">
        <v>205</v>
      </c>
      <c r="W414" s="39">
        <f>W413+(Z413*bt)+(0.5*AC413)*bt^2</f>
        <v>-29025.924301673844</v>
      </c>
      <c r="X414" s="39">
        <f>X413+(AA413*bt)+(0.5*AD413)*bt^2</f>
        <v>-4786.1486952658261</v>
      </c>
      <c r="Y414" s="39"/>
      <c r="Z414" s="39">
        <f>Z413+(AC413*bt)</f>
        <v>6591.7556016424687</v>
      </c>
      <c r="AA414" s="39">
        <f>AA413+(AD413*bt)</f>
        <v>-2641.845820909416</v>
      </c>
      <c r="AB414" s="39"/>
      <c r="AC414" s="39">
        <f t="shared" si="41"/>
        <v>1011.9597547421554</v>
      </c>
      <c r="AD414" s="39">
        <f t="shared" si="42"/>
        <v>209.40353521511517</v>
      </c>
      <c r="AE414" s="39"/>
      <c r="AF414" s="39"/>
      <c r="AG414" s="39">
        <f>Masse_1*(q_1x-W414)/($AV414^2+Aarseth_1^2)^(3/2)</f>
        <v>187.69495504089574</v>
      </c>
      <c r="AH414" s="39">
        <f>Masse_1*(q_1y-X414)/($AV414^2+Aarseth_1^2)^(3/2)</f>
        <v>47.037320761027367</v>
      </c>
      <c r="AI414" s="39"/>
      <c r="AJ414" s="39">
        <f>Masse_2*(q_2x-W414)/($AX414^2+Aarseth_2^2)^(3/2)</f>
        <v>248.52170019613541</v>
      </c>
      <c r="AK414" s="39">
        <f>Masse_2*(q_2y-X414)/($AX414^2+Aarseth_2^2)^(3/2)</f>
        <v>407.12493150633543</v>
      </c>
      <c r="AL414" s="39"/>
      <c r="AM414" s="39">
        <f>Masse_3*(q_3x-W414)/($AZ414^2+Aarseth_3^2)^(3/2)</f>
        <v>575.74309950512418</v>
      </c>
      <c r="AN414" s="39">
        <f>Masse_3*(q_3y-X414)/($AZ414^2+Aarseth_3^2)^(3/2)</f>
        <v>-244.75871705224765</v>
      </c>
      <c r="AO414" s="39"/>
      <c r="AP414" s="39"/>
      <c r="AQ414" s="39"/>
      <c r="AR414" s="39"/>
      <c r="AS414" s="39"/>
      <c r="AT414" s="39"/>
      <c r="AU414" s="39"/>
      <c r="AV414" s="39">
        <f>SQRT((q_1x-W414)^2+(q_1y-X414)^2)</f>
        <v>50541.969722158996</v>
      </c>
      <c r="AW414" s="39"/>
      <c r="AX414" s="39">
        <f>SQRT((q_2x-W414)^2+(q_2y-X414)^2)</f>
        <v>17323.322508631471</v>
      </c>
      <c r="AY414" s="39"/>
      <c r="AZ414" s="39">
        <f>SQRT((q_3x-W414)^2+(q_3y-X414)^2)</f>
        <v>26106.853449333601</v>
      </c>
      <c r="BA414" s="39"/>
    </row>
    <row r="415" spans="20:53" x14ac:dyDescent="0.3">
      <c r="T415">
        <v>411</v>
      </c>
      <c r="U415">
        <v>205.5</v>
      </c>
      <c r="W415" s="39">
        <f>W414+(Z414*bt)+(0.5*AC414)*bt^2</f>
        <v>-25603.551531509838</v>
      </c>
      <c r="X415" s="39">
        <f>X414+(AA414*bt)+(0.5*AD414)*bt^2</f>
        <v>-6080.8961638186438</v>
      </c>
      <c r="Y415" s="39"/>
      <c r="Z415" s="39">
        <f>Z414+(AC414*bt)</f>
        <v>7097.7354790135469</v>
      </c>
      <c r="AA415" s="39">
        <f>AA414+(AD414*bt)</f>
        <v>-2537.1440533018585</v>
      </c>
      <c r="AB415" s="39"/>
      <c r="AC415" s="39">
        <f t="shared" si="41"/>
        <v>1095.6119807318005</v>
      </c>
      <c r="AD415" s="39">
        <f t="shared" si="42"/>
        <v>210.01625644608339</v>
      </c>
      <c r="AE415" s="39"/>
      <c r="AF415" s="39"/>
      <c r="AG415" s="39">
        <f>Masse_1*(q_1x-W415)/($AV415^2+Aarseth_1^2)^(3/2)</f>
        <v>207.72641727135769</v>
      </c>
      <c r="AH415" s="39">
        <f>Masse_1*(q_1y-X415)/($AV415^2+Aarseth_1^2)^(3/2)</f>
        <v>61.861649119479701</v>
      </c>
      <c r="AI415" s="39"/>
      <c r="AJ415" s="39">
        <f>Masse_2*(q_2x-W415)/($AX415^2+Aarseth_2^2)^(3/2)</f>
        <v>161.23753574494134</v>
      </c>
      <c r="AK415" s="39">
        <f>Masse_2*(q_2y-X415)/($AX415^2+Aarseth_2^2)^(3/2)</f>
        <v>462.71441521405535</v>
      </c>
      <c r="AL415" s="39"/>
      <c r="AM415" s="39">
        <f>Masse_3*(q_3x-W415)/($AZ415^2+Aarseth_3^2)^(3/2)</f>
        <v>726.64802771550148</v>
      </c>
      <c r="AN415" s="39">
        <f>Masse_3*(q_3y-X415)/($AZ415^2+Aarseth_3^2)^(3/2)</f>
        <v>-314.55980788745171</v>
      </c>
      <c r="AO415" s="39"/>
      <c r="AP415" s="39"/>
      <c r="AQ415" s="39"/>
      <c r="AR415" s="39"/>
      <c r="AS415" s="39"/>
      <c r="AT415" s="39"/>
      <c r="AU415" s="39"/>
      <c r="AV415" s="39">
        <f>SQRT((q_1x-W415)^2+(q_1y-X415)^2)</f>
        <v>47582.8188834951</v>
      </c>
      <c r="AW415" s="39"/>
      <c r="AX415" s="39">
        <f>SQRT((q_2x-W415)^2+(q_2y-X415)^2)</f>
        <v>17029.239889020399</v>
      </c>
      <c r="AY415" s="39"/>
      <c r="AZ415" s="39">
        <f>SQRT((q_3x-W415)^2+(q_3y-X415)^2)</f>
        <v>22451.208184687221</v>
      </c>
      <c r="BA415" s="39"/>
    </row>
    <row r="416" spans="20:53" x14ac:dyDescent="0.3">
      <c r="T416">
        <v>412</v>
      </c>
      <c r="U416">
        <v>206</v>
      </c>
      <c r="W416" s="39">
        <f>W415+(Z415*bt)+(0.5*AC415)*bt^2</f>
        <v>-21917.732294411591</v>
      </c>
      <c r="X416" s="39">
        <f>X415+(AA415*bt)+(0.5*AD415)*bt^2</f>
        <v>-7323.216158413813</v>
      </c>
      <c r="Y416" s="39"/>
      <c r="Z416" s="39">
        <f>Z415+(AC415*bt)</f>
        <v>7645.5414693794473</v>
      </c>
      <c r="AA416" s="39">
        <f>AA415+(AD415*bt)</f>
        <v>-2432.1359250788169</v>
      </c>
      <c r="AB416" s="39"/>
      <c r="AC416" s="39">
        <f t="shared" si="41"/>
        <v>1227.0526431360167</v>
      </c>
      <c r="AD416" s="39">
        <f t="shared" si="42"/>
        <v>123.56878154299903</v>
      </c>
      <c r="AE416" s="39"/>
      <c r="AF416" s="39"/>
      <c r="AG416" s="39">
        <f>Masse_1*(q_1x-W416)/($AV416^2+Aarseth_1^2)^(3/2)</f>
        <v>231.89792121796242</v>
      </c>
      <c r="AH416" s="39">
        <f>Masse_1*(q_1y-X416)/($AV416^2+Aarseth_1^2)^(3/2)</f>
        <v>82.005223678546969</v>
      </c>
      <c r="AI416" s="39"/>
      <c r="AJ416" s="39">
        <f>Masse_2*(q_2x-W416)/($AX416^2+Aarseth_2^2)^(3/2)</f>
        <v>51.980500690510411</v>
      </c>
      <c r="AK416" s="39">
        <f>Masse_2*(q_2y-X416)/($AX416^2+Aarseth_2^2)^(3/2)</f>
        <v>469.54908779933601</v>
      </c>
      <c r="AL416" s="39"/>
      <c r="AM416" s="39">
        <f>Masse_3*(q_3x-W416)/($AZ416^2+Aarseth_3^2)^(3/2)</f>
        <v>943.17422122754385</v>
      </c>
      <c r="AN416" s="39">
        <f>Masse_3*(q_3y-X416)/($AZ416^2+Aarseth_3^2)^(3/2)</f>
        <v>-427.98552993488391</v>
      </c>
      <c r="AO416" s="39"/>
      <c r="AP416" s="39"/>
      <c r="AQ416" s="39"/>
      <c r="AR416" s="39"/>
      <c r="AS416" s="39"/>
      <c r="AT416" s="39"/>
      <c r="AU416" s="39"/>
      <c r="AV416" s="39">
        <f>SQRT((q_1x-W416)^2+(q_1y-X416)^2)</f>
        <v>44461.489156178934</v>
      </c>
      <c r="AW416" s="39"/>
      <c r="AX416" s="39">
        <f>SQRT((q_2x-W416)^2+(q_2y-X416)^2)</f>
        <v>17429.042292224738</v>
      </c>
      <c r="AY416" s="39"/>
      <c r="AZ416" s="39">
        <f>SQRT((q_3x-W416)^2+(q_3y-X416)^2)</f>
        <v>18578.015936472217</v>
      </c>
      <c r="BA416" s="39"/>
    </row>
    <row r="417" spans="20:53" x14ac:dyDescent="0.3">
      <c r="T417">
        <v>413</v>
      </c>
      <c r="U417">
        <v>206.5</v>
      </c>
      <c r="W417" s="39">
        <f>W416+(Z416*bt)+(0.5*AC416)*bt^2</f>
        <v>-17941.579979329868</v>
      </c>
      <c r="X417" s="39">
        <f>X416+(AA416*bt)+(0.5*AD416)*bt^2</f>
        <v>-8523.8380232603467</v>
      </c>
      <c r="Y417" s="39"/>
      <c r="Z417" s="39">
        <f>Z416+(AC416*bt)</f>
        <v>8259.0677909474562</v>
      </c>
      <c r="AA417" s="39">
        <f>AA416+(AD416*bt)</f>
        <v>-2370.3515343073173</v>
      </c>
      <c r="AB417" s="39"/>
      <c r="AC417" s="39">
        <f t="shared" si="41"/>
        <v>1459.0424182123356</v>
      </c>
      <c r="AD417" s="39">
        <f t="shared" si="42"/>
        <v>-91.217880047051267</v>
      </c>
      <c r="AE417" s="39"/>
      <c r="AF417" s="39"/>
      <c r="AG417" s="39">
        <f>Masse_1*(q_1x-W417)/($AV417^2+Aarseth_1^2)^(3/2)</f>
        <v>260.93719086074168</v>
      </c>
      <c r="AH417" s="39">
        <f>Masse_1*(q_1y-X417)/($AV417^2+Aarseth_1^2)^(3/2)</f>
        <v>110.20140128257634</v>
      </c>
      <c r="AI417" s="39"/>
      <c r="AJ417" s="39">
        <f>Masse_2*(q_2x-W417)/($AX417^2+Aarseth_2^2)^(3/2)</f>
        <v>-46.846388974221327</v>
      </c>
      <c r="AK417" s="39">
        <f>Masse_2*(q_2y-X417)/($AX417^2+Aarseth_2^2)^(3/2)</f>
        <v>421.57330021042821</v>
      </c>
      <c r="AL417" s="39"/>
      <c r="AM417" s="39">
        <f>Masse_3*(q_3x-W417)/($AZ417^2+Aarseth_3^2)^(3/2)</f>
        <v>1244.9516163258154</v>
      </c>
      <c r="AN417" s="39">
        <f>Masse_3*(q_3y-X417)/($AZ417^2+Aarseth_3^2)^(3/2)</f>
        <v>-622.99258154005588</v>
      </c>
      <c r="AO417" s="39"/>
      <c r="AP417" s="39"/>
      <c r="AQ417" s="39"/>
      <c r="AR417" s="39"/>
      <c r="AS417" s="39"/>
      <c r="AT417" s="39"/>
      <c r="AU417" s="39"/>
      <c r="AV417" s="39">
        <f>SQRT((q_1x-W417)^2+(q_1y-X417)^2)</f>
        <v>41186.489002142065</v>
      </c>
      <c r="AW417" s="39"/>
      <c r="AX417" s="39">
        <f>SQRT((q_2x-W417)^2+(q_2y-X417)^2)</f>
        <v>18637.855780466845</v>
      </c>
      <c r="AY417" s="39"/>
      <c r="AZ417" s="39">
        <f>SQRT((q_3x-W417)^2+(q_3y-X417)^2)</f>
        <v>14471.529508326345</v>
      </c>
      <c r="BA417" s="39"/>
    </row>
    <row r="418" spans="20:53" x14ac:dyDescent="0.3">
      <c r="T418">
        <v>414</v>
      </c>
      <c r="U418">
        <v>207</v>
      </c>
      <c r="W418" s="39">
        <f>W417+(Z417*bt)+(0.5*AC417)*bt^2</f>
        <v>-13629.665781579599</v>
      </c>
      <c r="X418" s="39">
        <f>X417+(AA417*bt)+(0.5*AD417)*bt^2</f>
        <v>-9720.4160254198869</v>
      </c>
      <c r="Y418" s="39"/>
      <c r="Z418" s="39">
        <f>Z417+(AC417*bt)</f>
        <v>8988.5890000536237</v>
      </c>
      <c r="AA418" s="39">
        <f>AA417+(AD417*bt)</f>
        <v>-2415.9604743308428</v>
      </c>
      <c r="AB418" s="39"/>
      <c r="AC418" s="39">
        <f t="shared" si="41"/>
        <v>1755.4731775920495</v>
      </c>
      <c r="AD418" s="39">
        <f t="shared" si="42"/>
        <v>-470.99171516332677</v>
      </c>
      <c r="AE418" s="39"/>
      <c r="AF418" s="39"/>
      <c r="AG418" s="39">
        <f>Masse_1*(q_1x-W418)/($AV418^2+Aarseth_1^2)^(3/2)</f>
        <v>294.95146742923288</v>
      </c>
      <c r="AH418" s="39">
        <f>Masse_1*(q_1y-X418)/($AV418^2+Aarseth_1^2)^(3/2)</f>
        <v>151.03293055090546</v>
      </c>
      <c r="AI418" s="39"/>
      <c r="AJ418" s="39">
        <f>Masse_2*(q_2x-W418)/($AX418^2+Aarseth_2^2)^(3/2)</f>
        <v>-109.31122675369244</v>
      </c>
      <c r="AK418" s="39">
        <f>Masse_2*(q_2y-X418)/($AX418^2+Aarseth_2^2)^(3/2)</f>
        <v>338.39085892833185</v>
      </c>
      <c r="AL418" s="39"/>
      <c r="AM418" s="39">
        <f>Masse_3*(q_3x-W418)/($AZ418^2+Aarseth_3^2)^(3/2)</f>
        <v>1569.8329369165092</v>
      </c>
      <c r="AN418" s="39">
        <f>Masse_3*(q_3y-X418)/($AZ418^2+Aarseth_3^2)^(3/2)</f>
        <v>-960.41550464256409</v>
      </c>
      <c r="AO418" s="39"/>
      <c r="AP418" s="39"/>
      <c r="AQ418" s="39"/>
      <c r="AR418" s="39"/>
      <c r="AS418" s="39"/>
      <c r="AT418" s="39"/>
      <c r="AU418" s="39"/>
      <c r="AV418" s="39">
        <f>SQRT((q_1x-W418)^2+(q_1y-X418)^2)</f>
        <v>37782.233240893584</v>
      </c>
      <c r="AW418" s="39"/>
      <c r="AX418" s="39">
        <f>SQRT((q_2x-W418)^2+(q_2y-X418)^2)</f>
        <v>20723.801926046661</v>
      </c>
      <c r="AY418" s="39"/>
      <c r="AZ418" s="39">
        <f>SQRT((q_3x-W418)^2+(q_3y-X418)^2)</f>
        <v>10116.577407720903</v>
      </c>
      <c r="BA418" s="39"/>
    </row>
    <row r="419" spans="20:53" x14ac:dyDescent="0.3">
      <c r="T419">
        <v>415</v>
      </c>
      <c r="U419">
        <v>207.5</v>
      </c>
      <c r="W419" s="39">
        <f>W418+(Z418*bt)+(0.5*AC418)*bt^2</f>
        <v>-8915.9371343537805</v>
      </c>
      <c r="X419" s="39">
        <f>X418+(AA418*bt)+(0.5*AD418)*bt^2</f>
        <v>-10987.270226980725</v>
      </c>
      <c r="Y419" s="39"/>
      <c r="Z419" s="39">
        <f>Z418+(AC418*bt)</f>
        <v>9866.3255888496478</v>
      </c>
      <c r="AA419" s="39">
        <f>AA418+(AD418*bt)</f>
        <v>-2651.4563319125064</v>
      </c>
      <c r="AB419" s="39"/>
      <c r="AC419" s="39">
        <f t="shared" si="41"/>
        <v>1560.739799250277</v>
      </c>
      <c r="AD419" s="39">
        <f t="shared" si="42"/>
        <v>-933.67164648183348</v>
      </c>
      <c r="AE419" s="39"/>
      <c r="AF419" s="39"/>
      <c r="AG419" s="39">
        <f>Masse_1*(q_1x-W419)/($AV419^2+Aarseth_1^2)^(3/2)</f>
        <v>331.42494675079416</v>
      </c>
      <c r="AH419" s="39">
        <f>Masse_1*(q_1y-X419)/($AV419^2+Aarseth_1^2)^(3/2)</f>
        <v>211.89500177966687</v>
      </c>
      <c r="AI419" s="39"/>
      <c r="AJ419" s="39">
        <f>Masse_2*(q_2x-W419)/($AX419^2+Aarseth_2^2)^(3/2)</f>
        <v>-131.37779509458306</v>
      </c>
      <c r="AK419" s="39">
        <f>Masse_2*(q_2y-X419)/($AX419^2+Aarseth_2^2)^(3/2)</f>
        <v>248.75908057330966</v>
      </c>
      <c r="AL419" s="39"/>
      <c r="AM419" s="39">
        <f>Masse_3*(q_3x-W419)/($AZ419^2+Aarseth_3^2)^(3/2)</f>
        <v>1360.6926475940659</v>
      </c>
      <c r="AN419" s="39">
        <f>Masse_3*(q_3y-X419)/($AZ419^2+Aarseth_3^2)^(3/2)</f>
        <v>-1394.32572883481</v>
      </c>
      <c r="AO419" s="39"/>
      <c r="AP419" s="39"/>
      <c r="AQ419" s="39"/>
      <c r="AR419" s="39"/>
      <c r="AS419" s="39"/>
      <c r="AT419" s="39"/>
      <c r="AU419" s="39"/>
      <c r="AV419" s="39">
        <f>SQRT((q_1x-W419)^2+(q_1y-X419)^2)</f>
        <v>34320.701927602058</v>
      </c>
      <c r="AW419" s="39"/>
      <c r="AX419" s="39">
        <f>SQRT((q_2x-W419)^2+(q_2y-X419)^2)</f>
        <v>23734.404588906567</v>
      </c>
      <c r="AY419" s="39"/>
      <c r="AZ419" s="39">
        <f>SQRT((q_3x-W419)^2+(q_3y-X419)^2)</f>
        <v>5606.8318925651965</v>
      </c>
      <c r="BA419" s="39"/>
    </row>
    <row r="420" spans="20:53" x14ac:dyDescent="0.3">
      <c r="T420">
        <v>416</v>
      </c>
      <c r="U420">
        <v>208</v>
      </c>
      <c r="W420" s="39">
        <f>W419+(Z419*bt)+(0.5*AC419)*bt^2</f>
        <v>-3787.6818650226719</v>
      </c>
      <c r="X420" s="39">
        <f>X419+(AA419*bt)+(0.5*AD419)*bt^2</f>
        <v>-12429.707348747206</v>
      </c>
      <c r="Y420" s="39"/>
      <c r="Z420" s="39">
        <f>Z419+(AC419*bt)</f>
        <v>10646.695488474787</v>
      </c>
      <c r="AA420" s="39">
        <f>AA419+(AD419*bt)</f>
        <v>-3118.2921551534232</v>
      </c>
      <c r="AB420" s="39"/>
      <c r="AC420" s="39">
        <f t="shared" si="41"/>
        <v>-330.76758231452709</v>
      </c>
      <c r="AD420" s="39">
        <f t="shared" si="42"/>
        <v>-723.57894602137139</v>
      </c>
      <c r="AE420" s="39"/>
      <c r="AF420" s="39"/>
      <c r="AG420" s="39">
        <f>Masse_1*(q_1x-W420)/($AV420^2+Aarseth_1^2)^(3/2)</f>
        <v>359.3536148935919</v>
      </c>
      <c r="AH420" s="39">
        <f>Masse_1*(q_1y-X420)/($AV420^2+Aarseth_1^2)^(3/2)</f>
        <v>301.07231213960353</v>
      </c>
      <c r="AI420" s="39"/>
      <c r="AJ420" s="39">
        <f>Masse_2*(q_2x-W420)/($AX420^2+Aarseth_2^2)^(3/2)</f>
        <v>-125.15741274137945</v>
      </c>
      <c r="AK420" s="39">
        <f>Masse_2*(q_2y-X420)/($AX420^2+Aarseth_2^2)^(3/2)</f>
        <v>173.15501194483755</v>
      </c>
      <c r="AL420" s="39"/>
      <c r="AM420" s="39">
        <f>Masse_3*(q_3x-W420)/($AZ420^2+Aarseth_3^2)^(3/2)</f>
        <v>-564.96378446673953</v>
      </c>
      <c r="AN420" s="39">
        <f>Masse_3*(q_3y-X420)/($AZ420^2+Aarseth_3^2)^(3/2)</f>
        <v>-1197.8062701058125</v>
      </c>
      <c r="AO420" s="39"/>
      <c r="AP420" s="39"/>
      <c r="AQ420" s="39"/>
      <c r="AR420" s="39"/>
      <c r="AS420" s="39"/>
      <c r="AT420" s="39"/>
      <c r="AU420" s="39"/>
      <c r="AV420" s="39">
        <f>SQRT((q_1x-W420)^2+(q_1y-X420)^2)</f>
        <v>31032.999267203242</v>
      </c>
      <c r="AW420" s="39"/>
      <c r="AX420" s="39">
        <f>SQRT((q_2x-W420)^2+(q_2y-X420)^2)</f>
        <v>27675.459003603883</v>
      </c>
      <c r="AY420" s="39"/>
      <c r="AZ420" s="39">
        <f>SQRT((q_3x-W420)^2+(q_3y-X420)^2)</f>
        <v>2841.8514340969732</v>
      </c>
      <c r="BA420" s="39"/>
    </row>
    <row r="421" spans="20:53" x14ac:dyDescent="0.3">
      <c r="T421">
        <v>417</v>
      </c>
      <c r="U421">
        <v>208.5</v>
      </c>
      <c r="W421" s="39">
        <f>W420+(Z420*bt)+(0.5*AC420)*bt^2</f>
        <v>1494.3199314254055</v>
      </c>
      <c r="X421" s="39">
        <f>X420+(AA420*bt)+(0.5*AD420)*bt^2</f>
        <v>-14079.300794576589</v>
      </c>
      <c r="Y421" s="39"/>
      <c r="Z421" s="39">
        <f>Z420+(AC420*bt)</f>
        <v>10481.311697317524</v>
      </c>
      <c r="AA421" s="39">
        <f>AA420+(AD420*bt)</f>
        <v>-3480.0816281641091</v>
      </c>
      <c r="AB421" s="39"/>
      <c r="AC421" s="39">
        <f t="shared" si="41"/>
        <v>-1741.097080706789</v>
      </c>
      <c r="AD421" s="39">
        <f t="shared" si="42"/>
        <v>251.06742562078159</v>
      </c>
      <c r="AE421" s="39"/>
      <c r="AF421" s="39"/>
      <c r="AG421" s="39">
        <f>Masse_1*(q_1x-W421)/($AV421^2+Aarseth_1^2)^(3/2)</f>
        <v>354.06598614197338</v>
      </c>
      <c r="AH421" s="39">
        <f>Masse_1*(q_1y-X421)/($AV421^2+Aarseth_1^2)^(3/2)</f>
        <v>412.8730415620193</v>
      </c>
      <c r="AI421" s="39"/>
      <c r="AJ421" s="39">
        <f>Masse_2*(q_2x-W421)/($AX421^2+Aarseth_2^2)^(3/2)</f>
        <v>-107.1488956598829</v>
      </c>
      <c r="AK421" s="39">
        <f>Masse_2*(q_2y-X421)/($AX421^2+Aarseth_2^2)^(3/2)</f>
        <v>120.03499048271233</v>
      </c>
      <c r="AL421" s="39"/>
      <c r="AM421" s="39">
        <f>Masse_3*(q_3x-W421)/($AZ421^2+Aarseth_3^2)^(3/2)</f>
        <v>-1988.0141711888796</v>
      </c>
      <c r="AN421" s="39">
        <f>Masse_3*(q_3y-X421)/($AZ421^2+Aarseth_3^2)^(3/2)</f>
        <v>-281.84060642395002</v>
      </c>
      <c r="AO421" s="39"/>
      <c r="AP421" s="39"/>
      <c r="AQ421" s="39"/>
      <c r="AR421" s="39"/>
      <c r="AS421" s="39"/>
      <c r="AT421" s="39"/>
      <c r="AU421" s="39"/>
      <c r="AV421" s="39">
        <f>SQRT((q_1x-W421)^2+(q_1y-X421)^2)</f>
        <v>28427.564397662576</v>
      </c>
      <c r="AW421" s="39"/>
      <c r="AX421" s="39">
        <f>SQRT((q_2x-W421)^2+(q_2y-X421)^2)</f>
        <v>32277.213573512945</v>
      </c>
      <c r="AY421" s="39"/>
      <c r="AZ421" s="39">
        <f>SQRT((q_3x-W421)^2+(q_3y-X421)^2)</f>
        <v>6559.2589824290808</v>
      </c>
      <c r="BA421" s="39"/>
    </row>
    <row r="422" spans="20:53" x14ac:dyDescent="0.3">
      <c r="T422">
        <v>418</v>
      </c>
      <c r="U422">
        <v>209</v>
      </c>
      <c r="W422" s="39">
        <f>W421+(Z421*bt)+(0.5*AC421)*bt^2</f>
        <v>6517.3386449958189</v>
      </c>
      <c r="X422" s="39">
        <f>X421+(AA421*bt)+(0.5*AD421)*bt^2</f>
        <v>-15787.958180456046</v>
      </c>
      <c r="Y422" s="39"/>
      <c r="Z422" s="39">
        <f>Z421+(AC421*bt)</f>
        <v>9610.7631569641289</v>
      </c>
      <c r="AA422" s="39">
        <f>AA421+(AD421*bt)</f>
        <v>-3354.5479153537185</v>
      </c>
      <c r="AB422" s="39"/>
      <c r="AC422" s="39">
        <f t="shared" si="41"/>
        <v>-1483.4991667523877</v>
      </c>
      <c r="AD422" s="39">
        <f t="shared" si="42"/>
        <v>718.01930328598394</v>
      </c>
      <c r="AE422" s="39"/>
      <c r="AF422" s="39"/>
      <c r="AG422" s="39">
        <f>Masse_1*(q_1x-W422)/($AV422^2+Aarseth_1^2)^(3/2)</f>
        <v>298.39776156852594</v>
      </c>
      <c r="AH422" s="39">
        <f>Masse_1*(q_1y-X422)/($AV422^2+Aarseth_1^2)^(3/2)</f>
        <v>515.40822761748973</v>
      </c>
      <c r="AI422" s="39"/>
      <c r="AJ422" s="39">
        <f>Masse_2*(q_2x-W422)/($AX422^2+Aarseth_2^2)^(3/2)</f>
        <v>-89.265051789011125</v>
      </c>
      <c r="AK422" s="39">
        <f>Masse_2*(q_2y-X422)/($AX422^2+Aarseth_2^2)^(3/2)</f>
        <v>86.809745628288141</v>
      </c>
      <c r="AL422" s="39"/>
      <c r="AM422" s="39">
        <f>Masse_3*(q_3x-W422)/($AZ422^2+Aarseth_3^2)^(3/2)</f>
        <v>-1692.6318765319027</v>
      </c>
      <c r="AN422" s="39">
        <f>Masse_3*(q_3y-X422)/($AZ422^2+Aarseth_3^2)^(3/2)</f>
        <v>115.80133004020604</v>
      </c>
      <c r="AO422" s="39"/>
      <c r="AP422" s="39"/>
      <c r="AQ422" s="39"/>
      <c r="AR422" s="39"/>
      <c r="AS422" s="39"/>
      <c r="AT422" s="39"/>
      <c r="AU422" s="39"/>
      <c r="AV422" s="39">
        <f>SQRT((q_1x-W422)^2+(q_1y-X422)^2)</f>
        <v>26909.313507192874</v>
      </c>
      <c r="AW422" s="39"/>
      <c r="AX422" s="39">
        <f>SQRT((q_2x-W422)^2+(q_2y-X422)^2)</f>
        <v>36989.025885123527</v>
      </c>
      <c r="AY422" s="39"/>
      <c r="AZ422" s="39">
        <f>SQRT((q_3x-W422)^2+(q_3y-X422)^2)</f>
        <v>11544.261239146565</v>
      </c>
      <c r="BA422" s="39"/>
    </row>
    <row r="423" spans="20:53" x14ac:dyDescent="0.3">
      <c r="T423">
        <v>419</v>
      </c>
      <c r="U423">
        <v>209.5</v>
      </c>
      <c r="W423" s="39">
        <f>W422+(Z422*bt)+(0.5*AC422)*bt^2</f>
        <v>11137.282827633835</v>
      </c>
      <c r="X423" s="39">
        <f>X422+(AA422*bt)+(0.5*AD422)*bt^2</f>
        <v>-17375.479725222158</v>
      </c>
      <c r="Y423" s="39"/>
      <c r="Z423" s="39">
        <f>Z422+(AC422*bt)</f>
        <v>8869.0135735879358</v>
      </c>
      <c r="AA423" s="39">
        <f>AA422+(AD422*bt)</f>
        <v>-2995.5382637107264</v>
      </c>
      <c r="AB423" s="39"/>
      <c r="AC423" s="39">
        <f t="shared" si="41"/>
        <v>-1075.5661762507521</v>
      </c>
      <c r="AD423" s="39">
        <f t="shared" si="42"/>
        <v>822.23779604432661</v>
      </c>
      <c r="AE423" s="39"/>
      <c r="AF423" s="39"/>
      <c r="AG423" s="39">
        <f>Masse_1*(q_1x-W423)/($AV423^2+Aarseth_1^2)^(3/2)</f>
        <v>206.11159967303146</v>
      </c>
      <c r="AH423" s="39">
        <f>Masse_1*(q_1y-X423)/($AV423^2+Aarseth_1^2)^(3/2)</f>
        <v>578.50485568758836</v>
      </c>
      <c r="AI423" s="39"/>
      <c r="AJ423" s="39">
        <f>Masse_2*(q_2x-W423)/($AX423^2+Aarseth_2^2)^(3/2)</f>
        <v>-75.226263587119405</v>
      </c>
      <c r="AK423" s="39">
        <f>Masse_2*(q_2y-X423)/($AX423^2+Aarseth_2^2)^(3/2)</f>
        <v>66.137917847017818</v>
      </c>
      <c r="AL423" s="39"/>
      <c r="AM423" s="39">
        <f>Masse_3*(q_3x-W423)/($AZ423^2+Aarseth_3^2)^(3/2)</f>
        <v>-1206.4515123366641</v>
      </c>
      <c r="AN423" s="39">
        <f>Masse_3*(q_3y-X423)/($AZ423^2+Aarseth_3^2)^(3/2)</f>
        <v>177.59502250972042</v>
      </c>
      <c r="AO423" s="39"/>
      <c r="AP423" s="39"/>
      <c r="AQ423" s="39"/>
      <c r="AR423" s="39"/>
      <c r="AS423" s="39"/>
      <c r="AT423" s="39"/>
      <c r="AU423" s="39"/>
      <c r="AV423" s="39">
        <f>SQRT((q_1x-W423)^2+(q_1y-X423)^2)</f>
        <v>26407.143867470651</v>
      </c>
      <c r="AW423" s="39"/>
      <c r="AX423" s="39">
        <f>SQRT((q_2x-W423)^2+(q_2y-X423)^2)</f>
        <v>41460.189001910134</v>
      </c>
      <c r="AY423" s="39"/>
      <c r="AZ423" s="39">
        <f>SQRT((q_3x-W423)^2+(q_3y-X423)^2)</f>
        <v>16311.186375735746</v>
      </c>
      <c r="BA423" s="39"/>
    </row>
    <row r="424" spans="20:53" x14ac:dyDescent="0.3">
      <c r="T424">
        <v>420</v>
      </c>
      <c r="U424">
        <v>210</v>
      </c>
      <c r="W424" s="39">
        <f>W423+(Z423*bt)+(0.5*AC423)*bt^2</f>
        <v>15437.343842396458</v>
      </c>
      <c r="X424" s="39">
        <f>X423+(AA423*bt)+(0.5*AD423)*bt^2</f>
        <v>-18770.46913257198</v>
      </c>
      <c r="Y424" s="39"/>
      <c r="Z424" s="39">
        <f>Z423+(AC423*bt)</f>
        <v>8331.23048546256</v>
      </c>
      <c r="AA424" s="39">
        <f>AA423+(AD423*bt)</f>
        <v>-2584.4193656885632</v>
      </c>
      <c r="AB424" s="39"/>
      <c r="AC424" s="39">
        <f t="shared" si="41"/>
        <v>-833.49911125073766</v>
      </c>
      <c r="AD424" s="39">
        <f t="shared" si="42"/>
        <v>809.02390943399871</v>
      </c>
      <c r="AE424" s="39"/>
      <c r="AF424" s="39"/>
      <c r="AG424" s="39">
        <f>Masse_1*(q_1x-W424)/($AV424^2+Aarseth_1^2)^(3/2)</f>
        <v>103.44772045414167</v>
      </c>
      <c r="AH424" s="39">
        <f>Masse_1*(q_1y-X424)/($AV424^2+Aarseth_1^2)^(3/2)</f>
        <v>595.62238598598401</v>
      </c>
      <c r="AI424" s="39"/>
      <c r="AJ424" s="39">
        <f>Masse_2*(q_2x-W424)/($AX424^2+Aarseth_2^2)^(3/2)</f>
        <v>-64.6258885652597</v>
      </c>
      <c r="AK424" s="39">
        <f>Masse_2*(q_2y-X424)/($AX424^2+Aarseth_2^2)^(3/2)</f>
        <v>52.467734049169756</v>
      </c>
      <c r="AL424" s="39"/>
      <c r="AM424" s="39">
        <f>Masse_3*(q_3x-W424)/($AZ424^2+Aarseth_3^2)^(3/2)</f>
        <v>-872.32094313961966</v>
      </c>
      <c r="AN424" s="39">
        <f>Masse_3*(q_3y-X424)/($AZ424^2+Aarseth_3^2)^(3/2)</f>
        <v>160.93378939884497</v>
      </c>
      <c r="AO424" s="39"/>
      <c r="AP424" s="39"/>
      <c r="AQ424" s="39"/>
      <c r="AR424" s="39"/>
      <c r="AS424" s="39"/>
      <c r="AT424" s="39"/>
      <c r="AU424" s="39"/>
      <c r="AV424" s="39">
        <f>SQRT((q_1x-W424)^2+(q_1y-X424)^2)</f>
        <v>26663.746542035962</v>
      </c>
      <c r="AW424" s="39"/>
      <c r="AX424" s="39">
        <f>SQRT((q_2x-W424)^2+(q_2y-X424)^2)</f>
        <v>45645.86764114043</v>
      </c>
      <c r="AY424" s="39"/>
      <c r="AZ424" s="39">
        <f>SQRT((q_3x-W424)^2+(q_3y-X424)^2)</f>
        <v>20782.239071188131</v>
      </c>
      <c r="BA424" s="39"/>
    </row>
    <row r="425" spans="20:53" x14ac:dyDescent="0.3">
      <c r="T425">
        <v>421</v>
      </c>
      <c r="U425">
        <v>210.5</v>
      </c>
      <c r="W425" s="39">
        <f>W424+(Z424*bt)+(0.5*AC424)*bt^2</f>
        <v>19498.771696221396</v>
      </c>
      <c r="X425" s="39">
        <f>X424+(AA424*bt)+(0.5*AD424)*bt^2</f>
        <v>-19961.55082673701</v>
      </c>
      <c r="Y425" s="39"/>
      <c r="Z425" s="39">
        <f>Z424+(AC424*bt)</f>
        <v>7914.4809298371911</v>
      </c>
      <c r="AA425" s="39">
        <f>AA424+(AD424*bt)</f>
        <v>-2179.9074109715639</v>
      </c>
      <c r="AB425" s="39"/>
      <c r="AC425" s="39">
        <f t="shared" si="41"/>
        <v>-703.37842614752913</v>
      </c>
      <c r="AD425" s="39">
        <f t="shared" si="42"/>
        <v>751.76252993271282</v>
      </c>
      <c r="AE425" s="39"/>
      <c r="AF425" s="39"/>
      <c r="AG425" s="39">
        <f>Masse_1*(q_1x-W425)/($AV425^2+Aarseth_1^2)^(3/2)</f>
        <v>10.508760555874339</v>
      </c>
      <c r="AH425" s="39">
        <f>Masse_1*(q_1y-X425)/($AV425^2+Aarseth_1^2)^(3/2)</f>
        <v>575.75930959123014</v>
      </c>
      <c r="AI425" s="39"/>
      <c r="AJ425" s="39">
        <f>Masse_2*(q_2x-W425)/($AX425^2+Aarseth_2^2)^(3/2)</f>
        <v>-56.517697650940754</v>
      </c>
      <c r="AK425" s="39">
        <f>Masse_2*(q_2y-X425)/($AX425^2+Aarseth_2^2)^(3/2)</f>
        <v>42.871152647534345</v>
      </c>
      <c r="AL425" s="39"/>
      <c r="AM425" s="39">
        <f>Masse_3*(q_3x-W425)/($AZ425^2+Aarseth_3^2)^(3/2)</f>
        <v>-657.36948905246265</v>
      </c>
      <c r="AN425" s="39">
        <f>Masse_3*(q_3y-X425)/($AZ425^2+Aarseth_3^2)^(3/2)</f>
        <v>133.1320676939483</v>
      </c>
      <c r="AO425" s="39"/>
      <c r="AP425" s="39"/>
      <c r="AQ425" s="39"/>
      <c r="AR425" s="39"/>
      <c r="AS425" s="39"/>
      <c r="AT425" s="39"/>
      <c r="AU425" s="39"/>
      <c r="AV425" s="39">
        <f>SQRT((q_1x-W425)^2+(q_1y-X425)^2)</f>
        <v>27466.124656055301</v>
      </c>
      <c r="AW425" s="39"/>
      <c r="AX425" s="39">
        <f>SQRT((q_2x-W425)^2+(q_2y-X425)^2)</f>
        <v>49576.682961381812</v>
      </c>
      <c r="AY425" s="39"/>
      <c r="AZ425" s="39">
        <f>SQRT((q_3x-W425)^2+(q_3y-X425)^2)</f>
        <v>24996.135725945187</v>
      </c>
      <c r="BA425" s="39"/>
    </row>
    <row r="426" spans="20:53" x14ac:dyDescent="0.3">
      <c r="T426">
        <v>422</v>
      </c>
      <c r="U426">
        <v>211</v>
      </c>
      <c r="W426" s="39">
        <f>W425+(Z425*bt)+(0.5*AC425)*bt^2</f>
        <v>23368.08985787155</v>
      </c>
      <c r="X426" s="39">
        <f>X425+(AA425*bt)+(0.5*AD425)*bt^2</f>
        <v>-20957.534215981203</v>
      </c>
      <c r="Y426" s="39"/>
      <c r="Z426" s="39">
        <f>Z425+(AC425*bt)</f>
        <v>7562.7917167634268</v>
      </c>
      <c r="AA426" s="39">
        <f>AA425+(AD425*bt)</f>
        <v>-1804.0261460052075</v>
      </c>
      <c r="AB426" s="39"/>
      <c r="AC426" s="39">
        <f t="shared" si="41"/>
        <v>-628.44994135491584</v>
      </c>
      <c r="AD426" s="39">
        <f t="shared" si="42"/>
        <v>676.96008029786981</v>
      </c>
      <c r="AE426" s="39"/>
      <c r="AF426" s="39"/>
      <c r="AG426" s="39">
        <f>Masse_1*(q_1x-W426)/($AV426^2+Aarseth_1^2)^(3/2)</f>
        <v>-63.076687382539951</v>
      </c>
      <c r="AH426" s="39">
        <f>Masse_1*(q_1y-X426)/($AV426^2+Aarseth_1^2)^(3/2)</f>
        <v>532.94510098187448</v>
      </c>
      <c r="AI426" s="39"/>
      <c r="AJ426" s="39">
        <f>Masse_2*(q_2x-W426)/($AX426^2+Aarseth_2^2)^(3/2)</f>
        <v>-50.18005477016191</v>
      </c>
      <c r="AK426" s="39">
        <f>Masse_2*(q_2y-X426)/($AX426^2+Aarseth_2^2)^(3/2)</f>
        <v>35.820133365295959</v>
      </c>
      <c r="AL426" s="39"/>
      <c r="AM426" s="39">
        <f>Masse_3*(q_3x-W426)/($AZ426^2+Aarseth_3^2)^(3/2)</f>
        <v>-515.19319920221392</v>
      </c>
      <c r="AN426" s="39">
        <f>Masse_3*(q_3y-X426)/($AZ426^2+Aarseth_3^2)^(3/2)</f>
        <v>108.19484595069936</v>
      </c>
      <c r="AO426" s="39"/>
      <c r="AP426" s="39"/>
      <c r="AQ426" s="39"/>
      <c r="AR426" s="39"/>
      <c r="AS426" s="39"/>
      <c r="AT426" s="39"/>
      <c r="AU426" s="39"/>
      <c r="AV426" s="39">
        <f>SQRT((q_1x-W426)^2+(q_1y-X426)^2)</f>
        <v>28656.156109018495</v>
      </c>
      <c r="AW426" s="39"/>
      <c r="AX426" s="39">
        <f>SQRT((q_2x-W426)^2+(q_2y-X426)^2)</f>
        <v>53283.769974111892</v>
      </c>
      <c r="AY426" s="39"/>
      <c r="AZ426" s="39">
        <f>SQRT((q_3x-W426)^2+(q_3y-X426)^2)</f>
        <v>28986.906287475063</v>
      </c>
      <c r="BA426" s="39"/>
    </row>
    <row r="427" spans="20:53" x14ac:dyDescent="0.3">
      <c r="T427">
        <v>423</v>
      </c>
      <c r="U427">
        <v>211.5</v>
      </c>
      <c r="W427" s="39">
        <f>W426+(Z426*bt)+(0.5*AC426)*bt^2</f>
        <v>27070.929473583899</v>
      </c>
      <c r="X427" s="39">
        <f>X426+(AA426*bt)+(0.5*AD426)*bt^2</f>
        <v>-21774.927278946572</v>
      </c>
      <c r="Y427" s="39"/>
      <c r="Z427" s="39">
        <f>Z426+(AC426*bt)</f>
        <v>7248.5667460859686</v>
      </c>
      <c r="AA427" s="39">
        <f>AA426+(AD426*bt)</f>
        <v>-1465.5461058562726</v>
      </c>
      <c r="AB427" s="39"/>
      <c r="AC427" s="39">
        <f t="shared" si="41"/>
        <v>-578.19207377455143</v>
      </c>
      <c r="AD427" s="39">
        <f t="shared" si="42"/>
        <v>598.25851398738473</v>
      </c>
      <c r="AE427" s="39"/>
      <c r="AF427" s="39"/>
      <c r="AG427" s="39">
        <f>Masse_1*(q_1x-W427)/($AV427^2+Aarseth_1^2)^(3/2)</f>
        <v>-115.85595595850504</v>
      </c>
      <c r="AH427" s="39">
        <f>Masse_1*(q_1y-X427)/($AV427^2+Aarseth_1^2)^(3/2)</f>
        <v>479.66461809426056</v>
      </c>
      <c r="AI427" s="39"/>
      <c r="AJ427" s="39">
        <f>Masse_2*(q_2x-W427)/($AX427^2+Aarseth_2^2)^(3/2)</f>
        <v>-45.119486929081241</v>
      </c>
      <c r="AK427" s="39">
        <f>Masse_2*(q_2y-X427)/($AX427^2+Aarseth_2^2)^(3/2)</f>
        <v>30.457618578352239</v>
      </c>
      <c r="AL427" s="39"/>
      <c r="AM427" s="39">
        <f>Masse_3*(q_3x-W427)/($AZ427^2+Aarseth_3^2)^(3/2)</f>
        <v>-417.21663088696516</v>
      </c>
      <c r="AN427" s="39">
        <f>Masse_3*(q_3y-X427)/($AZ427^2+Aarseth_3^2)^(3/2)</f>
        <v>88.136277314771931</v>
      </c>
      <c r="AO427" s="39"/>
      <c r="AP427" s="39"/>
      <c r="AQ427" s="39"/>
      <c r="AR427" s="39"/>
      <c r="AS427" s="39"/>
      <c r="AT427" s="39"/>
      <c r="AU427" s="39"/>
      <c r="AV427" s="39">
        <f>SQRT((q_1x-W427)^2+(q_1y-X427)^2)</f>
        <v>30116.7629536776</v>
      </c>
      <c r="AW427" s="39"/>
      <c r="AX427" s="39">
        <f>SQRT((q_2x-W427)^2+(q_2y-X427)^2)</f>
        <v>56791.886789306911</v>
      </c>
      <c r="AY427" s="39"/>
      <c r="AZ427" s="39">
        <f>SQRT((q_3x-W427)^2+(q_3y-X427)^2)</f>
        <v>32778.714998221127</v>
      </c>
      <c r="BA427" s="39"/>
    </row>
    <row r="428" spans="20:53" x14ac:dyDescent="0.3">
      <c r="T428">
        <v>424</v>
      </c>
      <c r="U428">
        <v>212</v>
      </c>
      <c r="W428" s="39">
        <f>W427+(Z427*bt)+(0.5*AC427)*bt^2</f>
        <v>30622.938837405065</v>
      </c>
      <c r="X428" s="39">
        <f>X427+(AA427*bt)+(0.5*AD427)*bt^2</f>
        <v>-22432.918017626285</v>
      </c>
      <c r="Y428" s="39"/>
      <c r="Z428" s="39">
        <f>Z427+(AC427*bt)</f>
        <v>6959.4707091986929</v>
      </c>
      <c r="AA428" s="39">
        <f>AA427+(AD427*bt)</f>
        <v>-1166.4168488625801</v>
      </c>
      <c r="AB428" s="39"/>
      <c r="AC428" s="39">
        <f t="shared" si="41"/>
        <v>-538.66103471837232</v>
      </c>
      <c r="AD428" s="39">
        <f t="shared" si="42"/>
        <v>523.15013200609098</v>
      </c>
      <c r="AE428" s="39"/>
      <c r="AF428" s="39"/>
      <c r="AG428" s="39">
        <f>Masse_1*(q_1x-W428)/($AV428^2+Aarseth_1^2)^(3/2)</f>
        <v>-150.64265484407161</v>
      </c>
      <c r="AH428" s="39">
        <f>Masse_1*(q_1y-X428)/($AV428^2+Aarseth_1^2)^(3/2)</f>
        <v>424.47521410248982</v>
      </c>
      <c r="AI428" s="39"/>
      <c r="AJ428" s="39">
        <f>Masse_2*(q_2x-W428)/($AX428^2+Aarseth_2^2)^(3/2)</f>
        <v>-40.999850120419993</v>
      </c>
      <c r="AK428" s="39">
        <f>Masse_2*(q_2y-X428)/($AX428^2+Aarseth_2^2)^(3/2)</f>
        <v>26.267632978826679</v>
      </c>
      <c r="AL428" s="39"/>
      <c r="AM428" s="39">
        <f>Masse_3*(q_3x-W428)/($AZ428^2+Aarseth_3^2)^(3/2)</f>
        <v>-347.01852975388067</v>
      </c>
      <c r="AN428" s="39">
        <f>Masse_3*(q_3y-X428)/($AZ428^2+Aarseth_3^2)^(3/2)</f>
        <v>72.407284924774487</v>
      </c>
      <c r="AO428" s="39"/>
      <c r="AP428" s="39"/>
      <c r="AQ428" s="39"/>
      <c r="AR428" s="39"/>
      <c r="AS428" s="39"/>
      <c r="AT428" s="39"/>
      <c r="AU428" s="39"/>
      <c r="AV428" s="39">
        <f>SQRT((q_1x-W428)^2+(q_1y-X428)^2)</f>
        <v>31762.027809842137</v>
      </c>
      <c r="AW428" s="39"/>
      <c r="AX428" s="39">
        <f>SQRT((q_2x-W428)^2+(q_2y-X428)^2)</f>
        <v>60121.344859157311</v>
      </c>
      <c r="AY428" s="39"/>
      <c r="AZ428" s="39">
        <f>SQRT((q_3x-W428)^2+(q_3y-X428)^2)</f>
        <v>36390.13659867541</v>
      </c>
      <c r="BA428" s="39"/>
    </row>
    <row r="429" spans="20:53" x14ac:dyDescent="0.3">
      <c r="T429">
        <v>425</v>
      </c>
      <c r="U429">
        <v>212.5</v>
      </c>
      <c r="W429" s="39">
        <f>W428+(Z428*bt)+(0.5*AC428)*bt^2</f>
        <v>34035.341562664617</v>
      </c>
      <c r="X429" s="39">
        <f>X428+(AA428*bt)+(0.5*AD428)*bt^2</f>
        <v>-22950.732675556814</v>
      </c>
      <c r="Y429" s="39"/>
      <c r="Z429" s="39">
        <f>Z428+(AC428*bt)</f>
        <v>6690.1401918395068</v>
      </c>
      <c r="AA429" s="39">
        <f>AA428+(AD428*bt)</f>
        <v>-904.84178285953453</v>
      </c>
      <c r="AB429" s="39"/>
      <c r="AC429" s="39">
        <f t="shared" si="41"/>
        <v>-504.13257493643886</v>
      </c>
      <c r="AD429" s="39">
        <f t="shared" si="42"/>
        <v>455.22153522914363</v>
      </c>
      <c r="AE429" s="39"/>
      <c r="AF429" s="39"/>
      <c r="AG429" s="39">
        <f>Masse_1*(q_1x-W429)/($AV429^2+Aarseth_1^2)^(3/2)</f>
        <v>-171.56269519429171</v>
      </c>
      <c r="AH429" s="39">
        <f>Masse_1*(q_1y-X429)/($AV429^2+Aarseth_1^2)^(3/2)</f>
        <v>372.21821393761604</v>
      </c>
      <c r="AI429" s="39"/>
      <c r="AJ429" s="39">
        <f>Masse_2*(q_2x-W429)/($AX429^2+Aarseth_2^2)^(3/2)</f>
        <v>-37.588380338184983</v>
      </c>
      <c r="AK429" s="39">
        <f>Masse_2*(q_2y-X429)/($AX429^2+Aarseth_2^2)^(3/2)</f>
        <v>22.921381385076092</v>
      </c>
      <c r="AL429" s="39"/>
      <c r="AM429" s="39">
        <f>Masse_3*(q_3x-W429)/($AZ429^2+Aarseth_3^2)^(3/2)</f>
        <v>-294.98149940396218</v>
      </c>
      <c r="AN429" s="39">
        <f>Masse_3*(q_3y-X429)/($AZ429^2+Aarseth_3^2)^(3/2)</f>
        <v>60.08193990645151</v>
      </c>
      <c r="AO429" s="39"/>
      <c r="AP429" s="39"/>
      <c r="AQ429" s="39"/>
      <c r="AR429" s="39"/>
      <c r="AS429" s="39"/>
      <c r="AT429" s="39"/>
      <c r="AU429" s="39"/>
      <c r="AV429" s="39">
        <f>SQRT((q_1x-W429)^2+(q_1y-X429)^2)</f>
        <v>33529.657517769017</v>
      </c>
      <c r="AW429" s="39"/>
      <c r="AX429" s="39">
        <f>SQRT((q_2x-W429)^2+(q_2y-X429)^2)</f>
        <v>63289.564081685996</v>
      </c>
      <c r="AY429" s="39"/>
      <c r="AZ429" s="39">
        <f>SQRT((q_3x-W429)^2+(q_3y-X429)^2)</f>
        <v>39836.817656435087</v>
      </c>
      <c r="BA429" s="39"/>
    </row>
    <row r="430" spans="20:53" x14ac:dyDescent="0.3">
      <c r="T430">
        <v>426</v>
      </c>
      <c r="U430">
        <v>213</v>
      </c>
      <c r="W430" s="39">
        <f>W429+(Z429*bt)+(0.5*AC429)*bt^2</f>
        <v>37317.395086717319</v>
      </c>
      <c r="X430" s="39">
        <f>X429+(AA429*bt)+(0.5*AD429)*bt^2</f>
        <v>-23346.250875082937</v>
      </c>
      <c r="Y430" s="39"/>
      <c r="Z430" s="39">
        <f>Z429+(AC429*bt)</f>
        <v>6438.0739043712874</v>
      </c>
      <c r="AA430" s="39">
        <f>AA429+(AD429*bt)</f>
        <v>-677.23101524496269</v>
      </c>
      <c r="AB430" s="39"/>
      <c r="AC430" s="39">
        <f t="shared" si="41"/>
        <v>-472.50799160410662</v>
      </c>
      <c r="AD430" s="39">
        <f t="shared" si="42"/>
        <v>395.65805270839223</v>
      </c>
      <c r="AE430" s="39"/>
      <c r="AF430" s="39"/>
      <c r="AG430" s="39">
        <f>Masse_1*(q_1x-W430)/($AV430^2+Aarseth_1^2)^(3/2)</f>
        <v>-182.52120794198021</v>
      </c>
      <c r="AH430" s="39">
        <f>Masse_1*(q_1y-X430)/($AV430^2+Aarseth_1^2)^(3/2)</f>
        <v>325.11211657461473</v>
      </c>
      <c r="AI430" s="39"/>
      <c r="AJ430" s="39">
        <f>Masse_2*(q_2x-W430)/($AX430^2+Aarseth_2^2)^(3/2)</f>
        <v>-34.720618860592133</v>
      </c>
      <c r="AK430" s="39">
        <f>Masse_2*(q_2y-X430)/($AX430^2+Aarseth_2^2)^(3/2)</f>
        <v>20.199844485461437</v>
      </c>
      <c r="AL430" s="39"/>
      <c r="AM430" s="39">
        <f>Masse_3*(q_3x-W430)/($AZ430^2+Aarseth_3^2)^(3/2)</f>
        <v>-255.26616480153427</v>
      </c>
      <c r="AN430" s="39">
        <f>Masse_3*(q_3y-X430)/($AZ430^2+Aarseth_3^2)^(3/2)</f>
        <v>50.346091648316076</v>
      </c>
      <c r="AO430" s="39"/>
      <c r="AP430" s="39"/>
      <c r="AQ430" s="39"/>
      <c r="AR430" s="39"/>
      <c r="AS430" s="39"/>
      <c r="AT430" s="39"/>
      <c r="AU430" s="39"/>
      <c r="AV430" s="39">
        <f>SQRT((q_1x-W430)^2+(q_1y-X430)^2)</f>
        <v>35374.897394028099</v>
      </c>
      <c r="AW430" s="39"/>
      <c r="AX430" s="39">
        <f>SQRT((q_2x-W430)^2+(q_2y-X430)^2)</f>
        <v>66311.810614330359</v>
      </c>
      <c r="AY430" s="39"/>
      <c r="AZ430" s="39">
        <f>SQRT((q_3x-W430)^2+(q_3y-X430)^2)</f>
        <v>43132.607509808047</v>
      </c>
      <c r="BA430" s="39"/>
    </row>
    <row r="431" spans="20:53" x14ac:dyDescent="0.3">
      <c r="T431">
        <v>427</v>
      </c>
      <c r="U431">
        <v>213.5</v>
      </c>
      <c r="W431" s="39">
        <f>W430+(Z430*bt)+(0.5*AC430)*bt^2</f>
        <v>40477.368539952447</v>
      </c>
      <c r="X431" s="39">
        <f>X430+(AA430*bt)+(0.5*AD430)*bt^2</f>
        <v>-23635.409126116869</v>
      </c>
      <c r="Y431" s="39"/>
      <c r="Z431" s="39">
        <f>Z430+(AC430*bt)</f>
        <v>6201.819908569234</v>
      </c>
      <c r="AA431" s="39">
        <f>AA430+(AD430*bt)</f>
        <v>-479.40198889076657</v>
      </c>
      <c r="AB431" s="39"/>
      <c r="AC431" s="39">
        <f t="shared" si="41"/>
        <v>-443.12739100353286</v>
      </c>
      <c r="AD431" s="39">
        <f t="shared" si="42"/>
        <v>344.33145975808327</v>
      </c>
      <c r="AE431" s="39"/>
      <c r="AF431" s="39"/>
      <c r="AG431" s="39">
        <f>Masse_1*(q_1x-W431)/($AV431^2+Aarseth_1^2)^(3/2)</f>
        <v>-186.65777796365515</v>
      </c>
      <c r="AH431" s="39">
        <f>Masse_1*(q_1y-X431)/($AV431^2+Aarseth_1^2)^(3/2)</f>
        <v>283.80923418609234</v>
      </c>
      <c r="AI431" s="39"/>
      <c r="AJ431" s="39">
        <f>Masse_2*(q_2x-W431)/($AX431^2+Aarseth_2^2)^(3/2)</f>
        <v>-32.27800215663428</v>
      </c>
      <c r="AK431" s="39">
        <f>Masse_2*(q_2y-X431)/($AX431^2+Aarseth_2^2)^(3/2)</f>
        <v>17.951902249100904</v>
      </c>
      <c r="AL431" s="39"/>
      <c r="AM431" s="39">
        <f>Masse_3*(q_3x-W431)/($AZ431^2+Aarseth_3^2)^(3/2)</f>
        <v>-224.19161088324344</v>
      </c>
      <c r="AN431" s="39">
        <f>Masse_3*(q_3y-X431)/($AZ431^2+Aarseth_3^2)^(3/2)</f>
        <v>42.570323322890019</v>
      </c>
      <c r="AO431" s="39"/>
      <c r="AP431" s="39"/>
      <c r="AQ431" s="39"/>
      <c r="AR431" s="39"/>
      <c r="AS431" s="39"/>
      <c r="AT431" s="39"/>
      <c r="AU431" s="39"/>
      <c r="AV431" s="39">
        <f>SQRT((q_1x-W431)^2+(q_1y-X431)^2)</f>
        <v>37265.752692944712</v>
      </c>
      <c r="AW431" s="39"/>
      <c r="AX431" s="39">
        <f>SQRT((q_2x-W431)^2+(q_2y-X431)^2)</f>
        <v>69201.537935211352</v>
      </c>
      <c r="AY431" s="39"/>
      <c r="AZ431" s="39">
        <f>SQRT((q_3x-W431)^2+(q_3y-X431)^2)</f>
        <v>46289.970188952153</v>
      </c>
      <c r="BA431" s="39"/>
    </row>
    <row r="432" spans="20:53" x14ac:dyDescent="0.3">
      <c r="T432">
        <v>428</v>
      </c>
      <c r="U432">
        <v>214</v>
      </c>
      <c r="W432" s="39">
        <f>W431+(Z431*bt)+(0.5*AC431)*bt^2</f>
        <v>43522.887570361621</v>
      </c>
      <c r="X432" s="39">
        <f>X431+(AA431*bt)+(0.5*AD431)*bt^2</f>
        <v>-23832.068688092491</v>
      </c>
      <c r="Y432" s="39"/>
      <c r="Z432" s="39">
        <f>Z431+(AC431*bt)</f>
        <v>5980.2562130674678</v>
      </c>
      <c r="AA432" s="39">
        <f>AA431+(AD431*bt)</f>
        <v>-307.23625901172494</v>
      </c>
      <c r="AB432" s="39"/>
      <c r="AC432" s="39">
        <f t="shared" si="41"/>
        <v>-415.82410737750104</v>
      </c>
      <c r="AD432" s="39">
        <f t="shared" si="42"/>
        <v>300.49909346230731</v>
      </c>
      <c r="AE432" s="39"/>
      <c r="AF432" s="39"/>
      <c r="AG432" s="39">
        <f>Masse_1*(q_1x-W432)/($AV432^2+Aarseth_1^2)^(3/2)</f>
        <v>-186.29566589851214</v>
      </c>
      <c r="AH432" s="39">
        <f>Masse_1*(q_1y-X432)/($AV432^2+Aarseth_1^2)^(3/2)</f>
        <v>248.14252003570576</v>
      </c>
      <c r="AI432" s="39"/>
      <c r="AJ432" s="39">
        <f>Masse_2*(q_2x-W432)/($AX432^2+Aarseth_2^2)^(3/2)</f>
        <v>-30.173393019625109</v>
      </c>
      <c r="AK432" s="39">
        <f>Masse_2*(q_2y-X432)/($AX432^2+Aarseth_2^2)^(3/2)</f>
        <v>16.070244037033721</v>
      </c>
      <c r="AL432" s="39"/>
      <c r="AM432" s="39">
        <f>Masse_3*(q_3x-W432)/($AZ432^2+Aarseth_3^2)^(3/2)</f>
        <v>-199.35504845936379</v>
      </c>
      <c r="AN432" s="39">
        <f>Masse_3*(q_3y-X432)/($AZ432^2+Aarseth_3^2)^(3/2)</f>
        <v>36.286329389567825</v>
      </c>
      <c r="AO432" s="39"/>
      <c r="AP432" s="39"/>
      <c r="AQ432" s="39"/>
      <c r="AR432" s="39"/>
      <c r="AS432" s="39"/>
      <c r="AT432" s="39"/>
      <c r="AU432" s="39"/>
      <c r="AV432" s="39">
        <f>SQRT((q_1x-W432)^2+(q_1y-X432)^2)</f>
        <v>39179.392133151057</v>
      </c>
      <c r="AW432" s="39"/>
      <c r="AX432" s="39">
        <f>SQRT((q_2x-W432)^2+(q_2y-X432)^2)</f>
        <v>71970.592028915606</v>
      </c>
      <c r="AY432" s="39"/>
      <c r="AZ432" s="39">
        <f>SQRT((q_3x-W432)^2+(q_3y-X432)^2)</f>
        <v>49320.138437327383</v>
      </c>
      <c r="BA432" s="39"/>
    </row>
    <row r="433" spans="20:53" x14ac:dyDescent="0.3">
      <c r="T433">
        <v>429</v>
      </c>
      <c r="U433">
        <v>214.5</v>
      </c>
      <c r="W433" s="39">
        <f>W432+(Z432*bt)+(0.5*AC432)*bt^2</f>
        <v>46461.037663473166</v>
      </c>
      <c r="X433" s="39">
        <f>X432+(AA432*bt)+(0.5*AD432)*bt^2</f>
        <v>-23948.124430915566</v>
      </c>
      <c r="Y433" s="39"/>
      <c r="Z433" s="39">
        <f>Z432+(AC432*bt)</f>
        <v>5772.3441593787174</v>
      </c>
      <c r="AA433" s="39">
        <f>AA432+(AD432*bt)</f>
        <v>-156.98671228057128</v>
      </c>
      <c r="AB433" s="39"/>
      <c r="AC433" s="39">
        <f t="shared" si="41"/>
        <v>-390.55382863083719</v>
      </c>
      <c r="AD433" s="39">
        <f t="shared" si="42"/>
        <v>263.20386518895111</v>
      </c>
      <c r="AE433" s="39"/>
      <c r="AF433" s="39"/>
      <c r="AG433" s="39">
        <f>Masse_1*(q_1x-W433)/($AV433^2+Aarseth_1^2)^(3/2)</f>
        <v>-183.07443466489826</v>
      </c>
      <c r="AH433" s="39">
        <f>Masse_1*(q_1y-X433)/($AV433^2+Aarseth_1^2)^(3/2)</f>
        <v>217.57830039328687</v>
      </c>
      <c r="AI433" s="39"/>
      <c r="AJ433" s="39">
        <f>Masse_2*(q_2x-W433)/($AX433^2+Aarseth_2^2)^(3/2)</f>
        <v>-28.341582870739558</v>
      </c>
      <c r="AK433" s="39">
        <f>Masse_2*(q_2y-X433)/($AX433^2+Aarseth_2^2)^(3/2)</f>
        <v>14.4768064973166</v>
      </c>
      <c r="AL433" s="39"/>
      <c r="AM433" s="39">
        <f>Masse_3*(q_3x-W433)/($AZ433^2+Aarseth_3^2)^(3/2)</f>
        <v>-179.13781109519937</v>
      </c>
      <c r="AN433" s="39">
        <f>Masse_3*(q_3y-X433)/($AZ433^2+Aarseth_3^2)^(3/2)</f>
        <v>31.148758298347655</v>
      </c>
      <c r="AO433" s="39"/>
      <c r="AP433" s="39"/>
      <c r="AQ433" s="39"/>
      <c r="AR433" s="39"/>
      <c r="AS433" s="39"/>
      <c r="AT433" s="39"/>
      <c r="AU433" s="39"/>
      <c r="AV433" s="39">
        <f>SQRT((q_1x-W433)^2+(q_1y-X433)^2)</f>
        <v>41099.526085468358</v>
      </c>
      <c r="AW433" s="39"/>
      <c r="AX433" s="39">
        <f>SQRT((q_2x-W433)^2+(q_2y-X433)^2)</f>
        <v>74629.38214726506</v>
      </c>
      <c r="AY433" s="39"/>
      <c r="AZ433" s="39">
        <f>SQRT((q_3x-W433)^2+(q_3y-X433)^2)</f>
        <v>52233.20139750724</v>
      </c>
      <c r="BA433" s="39"/>
    </row>
    <row r="434" spans="20:53" x14ac:dyDescent="0.3">
      <c r="T434">
        <v>430</v>
      </c>
      <c r="U434">
        <v>215</v>
      </c>
      <c r="W434" s="39">
        <f>W433+(Z433*bt)+(0.5*AC433)*bt^2</f>
        <v>49298.390514583669</v>
      </c>
      <c r="X434" s="39">
        <f>X433+(AA433*bt)+(0.5*AD433)*bt^2</f>
        <v>-23993.717303907233</v>
      </c>
      <c r="Y434" s="39"/>
      <c r="Z434" s="39">
        <f>Z433+(AC433*bt)</f>
        <v>5577.0672450632992</v>
      </c>
      <c r="AA434" s="39">
        <f>AA433+(AD433*bt)</f>
        <v>-25.384779686095726</v>
      </c>
      <c r="AB434" s="39"/>
      <c r="AC434" s="39">
        <f t="shared" si="41"/>
        <v>-367.26897663124464</v>
      </c>
      <c r="AD434" s="39">
        <f t="shared" si="42"/>
        <v>231.4797965209635</v>
      </c>
      <c r="AE434" s="39"/>
      <c r="AF434" s="39"/>
      <c r="AG434" s="39">
        <f>Masse_1*(q_1x-W434)/($AV434^2+Aarseth_1^2)^(3/2)</f>
        <v>-178.11766112669378</v>
      </c>
      <c r="AH434" s="39">
        <f>Masse_1*(q_1y-X434)/($AV434^2+Aarseth_1^2)^(3/2)</f>
        <v>191.46400767526777</v>
      </c>
      <c r="AI434" s="39"/>
      <c r="AJ434" s="39">
        <f>Masse_2*(q_2x-W434)/($AX434^2+Aarseth_2^2)^(3/2)</f>
        <v>-26.732946054421344</v>
      </c>
      <c r="AK434" s="39">
        <f>Masse_2*(q_2y-X434)/($AX434^2+Aarseth_2^2)^(3/2)</f>
        <v>13.113612078528099</v>
      </c>
      <c r="AL434" s="39"/>
      <c r="AM434" s="39">
        <f>Masse_3*(q_3x-W434)/($AZ434^2+Aarseth_3^2)^(3/2)</f>
        <v>-162.41836945012955</v>
      </c>
      <c r="AN434" s="39">
        <f>Masse_3*(q_3y-X434)/($AZ434^2+Aarseth_3^2)^(3/2)</f>
        <v>26.902176767167635</v>
      </c>
      <c r="AO434" s="39"/>
      <c r="AP434" s="39"/>
      <c r="AQ434" s="39"/>
      <c r="AR434" s="39"/>
      <c r="AS434" s="39"/>
      <c r="AT434" s="39"/>
      <c r="AU434" s="39"/>
      <c r="AV434" s="39">
        <f>SQRT((q_1x-W434)^2+(q_1y-X434)^2)</f>
        <v>43014.531455817021</v>
      </c>
      <c r="AW434" s="39"/>
      <c r="AX434" s="39">
        <f>SQRT((q_2x-W434)^2+(q_2y-X434)^2)</f>
        <v>77187.043887233449</v>
      </c>
      <c r="AY434" s="39"/>
      <c r="AZ434" s="39">
        <f>SQRT((q_3x-W434)^2+(q_3y-X434)^2)</f>
        <v>55038.188227964318</v>
      </c>
      <c r="BA434" s="39"/>
    </row>
    <row r="435" spans="20:53" x14ac:dyDescent="0.3">
      <c r="T435">
        <v>431</v>
      </c>
      <c r="U435">
        <v>215.5</v>
      </c>
      <c r="W435" s="39">
        <f>W434+(Z434*bt)+(0.5*AC434)*bt^2</f>
        <v>52041.015515036415</v>
      </c>
      <c r="X435" s="39">
        <f>X434+(AA434*bt)+(0.5*AD434)*bt^2</f>
        <v>-23977.47471918516</v>
      </c>
      <c r="Y435" s="39"/>
      <c r="Z435" s="39">
        <f>Z434+(AC434*bt)</f>
        <v>5393.4327567476766</v>
      </c>
      <c r="AA435" s="39">
        <f>AA434+(AD434*bt)</f>
        <v>90.355118574386026</v>
      </c>
      <c r="AB435" s="39"/>
      <c r="AC435" s="39">
        <f t="shared" si="41"/>
        <v>-345.88905312857491</v>
      </c>
      <c r="AD435" s="39">
        <f t="shared" si="42"/>
        <v>204.44459524228387</v>
      </c>
      <c r="AE435" s="39"/>
      <c r="AF435" s="39"/>
      <c r="AG435" s="39">
        <f>Masse_1*(q_1x-W435)/($AV435^2+Aarseth_1^2)^(3/2)</f>
        <v>-172.17998263462655</v>
      </c>
      <c r="AH435" s="39">
        <f>Masse_1*(q_1y-X435)/($AV435^2+Aarseth_1^2)^(3/2)</f>
        <v>169.15166274888392</v>
      </c>
      <c r="AI435" s="39"/>
      <c r="AJ435" s="39">
        <f>Masse_2*(q_2x-W435)/($AX435^2+Aarseth_2^2)^(3/2)</f>
        <v>-25.309124784561575</v>
      </c>
      <c r="AK435" s="39">
        <f>Masse_2*(q_2y-X435)/($AX435^2+Aarseth_2^2)^(3/2)</f>
        <v>11.936813235963571</v>
      </c>
      <c r="AL435" s="39"/>
      <c r="AM435" s="39">
        <f>Masse_3*(q_3x-W435)/($AZ435^2+Aarseth_3^2)^(3/2)</f>
        <v>-148.39994570938674</v>
      </c>
      <c r="AN435" s="39">
        <f>Masse_3*(q_3y-X435)/($AZ435^2+Aarseth_3^2)^(3/2)</f>
        <v>23.356119257436387</v>
      </c>
      <c r="AO435" s="39"/>
      <c r="AP435" s="39"/>
      <c r="AQ435" s="39"/>
      <c r="AR435" s="39"/>
      <c r="AS435" s="39"/>
      <c r="AT435" s="39"/>
      <c r="AU435" s="39"/>
      <c r="AV435" s="39">
        <f>SQRT((q_1x-W435)^2+(q_1y-X435)^2)</f>
        <v>44916.122828353575</v>
      </c>
      <c r="AW435" s="39"/>
      <c r="AX435" s="39">
        <f>SQRT((q_2x-W435)^2+(q_2y-X435)^2)</f>
        <v>79651.595745035665</v>
      </c>
      <c r="AY435" s="39"/>
      <c r="AZ435" s="39">
        <f>SQRT((q_3x-W435)^2+(q_3y-X435)^2)</f>
        <v>57743.159796812593</v>
      </c>
      <c r="BA435" s="39"/>
    </row>
    <row r="436" spans="20:53" x14ac:dyDescent="0.3">
      <c r="T436">
        <v>432</v>
      </c>
      <c r="U436">
        <v>216</v>
      </c>
      <c r="W436" s="39">
        <f>W435+(Z435*bt)+(0.5*AC435)*bt^2</f>
        <v>54694.495761769176</v>
      </c>
      <c r="X436" s="39">
        <f>X435+(AA435*bt)+(0.5*AD435)*bt^2</f>
        <v>-23906.74158549268</v>
      </c>
      <c r="Y436" s="39"/>
      <c r="Z436" s="39">
        <f>Z435+(AC435*bt)</f>
        <v>5220.4882301833895</v>
      </c>
      <c r="AA436" s="39">
        <f>AA435+(AD435*bt)</f>
        <v>192.57741619552797</v>
      </c>
      <c r="AB436" s="39"/>
      <c r="AC436" s="39">
        <f t="shared" si="41"/>
        <v>-326.30383589678246</v>
      </c>
      <c r="AD436" s="39">
        <f t="shared" si="42"/>
        <v>181.33196819206853</v>
      </c>
      <c r="AE436" s="39"/>
      <c r="AF436" s="39"/>
      <c r="AG436" s="39">
        <f>Masse_1*(q_1x-W436)/($AV436^2+Aarseth_1^2)^(3/2)</f>
        <v>-165.76008600430885</v>
      </c>
      <c r="AH436" s="39">
        <f>Masse_1*(q_1y-X436)/($AV436^2+Aarseth_1^2)^(3/2)</f>
        <v>150.05216452988455</v>
      </c>
      <c r="AI436" s="39"/>
      <c r="AJ436" s="39">
        <f>Masse_2*(q_2x-W436)/($AX436^2+Aarseth_2^2)^(3/2)</f>
        <v>-24.040044087455101</v>
      </c>
      <c r="AK436" s="39">
        <f>Masse_2*(q_2y-X436)/($AX436^2+Aarseth_2^2)^(3/2)</f>
        <v>10.912712566892958</v>
      </c>
      <c r="AL436" s="39"/>
      <c r="AM436" s="39">
        <f>Masse_3*(q_3x-W436)/($AZ436^2+Aarseth_3^2)^(3/2)</f>
        <v>-136.50370580501851</v>
      </c>
      <c r="AN436" s="39">
        <f>Masse_3*(q_3y-X436)/($AZ436^2+Aarseth_3^2)^(3/2)</f>
        <v>20.367091095291027</v>
      </c>
      <c r="AO436" s="39"/>
      <c r="AP436" s="39"/>
      <c r="AQ436" s="39"/>
      <c r="AR436" s="39"/>
      <c r="AS436" s="39"/>
      <c r="AT436" s="39"/>
      <c r="AU436" s="39"/>
      <c r="AV436" s="39">
        <f>SQRT((q_1x-W436)^2+(q_1y-X436)^2)</f>
        <v>46798.412934429034</v>
      </c>
      <c r="AW436" s="39"/>
      <c r="AX436" s="39">
        <f>SQRT((q_2x-W436)^2+(q_2y-X436)^2)</f>
        <v>82030.084859460752</v>
      </c>
      <c r="AY436" s="39"/>
      <c r="AZ436" s="39">
        <f>SQRT((q_3x-W436)^2+(q_3y-X436)^2)</f>
        <v>60355.305234275991</v>
      </c>
      <c r="BA436" s="39"/>
    </row>
    <row r="437" spans="20:53" x14ac:dyDescent="0.3">
      <c r="T437">
        <v>433</v>
      </c>
      <c r="U437">
        <v>216.5</v>
      </c>
      <c r="W437" s="39">
        <f>W436+(Z436*bt)+(0.5*AC436)*bt^2</f>
        <v>57263.951897373772</v>
      </c>
      <c r="X437" s="39">
        <f>X436+(AA436*bt)+(0.5*AD436)*bt^2</f>
        <v>-23787.786381370908</v>
      </c>
      <c r="Y437" s="39"/>
      <c r="Z437" s="39">
        <f>Z436+(AC436*bt)</f>
        <v>5057.3363122349983</v>
      </c>
      <c r="AA437" s="39">
        <f>AA436+(AD436*bt)</f>
        <v>283.24340029156224</v>
      </c>
      <c r="AB437" s="39"/>
      <c r="AC437" s="39">
        <f t="shared" si="41"/>
        <v>-308.38468394914065</v>
      </c>
      <c r="AD437" s="39">
        <f t="shared" si="42"/>
        <v>161.49433998050452</v>
      </c>
      <c r="AE437" s="39"/>
      <c r="AF437" s="39"/>
      <c r="AG437" s="39">
        <f>Masse_1*(q_1x-W437)/($AV437^2+Aarseth_1^2)^(3/2)</f>
        <v>-159.18219211783855</v>
      </c>
      <c r="AH437" s="39">
        <f>Masse_1*(q_1y-X437)/($AV437^2+Aarseth_1^2)^(3/2)</f>
        <v>133.65352221411283</v>
      </c>
      <c r="AI437" s="39"/>
      <c r="AJ437" s="39">
        <f>Masse_2*(q_2x-W437)/($AX437^2+Aarseth_2^2)^(3/2)</f>
        <v>-22.901812281169935</v>
      </c>
      <c r="AK437" s="39">
        <f>Masse_2*(q_2y-X437)/($AX437^2+Aarseth_2^2)^(3/2)</f>
        <v>10.015039641387128</v>
      </c>
      <c r="AL437" s="39"/>
      <c r="AM437" s="39">
        <f>Masse_3*(q_3x-W437)/($AZ437^2+Aarseth_3^2)^(3/2)</f>
        <v>-126.30067955013217</v>
      </c>
      <c r="AN437" s="39">
        <f>Masse_3*(q_3y-X437)/($AZ437^2+Aarseth_3^2)^(3/2)</f>
        <v>17.825778125004579</v>
      </c>
      <c r="AO437" s="39"/>
      <c r="AP437" s="39"/>
      <c r="AQ437" s="39"/>
      <c r="AR437" s="39"/>
      <c r="AS437" s="39"/>
      <c r="AT437" s="39"/>
      <c r="AU437" s="39"/>
      <c r="AV437" s="39">
        <f>SQRT((q_1x-W437)^2+(q_1y-X437)^2)</f>
        <v>48657.247020932911</v>
      </c>
      <c r="AW437" s="39"/>
      <c r="AX437" s="39">
        <f>SQRT((q_2x-W437)^2+(q_2y-X437)^2)</f>
        <v>84328.718544472387</v>
      </c>
      <c r="AY437" s="39"/>
      <c r="AZ437" s="39">
        <f>SQRT((q_3x-W437)^2+(q_3y-X437)^2)</f>
        <v>62881.037645406926</v>
      </c>
      <c r="BA437" s="39"/>
    </row>
    <row r="438" spans="20:53" x14ac:dyDescent="0.3">
      <c r="T438">
        <v>434</v>
      </c>
      <c r="U438">
        <v>217</v>
      </c>
      <c r="W438" s="39">
        <f>W437+(Z437*bt)+(0.5*AC437)*bt^2</f>
        <v>59754.071967997632</v>
      </c>
      <c r="X438" s="39">
        <f>X437+(AA437*bt)+(0.5*AD437)*bt^2</f>
        <v>-23625.977888727564</v>
      </c>
      <c r="Y438" s="39"/>
      <c r="Z438" s="39">
        <f>Z437+(AC437*bt)</f>
        <v>4903.1439702604284</v>
      </c>
      <c r="AA438" s="39">
        <f>AA437+(AD437*bt)</f>
        <v>363.99057028181448</v>
      </c>
      <c r="AB438" s="39"/>
      <c r="AC438" s="39">
        <f t="shared" si="41"/>
        <v>-291.99532798922587</v>
      </c>
      <c r="AD438" s="39">
        <f t="shared" si="42"/>
        <v>144.3926117856106</v>
      </c>
      <c r="AE438" s="39"/>
      <c r="AF438" s="39"/>
      <c r="AG438" s="39">
        <f>Masse_1*(q_1x-W438)/($AV438^2+Aarseth_1^2)^(3/2)</f>
        <v>-152.65287575245475</v>
      </c>
      <c r="AH438" s="39">
        <f>Masse_1*(q_1y-X438)/($AV438^2+Aarseth_1^2)^(3/2)</f>
        <v>119.52159364068559</v>
      </c>
      <c r="AI438" s="39"/>
      <c r="AJ438" s="39">
        <f>Masse_2*(q_2x-W438)/($AX438^2+Aarseth_2^2)^(3/2)</f>
        <v>-21.875220673324069</v>
      </c>
      <c r="AK438" s="39">
        <f>Masse_2*(q_2y-X438)/($AX438^2+Aarseth_2^2)^(3/2)</f>
        <v>9.2230486609811049</v>
      </c>
      <c r="AL438" s="39"/>
      <c r="AM438" s="39">
        <f>Masse_3*(q_3x-W438)/($AZ438^2+Aarseth_3^2)^(3/2)</f>
        <v>-117.46723156344709</v>
      </c>
      <c r="AN438" s="39">
        <f>Masse_3*(q_3y-X438)/($AZ438^2+Aarseth_3^2)^(3/2)</f>
        <v>15.647969483943916</v>
      </c>
      <c r="AO438" s="39"/>
      <c r="AP438" s="39"/>
      <c r="AQ438" s="39"/>
      <c r="AR438" s="39"/>
      <c r="AS438" s="39"/>
      <c r="AT438" s="39"/>
      <c r="AU438" s="39"/>
      <c r="AV438" s="39">
        <f>SQRT((q_1x-W438)^2+(q_1y-X438)^2)</f>
        <v>50489.729030430462</v>
      </c>
      <c r="AW438" s="39"/>
      <c r="AX438" s="39">
        <f>SQRT((q_2x-W438)^2+(q_2y-X438)^2)</f>
        <v>86552.980217030883</v>
      </c>
      <c r="AY438" s="39"/>
      <c r="AZ438" s="39">
        <f>SQRT((q_3x-W438)^2+(q_3y-X438)^2)</f>
        <v>65326.084613831204</v>
      </c>
      <c r="BA438" s="39"/>
    </row>
    <row r="439" spans="20:53" x14ac:dyDescent="0.3">
      <c r="T439">
        <v>435</v>
      </c>
      <c r="U439">
        <v>217.5</v>
      </c>
      <c r="W439" s="39">
        <f>W438+(Z438*bt)+(0.5*AC438)*bt^2</f>
        <v>62169.144537129192</v>
      </c>
      <c r="X439" s="39">
        <f>X438+(AA438*bt)+(0.5*AD438)*bt^2</f>
        <v>-23425.933527113455</v>
      </c>
      <c r="Y439" s="39"/>
      <c r="Z439" s="39">
        <f>Z438+(AC438*bt)</f>
        <v>4757.1463062658158</v>
      </c>
      <c r="AA439" s="39">
        <f>AA438+(AD438*bt)</f>
        <v>436.18687617461978</v>
      </c>
      <c r="AB439" s="39"/>
      <c r="AC439" s="39">
        <f t="shared" si="41"/>
        <v>-276.99986437801124</v>
      </c>
      <c r="AD439" s="39">
        <f t="shared" si="42"/>
        <v>129.581460835239</v>
      </c>
      <c r="AE439" s="39"/>
      <c r="AF439" s="39"/>
      <c r="AG439" s="39">
        <f>Masse_1*(q_1x-W439)/($AV439^2+Aarseth_1^2)^(3/2)</f>
        <v>-146.29996478645577</v>
      </c>
      <c r="AH439" s="39">
        <f>Masse_1*(q_1y-X439)/($AV439^2+Aarseth_1^2)^(3/2)</f>
        <v>107.2932125056808</v>
      </c>
      <c r="AI439" s="39"/>
      <c r="AJ439" s="39">
        <f>Masse_2*(q_2x-W439)/($AX439^2+Aarseth_2^2)^(3/2)</f>
        <v>-20.944655172656887</v>
      </c>
      <c r="AK439" s="39">
        <f>Masse_2*(q_2y-X439)/($AX439^2+Aarseth_2^2)^(3/2)</f>
        <v>8.5201647831832457</v>
      </c>
      <c r="AL439" s="39"/>
      <c r="AM439" s="39">
        <f>Masse_3*(q_3x-W439)/($AZ439^2+Aarseth_3^2)^(3/2)</f>
        <v>-109.7552444188986</v>
      </c>
      <c r="AN439" s="39">
        <f>Masse_3*(q_3y-X439)/($AZ439^2+Aarseth_3^2)^(3/2)</f>
        <v>13.768083546374955</v>
      </c>
      <c r="AO439" s="39"/>
      <c r="AP439" s="39"/>
      <c r="AQ439" s="39"/>
      <c r="AR439" s="39"/>
      <c r="AS439" s="39"/>
      <c r="AT439" s="39"/>
      <c r="AU439" s="39"/>
      <c r="AV439" s="39">
        <f>SQRT((q_1x-W439)^2+(q_1y-X439)^2)</f>
        <v>52293.882199706051</v>
      </c>
      <c r="AW439" s="39"/>
      <c r="AX439" s="39">
        <f>SQRT((q_2x-W439)^2+(q_2y-X439)^2)</f>
        <v>88707.729911900213</v>
      </c>
      <c r="AY439" s="39"/>
      <c r="AZ439" s="39">
        <f>SQRT((q_3x-W439)^2+(q_3y-X439)^2)</f>
        <v>67695.571004705227</v>
      </c>
      <c r="BA439" s="39"/>
    </row>
    <row r="440" spans="20:53" x14ac:dyDescent="0.3">
      <c r="T440">
        <v>436</v>
      </c>
      <c r="U440">
        <v>218</v>
      </c>
      <c r="W440" s="39">
        <f>W439+(Z439*bt)+(0.5*AC439)*bt^2</f>
        <v>64513.092707214848</v>
      </c>
      <c r="X440" s="39">
        <f>X439+(AA439*bt)+(0.5*AD439)*bt^2</f>
        <v>-23191.642406421739</v>
      </c>
      <c r="Y440" s="39"/>
      <c r="Z440" s="39">
        <f>Z439+(AC439*bt)</f>
        <v>4618.6463740768104</v>
      </c>
      <c r="AA440" s="39">
        <f>AA439+(AD439*bt)</f>
        <v>500.97760659223928</v>
      </c>
      <c r="AB440" s="39"/>
      <c r="AC440" s="39">
        <f t="shared" si="41"/>
        <v>-263.26792524513991</v>
      </c>
      <c r="AD440" s="39">
        <f t="shared" si="42"/>
        <v>116.69423935028846</v>
      </c>
      <c r="AE440" s="39"/>
      <c r="AF440" s="39"/>
      <c r="AG440" s="39">
        <f>Masse_1*(q_1x-W440)/($AV440^2+Aarseth_1^2)^(3/2)</f>
        <v>-140.19890770821939</v>
      </c>
      <c r="AH440" s="39">
        <f>Masse_1*(q_1y-X440)/($AV440^2+Aarseth_1^2)^(3/2)</f>
        <v>96.66672161950585</v>
      </c>
      <c r="AI440" s="39"/>
      <c r="AJ440" s="39">
        <f>Masse_2*(q_2x-W440)/($AX440^2+Aarseth_2^2)^(3/2)</f>
        <v>-20.097295400365685</v>
      </c>
      <c r="AK440" s="39">
        <f>Masse_2*(q_2y-X440)/($AX440^2+Aarseth_2^2)^(3/2)</f>
        <v>7.8930047510640371</v>
      </c>
      <c r="AL440" s="39"/>
      <c r="AM440" s="39">
        <f>Masse_3*(q_3x-W440)/($AZ440^2+Aarseth_3^2)^(3/2)</f>
        <v>-102.97172213655482</v>
      </c>
      <c r="AN440" s="39">
        <f>Masse_3*(q_3y-X440)/($AZ440^2+Aarseth_3^2)^(3/2)</f>
        <v>12.134512979718567</v>
      </c>
      <c r="AO440" s="39"/>
      <c r="AP440" s="39"/>
      <c r="AQ440" s="39"/>
      <c r="AR440" s="39"/>
      <c r="AS440" s="39"/>
      <c r="AT440" s="39"/>
      <c r="AU440" s="39"/>
      <c r="AV440" s="39">
        <f>SQRT((q_1x-W440)^2+(q_1y-X440)^2)</f>
        <v>54068.404229871339</v>
      </c>
      <c r="AW440" s="39"/>
      <c r="AX440" s="39">
        <f>SQRT((q_2x-W440)^2+(q_2y-X440)^2)</f>
        <v>90797.29051339619</v>
      </c>
      <c r="AY440" s="39"/>
      <c r="AZ440" s="39">
        <f>SQRT((q_3x-W440)^2+(q_3y-X440)^2)</f>
        <v>69994.093058175509</v>
      </c>
      <c r="BA440" s="39"/>
    </row>
    <row r="441" spans="20:53" x14ac:dyDescent="0.3">
      <c r="T441">
        <v>437</v>
      </c>
      <c r="U441">
        <v>218.5</v>
      </c>
      <c r="W441" s="39">
        <f>W440+(Z440*bt)+(0.5*AC440)*bt^2</f>
        <v>66789.507403597614</v>
      </c>
      <c r="X441" s="39">
        <f>X440+(AA440*bt)+(0.5*AD440)*bt^2</f>
        <v>-22926.566823206831</v>
      </c>
      <c r="Y441" s="39"/>
      <c r="Z441" s="39">
        <f>Z440+(AC440*bt)</f>
        <v>4487.0124114542405</v>
      </c>
      <c r="AA441" s="39">
        <f>AA440+(AD440*bt)</f>
        <v>559.32472626738354</v>
      </c>
      <c r="AB441" s="39"/>
      <c r="AC441" s="39">
        <f t="shared" si="41"/>
        <v>-250.67763539074471</v>
      </c>
      <c r="AD441" s="39">
        <f t="shared" si="42"/>
        <v>105.42921420606795</v>
      </c>
      <c r="AE441" s="39"/>
      <c r="AF441" s="39"/>
      <c r="AG441" s="39">
        <f>Masse_1*(q_1x-W441)/($AV441^2+Aarseth_1^2)^(3/2)</f>
        <v>-134.39055451651996</v>
      </c>
      <c r="AH441" s="39">
        <f>Masse_1*(q_1y-X441)/($AV441^2+Aarseth_1^2)^(3/2)</f>
        <v>87.392311103713638</v>
      </c>
      <c r="AI441" s="39"/>
      <c r="AJ441" s="39">
        <f>Masse_2*(q_2x-W441)/($AX441^2+Aarseth_2^2)^(3/2)</f>
        <v>-19.322517414918096</v>
      </c>
      <c r="AK441" s="39">
        <f>Masse_2*(q_2y-X441)/($AX441^2+Aarseth_2^2)^(3/2)</f>
        <v>7.3306575862476375</v>
      </c>
      <c r="AL441" s="39"/>
      <c r="AM441" s="39">
        <f>Masse_3*(q_3x-W441)/($AZ441^2+Aarseth_3^2)^(3/2)</f>
        <v>-96.964563459306675</v>
      </c>
      <c r="AN441" s="39">
        <f>Masse_3*(q_3y-X441)/($AZ441^2+Aarseth_3^2)^(3/2)</f>
        <v>10.706245516106671</v>
      </c>
      <c r="AO441" s="39"/>
      <c r="AP441" s="39"/>
      <c r="AQ441" s="39"/>
      <c r="AR441" s="39"/>
      <c r="AS441" s="39"/>
      <c r="AT441" s="39"/>
      <c r="AU441" s="39"/>
      <c r="AV441" s="39">
        <f>SQRT((q_1x-W441)^2+(q_1y-X441)^2)</f>
        <v>55812.489388293608</v>
      </c>
      <c r="AW441" s="39"/>
      <c r="AX441" s="39">
        <f>SQRT((q_2x-W441)^2+(q_2y-X441)^2)</f>
        <v>92825.521265017582</v>
      </c>
      <c r="AY441" s="39"/>
      <c r="AZ441" s="39">
        <f>SQRT((q_3x-W441)^2+(q_3y-X441)^2)</f>
        <v>72225.783726131762</v>
      </c>
      <c r="BA441" s="39"/>
    </row>
    <row r="442" spans="20:53" x14ac:dyDescent="0.3">
      <c r="T442">
        <v>438</v>
      </c>
      <c r="U442">
        <v>219</v>
      </c>
      <c r="W442" s="39">
        <f>W441+(Z441*bt)+(0.5*AC441)*bt^2</f>
        <v>69001.67890490088</v>
      </c>
      <c r="X442" s="39">
        <f>X441+(AA441*bt)+(0.5*AD441)*bt^2</f>
        <v>-22633.725808297382</v>
      </c>
      <c r="Y442" s="39"/>
      <c r="Z442" s="39">
        <f>Z441+(AC441*bt)</f>
        <v>4361.6735937588683</v>
      </c>
      <c r="AA442" s="39">
        <f>AA441+(AD441*bt)</f>
        <v>612.03933337041747</v>
      </c>
      <c r="AB442" s="39"/>
      <c r="AC442" s="39">
        <f t="shared" si="41"/>
        <v>-239.11701917186747</v>
      </c>
      <c r="AD442" s="39">
        <f t="shared" si="42"/>
        <v>95.537733389302119</v>
      </c>
      <c r="AE442" s="39"/>
      <c r="AF442" s="39"/>
      <c r="AG442" s="39">
        <f>Masse_1*(q_1x-W442)/($AV442^2+Aarseth_1^2)^(3/2)</f>
        <v>-128.89311593704306</v>
      </c>
      <c r="AH442" s="39">
        <f>Masse_1*(q_1y-X442)/($AV442^2+Aarseth_1^2)^(3/2)</f>
        <v>79.263198752063204</v>
      </c>
      <c r="AI442" s="39"/>
      <c r="AJ442" s="39">
        <f>Masse_2*(q_2x-W442)/($AX442^2+Aarseth_2^2)^(3/2)</f>
        <v>-18.611442659744757</v>
      </c>
      <c r="AK442" s="39">
        <f>Masse_2*(q_2y-X442)/($AX442^2+Aarseth_2^2)^(3/2)</f>
        <v>6.8241489837953484</v>
      </c>
      <c r="AL442" s="39"/>
      <c r="AM442" s="39">
        <f>Masse_3*(q_3x-W442)/($AZ442^2+Aarseth_3^2)^(3/2)</f>
        <v>-91.612460575079652</v>
      </c>
      <c r="AN442" s="39">
        <f>Masse_3*(q_3y-X442)/($AZ442^2+Aarseth_3^2)^(3/2)</f>
        <v>9.4503856534435577</v>
      </c>
      <c r="AO442" s="39"/>
      <c r="AP442" s="39"/>
      <c r="AQ442" s="39"/>
      <c r="AR442" s="39"/>
      <c r="AS442" s="39"/>
      <c r="AT442" s="39"/>
      <c r="AU442" s="39"/>
      <c r="AV442" s="39">
        <f>SQRT((q_1x-W442)^2+(q_1y-X442)^2)</f>
        <v>57525.698314654604</v>
      </c>
      <c r="AW442" s="39"/>
      <c r="AX442" s="39">
        <f>SQRT((q_2x-W442)^2+(q_2y-X442)^2)</f>
        <v>94795.880227055299</v>
      </c>
      <c r="AY442" s="39"/>
      <c r="AZ442" s="39">
        <f>SQRT((q_3x-W442)^2+(q_3y-X442)^2)</f>
        <v>74394.369749735211</v>
      </c>
      <c r="BA442" s="39"/>
    </row>
    <row r="443" spans="20:53" x14ac:dyDescent="0.3">
      <c r="T443">
        <v>439</v>
      </c>
      <c r="U443">
        <v>219.5</v>
      </c>
      <c r="W443" s="39">
        <f>W442+(Z442*bt)+(0.5*AC442)*bt^2</f>
        <v>71152.626074383836</v>
      </c>
      <c r="X443" s="39">
        <f>X442+(AA442*bt)+(0.5*AD442)*bt^2</f>
        <v>-22315.76392493851</v>
      </c>
      <c r="Y443" s="39"/>
      <c r="Z443" s="39">
        <f>Z442+(AC442*bt)</f>
        <v>4242.1150841729341</v>
      </c>
      <c r="AA443" s="39">
        <f>AA442+(AD442*bt)</f>
        <v>659.80820006506849</v>
      </c>
      <c r="AB443" s="39"/>
      <c r="AC443" s="39">
        <f t="shared" si="41"/>
        <v>-228.48439744756325</v>
      </c>
      <c r="AD443" s="39">
        <f t="shared" si="42"/>
        <v>86.814363540805886</v>
      </c>
      <c r="AE443" s="39"/>
      <c r="AF443" s="39"/>
      <c r="AG443" s="39">
        <f>Masse_1*(q_1x-W443)/($AV443^2+Aarseth_1^2)^(3/2)</f>
        <v>-123.71019484066068</v>
      </c>
      <c r="AH443" s="39">
        <f>Masse_1*(q_1y-X443)/($AV443^2+Aarseth_1^2)^(3/2)</f>
        <v>72.108007888267835</v>
      </c>
      <c r="AI443" s="39"/>
      <c r="AJ443" s="39">
        <f>Masse_2*(q_2x-W443)/($AX443^2+Aarseth_2^2)^(3/2)</f>
        <v>-17.956593313657322</v>
      </c>
      <c r="AK443" s="39">
        <f>Masse_2*(q_2y-X443)/($AX443^2+Aarseth_2^2)^(3/2)</f>
        <v>6.3660374408385012</v>
      </c>
      <c r="AL443" s="39"/>
      <c r="AM443" s="39">
        <f>Masse_3*(q_3x-W443)/($AZ443^2+Aarseth_3^2)^(3/2)</f>
        <v>-86.817609293245269</v>
      </c>
      <c r="AN443" s="39">
        <f>Masse_3*(q_3y-X443)/($AZ443^2+Aarseth_3^2)^(3/2)</f>
        <v>8.3403182116995573</v>
      </c>
      <c r="AO443" s="39"/>
      <c r="AP443" s="39"/>
      <c r="AQ443" s="39"/>
      <c r="AR443" s="39"/>
      <c r="AS443" s="39"/>
      <c r="AT443" s="39"/>
      <c r="AU443" s="39"/>
      <c r="AV443" s="39">
        <f>SQRT((q_1x-W443)^2+(q_1y-X443)^2)</f>
        <v>59207.862085481502</v>
      </c>
      <c r="AW443" s="39"/>
      <c r="AX443" s="39">
        <f>SQRT((q_2x-W443)^2+(q_2y-X443)^2)</f>
        <v>96711.477283251123</v>
      </c>
      <c r="AY443" s="39"/>
      <c r="AZ443" s="39">
        <f>SQRT((q_3x-W443)^2+(q_3y-X443)^2)</f>
        <v>76503.221238261307</v>
      </c>
      <c r="BA443" s="39"/>
    </row>
    <row r="444" spans="20:53" x14ac:dyDescent="0.3">
      <c r="T444">
        <v>440</v>
      </c>
      <c r="U444">
        <v>220</v>
      </c>
      <c r="W444" s="39">
        <f>W443+(Z443*bt)+(0.5*AC443)*bt^2</f>
        <v>73245.123066789354</v>
      </c>
      <c r="X444" s="39">
        <f>X443+(AA443*bt)+(0.5*AD443)*bt^2</f>
        <v>-21975.008029463374</v>
      </c>
      <c r="Y444" s="39"/>
      <c r="Z444" s="39">
        <f>Z443+(AC443*bt)</f>
        <v>4127.8728854491528</v>
      </c>
      <c r="AA444" s="39">
        <f>AA443+(AD443*bt)</f>
        <v>703.21538183547148</v>
      </c>
      <c r="AB444" s="39"/>
      <c r="AC444" s="39">
        <f t="shared" si="41"/>
        <v>-218.68816691655121</v>
      </c>
      <c r="AD444" s="39">
        <f t="shared" si="42"/>
        <v>79.088814325929917</v>
      </c>
      <c r="AE444" s="39"/>
      <c r="AF444" s="39"/>
      <c r="AG444" s="39">
        <f>Masse_1*(q_1x-W444)/($AV444^2+Aarseth_1^2)^(3/2)</f>
        <v>-118.83617187193924</v>
      </c>
      <c r="AH444" s="39">
        <f>Masse_1*(q_1y-X444)/($AV444^2+Aarseth_1^2)^(3/2)</f>
        <v>65.784374574970983</v>
      </c>
      <c r="AI444" s="39"/>
      <c r="AJ444" s="39">
        <f>Masse_2*(q_2x-W444)/($AX444^2+Aarseth_2^2)^(3/2)</f>
        <v>-17.351626039175621</v>
      </c>
      <c r="AK444" s="39">
        <f>Masse_2*(q_2y-X444)/($AX444^2+Aarseth_2^2)^(3/2)</f>
        <v>5.950106168335286</v>
      </c>
      <c r="AL444" s="39"/>
      <c r="AM444" s="39">
        <f>Masse_3*(q_3x-W444)/($AZ444^2+Aarseth_3^2)^(3/2)</f>
        <v>-82.50036900543634</v>
      </c>
      <c r="AN444" s="39">
        <f>Masse_3*(q_3y-X444)/($AZ444^2+Aarseth_3^2)^(3/2)</f>
        <v>7.3543335826236556</v>
      </c>
      <c r="AO444" s="39"/>
      <c r="AP444" s="39"/>
      <c r="AQ444" s="39"/>
      <c r="AR444" s="39"/>
      <c r="AS444" s="39"/>
      <c r="AT444" s="39"/>
      <c r="AU444" s="39"/>
      <c r="AV444" s="39">
        <f>SQRT((q_1x-W444)^2+(q_1y-X444)^2)</f>
        <v>60859.011072596921</v>
      </c>
      <c r="AW444" s="39"/>
      <c r="AX444" s="39">
        <f>SQRT((q_2x-W444)^2+(q_2y-X444)^2)</f>
        <v>98575.119143853633</v>
      </c>
      <c r="AY444" s="39"/>
      <c r="AZ444" s="39">
        <f>SQRT((q_3x-W444)^2+(q_3y-X444)^2)</f>
        <v>78555.394599913314</v>
      </c>
      <c r="BA444" s="39"/>
    </row>
    <row r="445" spans="20:53" x14ac:dyDescent="0.3">
      <c r="T445">
        <v>441</v>
      </c>
      <c r="U445">
        <v>220.5</v>
      </c>
      <c r="W445" s="39">
        <f>W444+(Z444*bt)+(0.5*AC444)*bt^2</f>
        <v>75281.723488649353</v>
      </c>
      <c r="X445" s="39">
        <f>X444+(AA444*bt)+(0.5*AD444)*bt^2</f>
        <v>-21613.514236754898</v>
      </c>
      <c r="Y445" s="39"/>
      <c r="Z445" s="39">
        <f>Z444+(AC444*bt)</f>
        <v>4018.5288019908771</v>
      </c>
      <c r="AA445" s="39">
        <f>AA444+(AD444*bt)</f>
        <v>742.75978899843642</v>
      </c>
      <c r="AB445" s="39"/>
      <c r="AC445" s="39">
        <f t="shared" si="41"/>
        <v>-209.64622942276313</v>
      </c>
      <c r="AD445" s="39">
        <f t="shared" si="42"/>
        <v>72.219390674791967</v>
      </c>
      <c r="AE445" s="39"/>
      <c r="AF445" s="39"/>
      <c r="AG445" s="39">
        <f>Masse_1*(q_1x-W445)/($AV445^2+Aarseth_1^2)^(3/2)</f>
        <v>-114.25980842794149</v>
      </c>
      <c r="AH445" s="39">
        <f>Masse_1*(q_1y-X445)/($AV445^2+Aarseth_1^2)^(3/2)</f>
        <v>60.173676749401125</v>
      </c>
      <c r="AI445" s="39"/>
      <c r="AJ445" s="39">
        <f>Masse_2*(q_2x-W445)/($AX445^2+Aarseth_2^2)^(3/2)</f>
        <v>-16.791124177695075</v>
      </c>
      <c r="AK445" s="39">
        <f>Masse_2*(q_2y-X445)/($AX445^2+Aarseth_2^2)^(3/2)</f>
        <v>5.5711255402083335</v>
      </c>
      <c r="AL445" s="39"/>
      <c r="AM445" s="39">
        <f>Masse_3*(q_3x-W445)/($AZ445^2+Aarseth_3^2)^(3/2)</f>
        <v>-78.595296817126552</v>
      </c>
      <c r="AN445" s="39">
        <f>Masse_3*(q_3y-X445)/($AZ445^2+Aarseth_3^2)^(3/2)</f>
        <v>6.4745883851825141</v>
      </c>
      <c r="AO445" s="39"/>
      <c r="AP445" s="39"/>
      <c r="AQ445" s="39"/>
      <c r="AR445" s="39"/>
      <c r="AS445" s="39"/>
      <c r="AT445" s="39"/>
      <c r="AU445" s="39"/>
      <c r="AV445" s="39">
        <f>SQRT((q_1x-W445)^2+(q_1y-X445)^2)</f>
        <v>62479.321884037883</v>
      </c>
      <c r="AW445" s="39"/>
      <c r="AX445" s="39">
        <f>SQRT((q_2x-W445)^2+(q_2y-X445)^2)</f>
        <v>100389.34760902144</v>
      </c>
      <c r="AY445" s="39"/>
      <c r="AZ445" s="39">
        <f>SQRT((q_3x-W445)^2+(q_3y-X445)^2)</f>
        <v>80553.669667295195</v>
      </c>
      <c r="BA445" s="39"/>
    </row>
    <row r="446" spans="20:53" x14ac:dyDescent="0.3">
      <c r="T446">
        <v>442</v>
      </c>
      <c r="U446">
        <v>221</v>
      </c>
      <c r="W446" s="39">
        <f>W445+(Z445*bt)+(0.5*AC445)*bt^2</f>
        <v>77264.782110966946</v>
      </c>
      <c r="X446" s="39">
        <f>X445+(AA445*bt)+(0.5*AD445)*bt^2</f>
        <v>-21233.10691842133</v>
      </c>
      <c r="Y446" s="39"/>
      <c r="Z446" s="39">
        <f>Z445+(AC445*bt)</f>
        <v>3913.7056872794956</v>
      </c>
      <c r="AA446" s="39">
        <f>AA445+(AD445*bt)</f>
        <v>778.86948433583245</v>
      </c>
      <c r="AB446" s="39"/>
      <c r="AC446" s="39">
        <f t="shared" si="41"/>
        <v>-201.28524589187279</v>
      </c>
      <c r="AD446" s="39">
        <f t="shared" si="42"/>
        <v>66.087710492795452</v>
      </c>
      <c r="AE446" s="39"/>
      <c r="AF446" s="39"/>
      <c r="AG446" s="39">
        <f>Masse_1*(q_1x-W446)/($AV446^2+Aarseth_1^2)^(3/2)</f>
        <v>-109.96664720346962</v>
      </c>
      <c r="AH446" s="39">
        <f>Masse_1*(q_1y-X446)/($AV446^2+Aarseth_1^2)^(3/2)</f>
        <v>55.176730183567578</v>
      </c>
      <c r="AI446" s="39"/>
      <c r="AJ446" s="39">
        <f>Masse_2*(q_2x-W446)/($AX446^2+Aarseth_2^2)^(3/2)</f>
        <v>-16.270434002449676</v>
      </c>
      <c r="AK446" s="39">
        <f>Masse_2*(q_2y-X446)/($AX446^2+Aarseth_2^2)^(3/2)</f>
        <v>5.2246681047191696</v>
      </c>
      <c r="AL446" s="39"/>
      <c r="AM446" s="39">
        <f>Masse_3*(q_3x-W446)/($AZ446^2+Aarseth_3^2)^(3/2)</f>
        <v>-75.048164685953495</v>
      </c>
      <c r="AN446" s="39">
        <f>Masse_3*(q_3y-X446)/($AZ446^2+Aarseth_3^2)^(3/2)</f>
        <v>5.686312204508698</v>
      </c>
      <c r="AO446" s="39"/>
      <c r="AP446" s="39"/>
      <c r="AQ446" s="39"/>
      <c r="AR446" s="39"/>
      <c r="AS446" s="39"/>
      <c r="AT446" s="39"/>
      <c r="AU446" s="39"/>
      <c r="AV446" s="39">
        <f>SQRT((q_1x-W446)^2+(q_1y-X446)^2)</f>
        <v>64069.077591315079</v>
      </c>
      <c r="AW446" s="39"/>
      <c r="AX446" s="39">
        <f>SQRT((q_2x-W446)^2+(q_2y-X446)^2)</f>
        <v>102156.47217318839</v>
      </c>
      <c r="AY446" s="39"/>
      <c r="AZ446" s="39">
        <f>SQRT((q_3x-W446)^2+(q_3y-X446)^2)</f>
        <v>82500.581801714216</v>
      </c>
      <c r="BA446" s="39"/>
    </row>
    <row r="447" spans="20:53" x14ac:dyDescent="0.3">
      <c r="T447">
        <v>443</v>
      </c>
      <c r="U447">
        <v>221.5</v>
      </c>
      <c r="W447" s="39">
        <f>W446+(Z446*bt)+(0.5*AC446)*bt^2</f>
        <v>79196.474298870206</v>
      </c>
      <c r="X447" s="39">
        <f>X446+(AA446*bt)+(0.5*AD446)*bt^2</f>
        <v>-20835.411212441813</v>
      </c>
      <c r="Y447" s="39"/>
      <c r="Z447" s="39">
        <f>Z446+(AC446*bt)</f>
        <v>3813.0630643335594</v>
      </c>
      <c r="AA447" s="39">
        <f>AA446+(AD446*bt)</f>
        <v>811.91333958223015</v>
      </c>
      <c r="AB447" s="39"/>
      <c r="AC447" s="39">
        <f t="shared" si="41"/>
        <v>-193.53982464095466</v>
      </c>
      <c r="AD447" s="39">
        <f t="shared" si="42"/>
        <v>60.594451587862686</v>
      </c>
      <c r="AE447" s="39"/>
      <c r="AF447" s="39"/>
      <c r="AG447" s="39">
        <f>Masse_1*(q_1x-W447)/($AV447^2+Aarseth_1^2)^(3/2)</f>
        <v>-105.94060061456939</v>
      </c>
      <c r="AH447" s="39">
        <f>Masse_1*(q_1y-X447)/($AV447^2+Aarseth_1^2)^(3/2)</f>
        <v>50.710291754050999</v>
      </c>
      <c r="AI447" s="39"/>
      <c r="AJ447" s="39">
        <f>Masse_2*(q_2x-W447)/($AX447^2+Aarseth_2^2)^(3/2)</f>
        <v>-15.785534530050294</v>
      </c>
      <c r="AK447" s="39">
        <f>Masse_2*(q_2y-X447)/($AX447^2+Aarseth_2^2)^(3/2)</f>
        <v>4.90696319483851</v>
      </c>
      <c r="AL447" s="39"/>
      <c r="AM447" s="39">
        <f>Masse_3*(q_3x-W447)/($AZ447^2+Aarseth_3^2)^(3/2)</f>
        <v>-71.813689496334973</v>
      </c>
      <c r="AN447" s="39">
        <f>Masse_3*(q_3y-X447)/($AZ447^2+Aarseth_3^2)^(3/2)</f>
        <v>4.9771966389731741</v>
      </c>
      <c r="AO447" s="39"/>
      <c r="AP447" s="39"/>
      <c r="AQ447" s="39"/>
      <c r="AR447" s="39"/>
      <c r="AS447" s="39"/>
      <c r="AT447" s="39"/>
      <c r="AU447" s="39"/>
      <c r="AV447" s="39">
        <f>SQRT((q_1x-W447)^2+(q_1y-X447)^2)</f>
        <v>65628.637788658802</v>
      </c>
      <c r="AW447" s="39"/>
      <c r="AX447" s="39">
        <f>SQRT((q_2x-W447)^2+(q_2y-X447)^2)</f>
        <v>103878.59788217591</v>
      </c>
      <c r="AY447" s="39"/>
      <c r="AZ447" s="39">
        <f>SQRT((q_3x-W447)^2+(q_3y-X447)^2)</f>
        <v>84398.449679947342</v>
      </c>
      <c r="BA447" s="39"/>
    </row>
    <row r="448" spans="20:53" x14ac:dyDescent="0.3">
      <c r="T448">
        <v>444</v>
      </c>
      <c r="U448">
        <v>222</v>
      </c>
      <c r="W448" s="39">
        <f>W447+(Z447*bt)+(0.5*AC447)*bt^2</f>
        <v>81078.813352956859</v>
      </c>
      <c r="X448" s="39">
        <f>X447+(AA447*bt)+(0.5*AD447)*bt^2</f>
        <v>-20421.880236202218</v>
      </c>
      <c r="Y448" s="39"/>
      <c r="Z448" s="39">
        <f>Z447+(AC447*bt)</f>
        <v>3716.2931520130819</v>
      </c>
      <c r="AA448" s="39">
        <f>AA447+(AD447*bt)</f>
        <v>842.21056537616153</v>
      </c>
      <c r="AB448" s="39"/>
      <c r="AC448" s="39">
        <f t="shared" si="41"/>
        <v>-186.35171018239399</v>
      </c>
      <c r="AD448" s="39">
        <f t="shared" si="42"/>
        <v>55.65592701786106</v>
      </c>
      <c r="AE448" s="39"/>
      <c r="AF448" s="39"/>
      <c r="AG448" s="39">
        <f>Masse_1*(q_1x-W448)/($AV448^2+Aarseth_1^2)^(3/2)</f>
        <v>-102.16499019759081</v>
      </c>
      <c r="AH448" s="39">
        <f>Masse_1*(q_1y-X448)/($AV448^2+Aarseth_1^2)^(3/2)</f>
        <v>46.704224657170855</v>
      </c>
      <c r="AI448" s="39"/>
      <c r="AJ448" s="39">
        <f>Masse_2*(q_2x-W448)/($AX448^2+Aarseth_2^2)^(3/2)</f>
        <v>-15.332933144642386</v>
      </c>
      <c r="AK448" s="39">
        <f>Masse_2*(q_2y-X448)/($AX448^2+Aarseth_2^2)^(3/2)</f>
        <v>4.6147816770185779</v>
      </c>
      <c r="AL448" s="39"/>
      <c r="AM448" s="39">
        <f>Masse_3*(q_3x-W448)/($AZ448^2+Aarseth_3^2)^(3/2)</f>
        <v>-68.853786840160794</v>
      </c>
      <c r="AN448" s="39">
        <f>Masse_3*(q_3y-X448)/($AZ448^2+Aarseth_3^2)^(3/2)</f>
        <v>4.3369206836716288</v>
      </c>
      <c r="AO448" s="39"/>
      <c r="AP448" s="39"/>
      <c r="AQ448" s="39"/>
      <c r="AR448" s="39"/>
      <c r="AS448" s="39"/>
      <c r="AT448" s="39"/>
      <c r="AU448" s="39"/>
      <c r="AV448" s="39">
        <f>SQRT((q_1x-W448)^2+(q_1y-X448)^2)</f>
        <v>67158.415976928474</v>
      </c>
      <c r="AW448" s="39"/>
      <c r="AX448" s="39">
        <f>SQRT((q_2x-W448)^2+(q_2y-X448)^2)</f>
        <v>105557.64920624049</v>
      </c>
      <c r="AY448" s="39"/>
      <c r="AZ448" s="39">
        <f>SQRT((q_3x-W448)^2+(q_3y-X448)^2)</f>
        <v>86249.39938080094</v>
      </c>
      <c r="BA448" s="39"/>
    </row>
    <row r="449" spans="20:53" x14ac:dyDescent="0.3">
      <c r="T449">
        <v>445</v>
      </c>
      <c r="U449">
        <v>222.5</v>
      </c>
      <c r="W449" s="39">
        <f>W448+(Z448*bt)+(0.5*AC448)*bt^2</f>
        <v>82913.665965190608</v>
      </c>
      <c r="X449" s="39">
        <f>X448+(AA448*bt)+(0.5*AD448)*bt^2</f>
        <v>-19993.817962636906</v>
      </c>
      <c r="Y449" s="39"/>
      <c r="Z449" s="39">
        <f>Z448+(AC448*bt)</f>
        <v>3623.1172969218851</v>
      </c>
      <c r="AA449" s="39">
        <f>AA448+(AD448*bt)</f>
        <v>870.03852888509209</v>
      </c>
      <c r="AB449" s="39"/>
      <c r="AC449" s="39">
        <f t="shared" si="41"/>
        <v>-179.66901015443631</v>
      </c>
      <c r="AD449" s="39">
        <f t="shared" si="42"/>
        <v>51.201323531948489</v>
      </c>
      <c r="AE449" s="39"/>
      <c r="AF449" s="39"/>
      <c r="AG449" s="39">
        <f>Masse_1*(q_1x-W449)/($AV449^2+Aarseth_1^2)^(3/2)</f>
        <v>-98.623214806526832</v>
      </c>
      <c r="AH449" s="39">
        <f>Masse_1*(q_1y-X449)/($AV449^2+Aarseth_1^2)^(3/2)</f>
        <v>43.099200677336817</v>
      </c>
      <c r="AI449" s="39"/>
      <c r="AJ449" s="39">
        <f>Masse_2*(q_2x-W449)/($AX449^2+Aarseth_2^2)^(3/2)</f>
        <v>-14.909581260043865</v>
      </c>
      <c r="AK449" s="39">
        <f>Masse_2*(q_2y-X449)/($AX449^2+Aarseth_2^2)^(3/2)</f>
        <v>4.3453438570943241</v>
      </c>
      <c r="AL449" s="39"/>
      <c r="AM449" s="39">
        <f>Masse_3*(q_3x-W449)/($AZ449^2+Aarseth_3^2)^(3/2)</f>
        <v>-66.136214087865625</v>
      </c>
      <c r="AN449" s="39">
        <f>Masse_3*(q_3y-X449)/($AZ449^2+Aarseth_3^2)^(3/2)</f>
        <v>3.7567789975173431</v>
      </c>
      <c r="AO449" s="39"/>
      <c r="AP449" s="39"/>
      <c r="AQ449" s="39"/>
      <c r="AR449" s="39"/>
      <c r="AS449" s="39"/>
      <c r="AT449" s="39"/>
      <c r="AU449" s="39"/>
      <c r="AV449" s="39">
        <f>SQRT((q_1x-W449)^2+(q_1y-X449)^2)</f>
        <v>68658.862438451455</v>
      </c>
      <c r="AW449" s="39"/>
      <c r="AX449" s="39">
        <f>SQRT((q_2x-W449)^2+(q_2y-X449)^2)</f>
        <v>107195.39056494282</v>
      </c>
      <c r="AY449" s="39"/>
      <c r="AZ449" s="39">
        <f>SQRT((q_3x-W449)^2+(q_3y-X449)^2)</f>
        <v>88055.385305403484</v>
      </c>
      <c r="BA449" s="39"/>
    </row>
    <row r="450" spans="20:53" x14ac:dyDescent="0.3">
      <c r="T450">
        <v>446</v>
      </c>
      <c r="U450">
        <v>223</v>
      </c>
      <c r="W450" s="39">
        <f>W449+(Z449*bt)+(0.5*AC449)*bt^2</f>
        <v>84702.765987382241</v>
      </c>
      <c r="X450" s="39">
        <f>X449+(AA449*bt)+(0.5*AD449)*bt^2</f>
        <v>-19552.398532752868</v>
      </c>
      <c r="Y450" s="39"/>
      <c r="Z450" s="39">
        <f>Z449+(AC449*bt)</f>
        <v>3533.2827918446669</v>
      </c>
      <c r="AA450" s="39">
        <f>AA449+(AD449*bt)</f>
        <v>895.63919065106631</v>
      </c>
      <c r="AB450" s="39"/>
      <c r="AC450" s="39">
        <f t="shared" si="41"/>
        <v>-173.44547985819196</v>
      </c>
      <c r="AD450" s="39">
        <f t="shared" si="42"/>
        <v>47.170469465640906</v>
      </c>
      <c r="AE450" s="39"/>
      <c r="AF450" s="39"/>
      <c r="AG450" s="39">
        <f>Masse_1*(q_1x-W450)/($AV450^2+Aarseth_1^2)^(3/2)</f>
        <v>-95.299168141015912</v>
      </c>
      <c r="AH450" s="39">
        <f>Masse_1*(q_1y-X450)/($AV450^2+Aarseth_1^2)^(3/2)</f>
        <v>39.844835642626784</v>
      </c>
      <c r="AI450" s="39"/>
      <c r="AJ450" s="39">
        <f>Masse_2*(q_2x-W450)/($AX450^2+Aarseth_2^2)^(3/2)</f>
        <v>-14.512805672152604</v>
      </c>
      <c r="AK450" s="39">
        <f>Masse_2*(q_2y-X450)/($AX450^2+Aarseth_2^2)^(3/2)</f>
        <v>4.0962453380031576</v>
      </c>
      <c r="AL450" s="39"/>
      <c r="AM450" s="39">
        <f>Masse_3*(q_3x-W450)/($AZ450^2+Aarseth_3^2)^(3/2)</f>
        <v>-63.633506045023431</v>
      </c>
      <c r="AN450" s="39">
        <f>Masse_3*(q_3y-X450)/($AZ450^2+Aarseth_3^2)^(3/2)</f>
        <v>3.2293884850109649</v>
      </c>
      <c r="AO450" s="39"/>
      <c r="AP450" s="39"/>
      <c r="AQ450" s="39"/>
      <c r="AR450" s="39"/>
      <c r="AS450" s="39"/>
      <c r="AT450" s="39"/>
      <c r="AU450" s="39"/>
      <c r="AV450" s="39">
        <f>SQRT((q_1x-W450)^2+(q_1y-X450)^2)</f>
        <v>70130.451251883715</v>
      </c>
      <c r="AW450" s="39"/>
      <c r="AX450" s="39">
        <f>SQRT((q_2x-W450)^2+(q_2y-X450)^2)</f>
        <v>108793.4440324746</v>
      </c>
      <c r="AY450" s="39"/>
      <c r="AZ450" s="39">
        <f>SQRT((q_3x-W450)^2+(q_3y-X450)^2)</f>
        <v>89818.208388878877</v>
      </c>
      <c r="BA450" s="39"/>
    </row>
    <row r="451" spans="20:53" x14ac:dyDescent="0.3">
      <c r="T451">
        <v>447</v>
      </c>
      <c r="U451">
        <v>223.5</v>
      </c>
      <c r="W451" s="39">
        <f>W450+(Z450*bt)+(0.5*AC450)*bt^2</f>
        <v>86447.726698322294</v>
      </c>
      <c r="X451" s="39">
        <f>X450+(AA450*bt)+(0.5*AD450)*bt^2</f>
        <v>-19098.682628744129</v>
      </c>
      <c r="Y451" s="39"/>
      <c r="Z451" s="39">
        <f>Z450+(AC450*bt)</f>
        <v>3446.560051915571</v>
      </c>
      <c r="AA451" s="39">
        <f>AA450+(AD450*bt)</f>
        <v>919.2244253838868</v>
      </c>
      <c r="AB451" s="39"/>
      <c r="AC451" s="39">
        <f t="shared" si="41"/>
        <v>-167.63987261019506</v>
      </c>
      <c r="AD451" s="39">
        <f t="shared" si="42"/>
        <v>43.512025212891928</v>
      </c>
      <c r="AE451" s="39"/>
      <c r="AF451" s="39"/>
      <c r="AG451" s="39">
        <f>Masse_1*(q_1x-W451)/($AV451^2+Aarseth_1^2)^(3/2)</f>
        <v>-92.177487525046132</v>
      </c>
      <c r="AH451" s="39">
        <f>Masse_1*(q_1y-X451)/($AV451^2+Aarseth_1^2)^(3/2)</f>
        <v>36.898173316373629</v>
      </c>
      <c r="AI451" s="39"/>
      <c r="AJ451" s="39">
        <f>Masse_2*(q_2x-W451)/($AX451^2+Aarseth_2^2)^(3/2)</f>
        <v>-14.140252297590754</v>
      </c>
      <c r="AK451" s="39">
        <f>Masse_2*(q_2y-X451)/($AX451^2+Aarseth_2^2)^(3/2)</f>
        <v>3.8653969103921533</v>
      </c>
      <c r="AL451" s="39"/>
      <c r="AM451" s="39">
        <f>Masse_3*(q_3x-W451)/($AZ451^2+Aarseth_3^2)^(3/2)</f>
        <v>-61.322132787558182</v>
      </c>
      <c r="AN451" s="39">
        <f>Masse_3*(q_3y-X451)/($AZ451^2+Aarseth_3^2)^(3/2)</f>
        <v>2.7484549861261516</v>
      </c>
      <c r="AO451" s="39"/>
      <c r="AP451" s="39"/>
      <c r="AQ451" s="39"/>
      <c r="AR451" s="39"/>
      <c r="AS451" s="39"/>
      <c r="AT451" s="39"/>
      <c r="AU451" s="39"/>
      <c r="AV451" s="39">
        <f>SQRT((q_1x-W451)^2+(q_1y-X451)^2)</f>
        <v>71573.670444930991</v>
      </c>
      <c r="AW451" s="39"/>
      <c r="AX451" s="39">
        <f>SQRT((q_2x-W451)^2+(q_2y-X451)^2)</f>
        <v>110353.30466265653</v>
      </c>
      <c r="AY451" s="39"/>
      <c r="AZ451" s="39">
        <f>SQRT((q_3x-W451)^2+(q_3y-X451)^2)</f>
        <v>91539.531993462893</v>
      </c>
      <c r="BA451" s="39"/>
    </row>
    <row r="452" spans="20:53" x14ac:dyDescent="0.3">
      <c r="T452">
        <v>448</v>
      </c>
      <c r="U452">
        <v>224</v>
      </c>
      <c r="W452" s="39">
        <f>W451+(Z451*bt)+(0.5*AC451)*bt^2</f>
        <v>88150.051740203809</v>
      </c>
      <c r="X452" s="39">
        <f>X451+(AA451*bt)+(0.5*AD451)*bt^2</f>
        <v>-18633.631412900573</v>
      </c>
      <c r="Y452" s="39"/>
      <c r="Z452" s="39">
        <f>Z451+(AC451*bt)</f>
        <v>3362.7401156104734</v>
      </c>
      <c r="AA452" s="39">
        <f>AA451+(AD451*bt)</f>
        <v>940.9804379903328</v>
      </c>
      <c r="AB452" s="39"/>
      <c r="AC452" s="39">
        <f t="shared" si="41"/>
        <v>-162.21535734440138</v>
      </c>
      <c r="AD452" s="39">
        <f t="shared" si="42"/>
        <v>40.182011309055767</v>
      </c>
      <c r="AE452" s="39"/>
      <c r="AF452" s="39"/>
      <c r="AG452" s="39">
        <f>Masse_1*(q_1x-W452)/($AV452^2+Aarseth_1^2)^(3/2)</f>
        <v>-89.243689737242079</v>
      </c>
      <c r="AH452" s="39">
        <f>Masse_1*(q_1y-X452)/($AV452^2+Aarseth_1^2)^(3/2)</f>
        <v>34.222449344737171</v>
      </c>
      <c r="AI452" s="39"/>
      <c r="AJ452" s="39">
        <f>Masse_2*(q_2x-W452)/($AX452^2+Aarseth_2^2)^(3/2)</f>
        <v>-13.789839765468885</v>
      </c>
      <c r="AK452" s="39">
        <f>Masse_2*(q_2y-X452)/($AX452^2+Aarseth_2^2)^(3/2)</f>
        <v>3.6509754987071554</v>
      </c>
      <c r="AL452" s="39"/>
      <c r="AM452" s="39">
        <f>Masse_3*(q_3x-W452)/($AZ452^2+Aarseth_3^2)^(3/2)</f>
        <v>-59.181827841690421</v>
      </c>
      <c r="AN452" s="39">
        <f>Masse_3*(q_3y-X452)/($AZ452^2+Aarseth_3^2)^(3/2)</f>
        <v>2.3085864656114419</v>
      </c>
      <c r="AO452" s="39"/>
      <c r="AP452" s="39"/>
      <c r="AQ452" s="39"/>
      <c r="AR452" s="39"/>
      <c r="AS452" s="39"/>
      <c r="AT452" s="39"/>
      <c r="AU452" s="39"/>
      <c r="AV452" s="39">
        <f>SQRT((q_1x-W452)^2+(q_1y-X452)^2)</f>
        <v>72989.014536557486</v>
      </c>
      <c r="AW452" s="39"/>
      <c r="AX452" s="39">
        <f>SQRT((q_2x-W452)^2+(q_2y-X452)^2)</f>
        <v>111876.35379873001</v>
      </c>
      <c r="AY452" s="39"/>
      <c r="AZ452" s="39">
        <f>SQRT((q_3x-W452)^2+(q_3y-X452)^2)</f>
        <v>93220.895814444215</v>
      </c>
      <c r="BA452" s="39"/>
    </row>
    <row r="453" spans="20:53" x14ac:dyDescent="0.3">
      <c r="T453">
        <v>449</v>
      </c>
      <c r="U453">
        <v>224.5</v>
      </c>
      <c r="W453" s="39">
        <f>W452+(Z452*bt)+(0.5*AC452)*bt^2</f>
        <v>89811.144878341001</v>
      </c>
      <c r="X453" s="39">
        <f>X452+(AA452*bt)+(0.5*AD452)*bt^2</f>
        <v>-18158.118442491774</v>
      </c>
      <c r="Y453" s="39"/>
      <c r="Z453" s="39">
        <f>Z452+(AC452*bt)</f>
        <v>3281.6324369382728</v>
      </c>
      <c r="AA453" s="39">
        <f>AA452+(AD452*bt)</f>
        <v>961.07144364486066</v>
      </c>
      <c r="AB453" s="39"/>
      <c r="AC453" s="39">
        <f t="shared" si="41"/>
        <v>-157.13900101077292</v>
      </c>
      <c r="AD453" s="39">
        <f t="shared" si="42"/>
        <v>37.142606770376396</v>
      </c>
      <c r="AE453" s="39"/>
      <c r="AF453" s="39"/>
      <c r="AG453" s="39">
        <f>Masse_1*(q_1x-W453)/($AV453^2+Aarseth_1^2)^(3/2)</f>
        <v>-86.484231958161104</v>
      </c>
      <c r="AH453" s="39">
        <f>Masse_1*(q_1y-X453)/($AV453^2+Aarseth_1^2)^(3/2)</f>
        <v>31.786080443996333</v>
      </c>
      <c r="AI453" s="39"/>
      <c r="AJ453" s="39">
        <f>Masse_2*(q_2x-W453)/($AX453^2+Aarseth_2^2)^(3/2)</f>
        <v>-13.45972090396112</v>
      </c>
      <c r="AK453" s="39">
        <f>Masse_2*(q_2y-X453)/($AX453^2+Aarseth_2^2)^(3/2)</f>
        <v>3.4513838812673479</v>
      </c>
      <c r="AL453" s="39"/>
      <c r="AM453" s="39">
        <f>Masse_3*(q_3x-W453)/($AZ453^2+Aarseth_3^2)^(3/2)</f>
        <v>-57.195048148650685</v>
      </c>
      <c r="AN453" s="39">
        <f>Masse_3*(q_3y-X453)/($AZ453^2+Aarseth_3^2)^(3/2)</f>
        <v>1.9051424451127177</v>
      </c>
      <c r="AO453" s="39"/>
      <c r="AP453" s="39"/>
      <c r="AQ453" s="39"/>
      <c r="AR453" s="39"/>
      <c r="AS453" s="39"/>
      <c r="AT453" s="39"/>
      <c r="AU453" s="39"/>
      <c r="AV453" s="39">
        <f>SQRT((q_1x-W453)^2+(q_1y-X453)^2)</f>
        <v>74376.978906336692</v>
      </c>
      <c r="AW453" s="39"/>
      <c r="AX453" s="39">
        <f>SQRT((q_2x-W453)^2+(q_2y-X453)^2)</f>
        <v>113363.87067189172</v>
      </c>
      <c r="AY453" s="39"/>
      <c r="AZ453" s="39">
        <f>SQRT((q_3x-W453)^2+(q_3y-X453)^2)</f>
        <v>94863.728080012617</v>
      </c>
      <c r="BA453" s="39"/>
    </row>
    <row r="454" spans="20:53" x14ac:dyDescent="0.3">
      <c r="T454">
        <v>450</v>
      </c>
      <c r="U454">
        <v>225</v>
      </c>
      <c r="W454" s="39">
        <f>W453+(Z453*bt)+(0.5*AC453)*bt^2</f>
        <v>91432.318721683783</v>
      </c>
      <c r="X454" s="39">
        <f>X453+(AA453*bt)+(0.5*AD453)*bt^2</f>
        <v>-17672.939894823045</v>
      </c>
      <c r="Y454" s="39"/>
      <c r="Z454" s="39">
        <f>Z453+(AC453*bt)</f>
        <v>3203.0629364328865</v>
      </c>
      <c r="AA454" s="39">
        <f>AA453+(AD453*bt)</f>
        <v>979.64274703004889</v>
      </c>
      <c r="AB454" s="39"/>
      <c r="AC454" s="39">
        <f t="shared" si="41"/>
        <v>-152.38131125581828</v>
      </c>
      <c r="AD454" s="39">
        <f t="shared" si="42"/>
        <v>34.361164339228957</v>
      </c>
      <c r="AE454" s="39"/>
      <c r="AF454" s="39"/>
      <c r="AG454" s="39">
        <f>Masse_1*(q_1x-W454)/($AV454^2+Aarseth_1^2)^(3/2)</f>
        <v>-83.88652381285759</v>
      </c>
      <c r="AH454" s="39">
        <f>Masse_1*(q_1y-X454)/($AV454^2+Aarseth_1^2)^(3/2)</f>
        <v>29.561835030922687</v>
      </c>
      <c r="AI454" s="39"/>
      <c r="AJ454" s="39">
        <f>Masse_2*(q_2x-W454)/($AX454^2+Aarseth_2^2)^(3/2)</f>
        <v>-13.148250595782232</v>
      </c>
      <c r="AK454" s="39">
        <f>Masse_2*(q_2y-X454)/($AX454^2+Aarseth_2^2)^(3/2)</f>
        <v>3.2652174219574124</v>
      </c>
      <c r="AL454" s="39"/>
      <c r="AM454" s="39">
        <f>Masse_3*(q_3x-W454)/($AZ454^2+Aarseth_3^2)^(3/2)</f>
        <v>-55.346536847178442</v>
      </c>
      <c r="AN454" s="39">
        <f>Masse_3*(q_3y-X454)/($AZ454^2+Aarseth_3^2)^(3/2)</f>
        <v>1.5341118863488612</v>
      </c>
      <c r="AO454" s="39"/>
      <c r="AP454" s="39"/>
      <c r="AQ454" s="39"/>
      <c r="AR454" s="39"/>
      <c r="AS454" s="39"/>
      <c r="AT454" s="39"/>
      <c r="AU454" s="39"/>
      <c r="AV454" s="39">
        <f>SQRT((q_1x-W454)^2+(q_1y-X454)^2)</f>
        <v>75738.055565908144</v>
      </c>
      <c r="AW454" s="39"/>
      <c r="AX454" s="39">
        <f>SQRT((q_2x-W454)^2+(q_2y-X454)^2)</f>
        <v>114817.04254209567</v>
      </c>
      <c r="AY454" s="39"/>
      <c r="AZ454" s="39">
        <f>SQRT((q_3x-W454)^2+(q_3y-X454)^2)</f>
        <v>96469.356283338711</v>
      </c>
      <c r="BA454" s="39"/>
    </row>
    <row r="455" spans="20:53" x14ac:dyDescent="0.3">
      <c r="T455">
        <v>451</v>
      </c>
      <c r="U455">
        <v>225.5</v>
      </c>
      <c r="W455" s="39">
        <f>W454+(Z454*bt)+(0.5*AC454)*bt^2</f>
        <v>93014.802525993247</v>
      </c>
      <c r="X455" s="39">
        <f>X454+(AA454*bt)+(0.5*AD454)*bt^2</f>
        <v>-17178.823375765616</v>
      </c>
      <c r="Y455" s="39"/>
      <c r="Z455" s="39">
        <f>Z454+(AC454*bt)</f>
        <v>3126.8722808049774</v>
      </c>
      <c r="AA455" s="39">
        <f>AA454+(AD454*bt)</f>
        <v>996.82332919966336</v>
      </c>
      <c r="AB455" s="39"/>
      <c r="AC455" s="39">
        <f t="shared" si="41"/>
        <v>-147.91583393850755</v>
      </c>
      <c r="AD455" s="39">
        <f t="shared" si="42"/>
        <v>31.809400350049778</v>
      </c>
      <c r="AE455" s="39"/>
      <c r="AF455" s="39"/>
      <c r="AG455" s="39">
        <f>Masse_1*(q_1x-W455)/($AV455^2+Aarseth_1^2)^(3/2)</f>
        <v>-81.438908221213609</v>
      </c>
      <c r="AH455" s="39">
        <f>Masse_1*(q_1y-X455)/($AV455^2+Aarseth_1^2)^(3/2)</f>
        <v>27.52615034726723</v>
      </c>
      <c r="AI455" s="39"/>
      <c r="AJ455" s="39">
        <f>Masse_2*(q_2x-W455)/($AX455^2+Aarseth_2^2)^(3/2)</f>
        <v>-12.85395880469844</v>
      </c>
      <c r="AK455" s="39">
        <f>Masse_2*(q_2y-X455)/($AX455^2+Aarseth_2^2)^(3/2)</f>
        <v>3.0912364418096026</v>
      </c>
      <c r="AL455" s="39"/>
      <c r="AM455" s="39">
        <f>Masse_3*(q_3x-W455)/($AZ455^2+Aarseth_3^2)^(3/2)</f>
        <v>-53.622966912595516</v>
      </c>
      <c r="AN455" s="39">
        <f>Masse_3*(q_3y-X455)/($AZ455^2+Aarseth_3^2)^(3/2)</f>
        <v>1.1920135609729459</v>
      </c>
      <c r="AO455" s="39"/>
      <c r="AP455" s="39"/>
      <c r="AQ455" s="39"/>
      <c r="AR455" s="39"/>
      <c r="AS455" s="39"/>
      <c r="AT455" s="39"/>
      <c r="AU455" s="39"/>
      <c r="AV455" s="39">
        <f>SQRT((q_1x-W455)^2+(q_1y-X455)^2)</f>
        <v>77072.730009530773</v>
      </c>
      <c r="AW455" s="39"/>
      <c r="AX455" s="39">
        <f>SQRT((q_2x-W455)^2+(q_2y-X455)^2)</f>
        <v>116236.97359308833</v>
      </c>
      <c r="AY455" s="39"/>
      <c r="AZ455" s="39">
        <f>SQRT((q_3x-W455)^2+(q_3y-X455)^2)</f>
        <v>98039.016649047611</v>
      </c>
      <c r="BA455" s="39"/>
    </row>
    <row r="456" spans="20:53" x14ac:dyDescent="0.3">
      <c r="T456">
        <v>452</v>
      </c>
      <c r="U456">
        <v>226</v>
      </c>
      <c r="W456" s="39">
        <f>W455+(Z455*bt)+(0.5*AC455)*bt^2</f>
        <v>94559.749187153415</v>
      </c>
      <c r="X456" s="39">
        <f>X455+(AA455*bt)+(0.5*AD455)*bt^2</f>
        <v>-16676.435536122026</v>
      </c>
      <c r="Y456" s="39"/>
      <c r="Z456" s="39">
        <f>Z455+(AC455*bt)</f>
        <v>3052.9143638357236</v>
      </c>
      <c r="AA456" s="39">
        <f>AA455+(AD455*bt)</f>
        <v>1012.7280293746883</v>
      </c>
      <c r="AB456" s="39"/>
      <c r="AC456" s="39">
        <f t="shared" si="41"/>
        <v>-143.71879978400779</v>
      </c>
      <c r="AD456" s="39">
        <f t="shared" si="42"/>
        <v>29.462725647529712</v>
      </c>
      <c r="AE456" s="39"/>
      <c r="AF456" s="39"/>
      <c r="AG456" s="39">
        <f>Masse_1*(q_1x-W456)/($AV456^2+Aarseth_1^2)^(3/2)</f>
        <v>-79.130623099780877</v>
      </c>
      <c r="AH456" s="39">
        <f>Masse_1*(q_1y-X456)/($AV456^2+Aarseth_1^2)^(3/2)</f>
        <v>25.658568184060439</v>
      </c>
      <c r="AI456" s="39"/>
      <c r="AJ456" s="39">
        <f>Masse_2*(q_2x-W456)/($AX456^2+Aarseth_2^2)^(3/2)</f>
        <v>-12.575527826059538</v>
      </c>
      <c r="AK456" s="39">
        <f>Masse_2*(q_2y-X456)/($AX456^2+Aarseth_2^2)^(3/2)</f>
        <v>2.928343155121059</v>
      </c>
      <c r="AL456" s="39"/>
      <c r="AM456" s="39">
        <f>Masse_3*(q_3x-W456)/($AZ456^2+Aarseth_3^2)^(3/2)</f>
        <v>-52.012648858167353</v>
      </c>
      <c r="AN456" s="39">
        <f>Masse_3*(q_3y-X456)/($AZ456^2+Aarseth_3^2)^(3/2)</f>
        <v>0.8758143083482145</v>
      </c>
      <c r="AO456" s="39"/>
      <c r="AP456" s="39"/>
      <c r="AQ456" s="39"/>
      <c r="AR456" s="39"/>
      <c r="AS456" s="39"/>
      <c r="AT456" s="39"/>
      <c r="AU456" s="39"/>
      <c r="AV456" s="39">
        <f>SQRT((q_1x-W456)^2+(q_1y-X456)^2)</f>
        <v>78381.478897016787</v>
      </c>
      <c r="AW456" s="39"/>
      <c r="AX456" s="39">
        <f>SQRT((q_2x-W456)^2+(q_2y-X456)^2)</f>
        <v>117624.69275937078</v>
      </c>
      <c r="AY456" s="39"/>
      <c r="AZ456" s="39">
        <f>SQRT((q_3x-W456)^2+(q_3y-X456)^2)</f>
        <v>99573.862505758341</v>
      </c>
      <c r="BA456" s="39"/>
    </row>
    <row r="457" spans="20:53" x14ac:dyDescent="0.3">
      <c r="T457">
        <v>453</v>
      </c>
      <c r="U457">
        <v>226.5</v>
      </c>
      <c r="W457" s="39">
        <f>W456+(Z456*bt)+(0.5*AC456)*bt^2</f>
        <v>96068.241519098287</v>
      </c>
      <c r="X457" s="39">
        <f>X456+(AA456*bt)+(0.5*AD456)*bt^2</f>
        <v>-16166.38868072874</v>
      </c>
      <c r="Y457" s="39"/>
      <c r="Z457" s="39">
        <f>Z456+(AC456*bt)</f>
        <v>2981.0549639437199</v>
      </c>
      <c r="AA457" s="39">
        <f>AA456+(AD456*bt)</f>
        <v>1027.4593921984531</v>
      </c>
      <c r="AB457" s="39"/>
      <c r="AC457" s="39">
        <f t="shared" si="41"/>
        <v>-139.76881462077381</v>
      </c>
      <c r="AD457" s="39">
        <f t="shared" si="42"/>
        <v>27.299690847211725</v>
      </c>
      <c r="AE457" s="39"/>
      <c r="AF457" s="39"/>
      <c r="AG457" s="39">
        <f>Masse_1*(q_1x-W457)/($AV457^2+Aarseth_1^2)^(3/2)</f>
        <v>-76.951752062323635</v>
      </c>
      <c r="AH457" s="39">
        <f>Masse_1*(q_1y-X457)/($AV457^2+Aarseth_1^2)^(3/2)</f>
        <v>23.94126691508681</v>
      </c>
      <c r="AI457" s="39"/>
      <c r="AJ457" s="39">
        <f>Masse_2*(q_2x-W457)/($AX457^2+Aarseth_2^2)^(3/2)</f>
        <v>-12.311773007644678</v>
      </c>
      <c r="AK457" s="39">
        <f>Masse_2*(q_2y-X457)/($AX457^2+Aarseth_2^2)^(3/2)</f>
        <v>2.7755623213601193</v>
      </c>
      <c r="AL457" s="39"/>
      <c r="AM457" s="39">
        <f>Masse_3*(q_3x-W457)/($AZ457^2+Aarseth_3^2)^(3/2)</f>
        <v>-50.505289550805514</v>
      </c>
      <c r="AN457" s="39">
        <f>Masse_3*(q_3y-X457)/($AZ457^2+Aarseth_3^2)^(3/2)</f>
        <v>0.58286161076479592</v>
      </c>
      <c r="AO457" s="39"/>
      <c r="AP457" s="39"/>
      <c r="AQ457" s="39"/>
      <c r="AR457" s="39"/>
      <c r="AS457" s="39"/>
      <c r="AT457" s="39"/>
      <c r="AU457" s="39"/>
      <c r="AV457" s="39">
        <f>SQRT((q_1x-W457)^2+(q_1y-X457)^2)</f>
        <v>79664.768379724759</v>
      </c>
      <c r="AW457" s="39"/>
      <c r="AX457" s="39">
        <f>SQRT((q_2x-W457)^2+(q_2y-X457)^2)</f>
        <v>118981.16063447481</v>
      </c>
      <c r="AY457" s="39"/>
      <c r="AZ457" s="39">
        <f>SQRT((q_3x-W457)^2+(q_3y-X457)^2)</f>
        <v>101074.97171069264</v>
      </c>
      <c r="BA457" s="39"/>
    </row>
    <row r="458" spans="20:53" x14ac:dyDescent="0.3">
      <c r="T458">
        <v>454</v>
      </c>
      <c r="U458">
        <v>227</v>
      </c>
      <c r="W458" s="39">
        <f>W457+(Z457*bt)+(0.5*AC457)*bt^2</f>
        <v>97541.297899242549</v>
      </c>
      <c r="X458" s="39">
        <f>X457+(AA457*bt)+(0.5*AD457)*bt^2</f>
        <v>-15649.246523273612</v>
      </c>
      <c r="Y458" s="39"/>
      <c r="Z458" s="39">
        <f>Z457+(AC457*bt)</f>
        <v>2911.170556633333</v>
      </c>
      <c r="AA458" s="39">
        <f>AA457+(AD457*bt)</f>
        <v>1041.109237622059</v>
      </c>
      <c r="AB458" s="39"/>
      <c r="AC458" s="39">
        <f t="shared" si="41"/>
        <v>-136.04658800288399</v>
      </c>
      <c r="AD458" s="39">
        <f t="shared" si="42"/>
        <v>25.301524626900267</v>
      </c>
      <c r="AE458" s="39"/>
      <c r="AF458" s="39"/>
      <c r="AG458" s="39">
        <f>Masse_1*(q_1x-W458)/($AV458^2+Aarseth_1^2)^(3/2)</f>
        <v>-74.893169584138491</v>
      </c>
      <c r="AH458" s="39">
        <f>Masse_1*(q_1y-X458)/($AV458^2+Aarseth_1^2)^(3/2)</f>
        <v>22.358671992637547</v>
      </c>
      <c r="AI458" s="39"/>
      <c r="AJ458" s="39">
        <f>Masse_2*(q_2x-W458)/($AX458^2+Aarseth_2^2)^(3/2)</f>
        <v>-12.061626337148809</v>
      </c>
      <c r="AK458" s="39">
        <f>Masse_2*(q_2y-X458)/($AX458^2+Aarseth_2^2)^(3/2)</f>
        <v>2.6320249386588852</v>
      </c>
      <c r="AL458" s="39"/>
      <c r="AM458" s="39">
        <f>Masse_3*(q_3x-W458)/($AZ458^2+Aarseth_3^2)^(3/2)</f>
        <v>-49.091792081596708</v>
      </c>
      <c r="AN458" s="39">
        <f>Masse_3*(q_3y-X458)/($AZ458^2+Aarseth_3^2)^(3/2)</f>
        <v>0.31082769560383283</v>
      </c>
      <c r="AO458" s="39"/>
      <c r="AP458" s="39"/>
      <c r="AQ458" s="39"/>
      <c r="AR458" s="39"/>
      <c r="AS458" s="39"/>
      <c r="AT458" s="39"/>
      <c r="AU458" s="39"/>
      <c r="AV458" s="39">
        <f>SQRT((q_1x-W458)^2+(q_1y-X458)^2)</f>
        <v>80923.05292371496</v>
      </c>
      <c r="AW458" s="39"/>
      <c r="AX458" s="39">
        <f>SQRT((q_2x-W458)^2+(q_2y-X458)^2)</f>
        <v>120307.27558651697</v>
      </c>
      <c r="AY458" s="39"/>
      <c r="AZ458" s="39">
        <f>SQRT((q_3x-W458)^2+(q_3y-X458)^2)</f>
        <v>102543.3532507553</v>
      </c>
      <c r="BA458" s="39"/>
    </row>
    <row r="459" spans="20:53" x14ac:dyDescent="0.3">
      <c r="T459">
        <v>455</v>
      </c>
      <c r="U459">
        <v>227.5</v>
      </c>
      <c r="W459" s="39">
        <f>W458+(Z458*bt)+(0.5*AC458)*bt^2</f>
        <v>98979.877354058845</v>
      </c>
      <c r="X459" s="39">
        <f>X458+(AA458*bt)+(0.5*AD458)*bt^2</f>
        <v>-15125.52921388422</v>
      </c>
      <c r="Y459" s="39"/>
      <c r="Z459" s="39">
        <f>Z458+(AC458*bt)</f>
        <v>2843.147262631891</v>
      </c>
      <c r="AA459" s="39">
        <f>AA458+(AD458*bt)</f>
        <v>1053.7599999355091</v>
      </c>
      <c r="AB459" s="39"/>
      <c r="AC459" s="39">
        <f t="shared" si="41"/>
        <v>-132.53469547701042</v>
      </c>
      <c r="AD459" s="39">
        <f t="shared" si="42"/>
        <v>23.451747991719458</v>
      </c>
      <c r="AE459" s="39"/>
      <c r="AF459" s="39"/>
      <c r="AG459" s="39">
        <f>Masse_1*(q_1x-W459)/($AV459^2+Aarseth_1^2)^(3/2)</f>
        <v>-72.946484248346422</v>
      </c>
      <c r="AH459" s="39">
        <f>Masse_1*(q_1y-X459)/($AV459^2+Aarseth_1^2)^(3/2)</f>
        <v>20.897130581911302</v>
      </c>
      <c r="AI459" s="39"/>
      <c r="AJ459" s="39">
        <f>Masse_2*(q_2x-W459)/($AX459^2+Aarseth_2^2)^(3/2)</f>
        <v>-11.824122409885355</v>
      </c>
      <c r="AK459" s="39">
        <f>Masse_2*(q_2y-X459)/($AX459^2+Aarseth_2^2)^(3/2)</f>
        <v>2.4969544400692967</v>
      </c>
      <c r="AL459" s="39"/>
      <c r="AM459" s="39">
        <f>Masse_3*(q_3x-W459)/($AZ459^2+Aarseth_3^2)^(3/2)</f>
        <v>-47.76408881877866</v>
      </c>
      <c r="AN459" s="39">
        <f>Masse_3*(q_3y-X459)/($AZ459^2+Aarseth_3^2)^(3/2)</f>
        <v>5.7662969738858663E-2</v>
      </c>
      <c r="AO459" s="39"/>
      <c r="AP459" s="39"/>
      <c r="AQ459" s="39"/>
      <c r="AR459" s="39"/>
      <c r="AS459" s="39"/>
      <c r="AT459" s="39"/>
      <c r="AU459" s="39"/>
      <c r="AV459" s="39">
        <f>SQRT((q_1x-W459)^2+(q_1y-X459)^2)</f>
        <v>82156.774517202808</v>
      </c>
      <c r="AW459" s="39"/>
      <c r="AX459" s="39">
        <f>SQRT((q_2x-W459)^2+(q_2y-X459)^2)</f>
        <v>121603.879187568</v>
      </c>
      <c r="AY459" s="39"/>
      <c r="AZ459" s="39">
        <f>SQRT((q_3x-W459)^2+(q_3y-X459)^2)</f>
        <v>103979.95312630535</v>
      </c>
      <c r="BA459" s="39"/>
    </row>
    <row r="460" spans="20:53" x14ac:dyDescent="0.3">
      <c r="T460">
        <v>456</v>
      </c>
      <c r="U460">
        <v>228</v>
      </c>
      <c r="W460" s="39">
        <f>W459+(Z459*bt)+(0.5*AC459)*bt^2</f>
        <v>100384.88414844016</v>
      </c>
      <c r="X460" s="39">
        <f>X459+(AA459*bt)+(0.5*AD459)*bt^2</f>
        <v>-14595.7177454175</v>
      </c>
      <c r="Y460" s="39"/>
      <c r="Z460" s="39">
        <f>Z459+(AC459*bt)</f>
        <v>2776.8799148933858</v>
      </c>
      <c r="AA460" s="39">
        <f>AA459+(AD459*bt)</f>
        <v>1065.4858739313688</v>
      </c>
      <c r="AB460" s="39"/>
      <c r="AC460" s="39">
        <f t="shared" si="41"/>
        <v>-129.21737024422615</v>
      </c>
      <c r="AD460" s="39">
        <f t="shared" si="42"/>
        <v>21.73585081536163</v>
      </c>
      <c r="AE460" s="39"/>
      <c r="AF460" s="39"/>
      <c r="AG460" s="39">
        <f>Masse_1*(q_1x-W460)/($AV460^2+Aarseth_1^2)^(3/2)</f>
        <v>-71.103982421781097</v>
      </c>
      <c r="AH460" s="39">
        <f>Masse_1*(q_1y-X460)/($AV460^2+Aarseth_1^2)^(3/2)</f>
        <v>19.544638806290909</v>
      </c>
      <c r="AI460" s="39"/>
      <c r="AJ460" s="39">
        <f>Masse_2*(q_2x-W460)/($AX460^2+Aarseth_2^2)^(3/2)</f>
        <v>-11.598386382511901</v>
      </c>
      <c r="AK460" s="39">
        <f>Masse_2*(q_2y-X460)/($AX460^2+Aarseth_2^2)^(3/2)</f>
        <v>2.3696549594615606</v>
      </c>
      <c r="AL460" s="39"/>
      <c r="AM460" s="39">
        <f>Masse_3*(q_3x-W460)/($AZ460^2+Aarseth_3^2)^(3/2)</f>
        <v>-46.515001439933137</v>
      </c>
      <c r="AN460" s="39">
        <f>Masse_3*(q_3y-X460)/($AZ460^2+Aarseth_3^2)^(3/2)</f>
        <v>-0.17844295039083888</v>
      </c>
      <c r="AO460" s="39"/>
      <c r="AP460" s="39"/>
      <c r="AQ460" s="39"/>
      <c r="AR460" s="39"/>
      <c r="AS460" s="39"/>
      <c r="AT460" s="39"/>
      <c r="AU460" s="39"/>
      <c r="AV460" s="39">
        <f>SQRT((q_1x-W460)^2+(q_1y-X460)^2)</f>
        <v>83366.36217470032</v>
      </c>
      <c r="AW460" s="39"/>
      <c r="AX460" s="39">
        <f>SQRT((q_2x-W460)^2+(q_2y-X460)^2)</f>
        <v>122871.76104722192</v>
      </c>
      <c r="AY460" s="39"/>
      <c r="AZ460" s="39">
        <f>SQRT((q_3x-W460)^2+(q_3y-X460)^2)</f>
        <v>105385.65960851374</v>
      </c>
      <c r="BA460" s="39"/>
    </row>
    <row r="461" spans="20:53" x14ac:dyDescent="0.3">
      <c r="T461">
        <v>457</v>
      </c>
      <c r="U461">
        <v>228.5</v>
      </c>
      <c r="W461" s="39">
        <f>W460+(Z460*bt)+(0.5*AC460)*bt^2</f>
        <v>101757.17193460633</v>
      </c>
      <c r="X461" s="39">
        <f>X460+(AA460*bt)+(0.5*AD460)*bt^2</f>
        <v>-14060.257827099897</v>
      </c>
      <c r="Y461" s="39"/>
      <c r="Z461" s="39">
        <f>Z460+(AC460*bt)</f>
        <v>2712.2712297712728</v>
      </c>
      <c r="AA461" s="39">
        <f>AA460+(AD460*bt)</f>
        <v>1076.3537993390496</v>
      </c>
      <c r="AB461" s="39"/>
      <c r="AC461" s="39">
        <f t="shared" si="41"/>
        <v>-126.08032045132099</v>
      </c>
      <c r="AD461" s="39">
        <f t="shared" si="42"/>
        <v>20.141019619876623</v>
      </c>
      <c r="AE461" s="39"/>
      <c r="AF461" s="39"/>
      <c r="AG461" s="39">
        <f>Masse_1*(q_1x-W461)/($AV461^2+Aarseth_1^2)^(3/2)</f>
        <v>-69.358573836251836</v>
      </c>
      <c r="AH461" s="39">
        <f>Masse_1*(q_1y-X461)/($AV461^2+Aarseth_1^2)^(3/2)</f>
        <v>18.290612297910997</v>
      </c>
      <c r="AI461" s="39"/>
      <c r="AJ461" s="39">
        <f>Masse_2*(q_2x-W461)/($AX461^2+Aarseth_2^2)^(3/2)</f>
        <v>-11.383623591591219</v>
      </c>
      <c r="AK461" s="39">
        <f>Masse_2*(q_2y-X461)/($AX461^2+Aarseth_2^2)^(3/2)</f>
        <v>2.2495013169938343</v>
      </c>
      <c r="AL461" s="39"/>
      <c r="AM461" s="39">
        <f>Masse_3*(q_3x-W461)/($AZ461^2+Aarseth_3^2)^(3/2)</f>
        <v>-45.338123023477934</v>
      </c>
      <c r="AN461" s="39">
        <f>Masse_3*(q_3y-X461)/($AZ461^2+Aarseth_3^2)^(3/2)</f>
        <v>-0.3990939950282083</v>
      </c>
      <c r="AO461" s="39"/>
      <c r="AP461" s="39"/>
      <c r="AQ461" s="39"/>
      <c r="AR461" s="39"/>
      <c r="AS461" s="39"/>
      <c r="AT461" s="39"/>
      <c r="AU461" s="39"/>
      <c r="AV461" s="39">
        <f>SQRT((q_1x-W461)^2+(q_1y-X461)^2)</f>
        <v>84552.231669636036</v>
      </c>
      <c r="AW461" s="39"/>
      <c r="AX461" s="39">
        <f>SQRT((q_2x-W461)^2+(q_2y-X461)^2)</f>
        <v>124111.66312728151</v>
      </c>
      <c r="AY461" s="39"/>
      <c r="AZ461" s="39">
        <f>SQRT((q_3x-W461)^2+(q_3y-X461)^2)</f>
        <v>106761.30794827602</v>
      </c>
      <c r="BA461" s="39"/>
    </row>
    <row r="462" spans="20:53" x14ac:dyDescent="0.3">
      <c r="T462">
        <v>458</v>
      </c>
      <c r="U462">
        <v>229</v>
      </c>
      <c r="W462" s="39">
        <f>W461+(Z461*bt)+(0.5*AC461)*bt^2</f>
        <v>103097.54750943556</v>
      </c>
      <c r="X462" s="39">
        <f>X461+(AA461*bt)+(0.5*AD461)*bt^2</f>
        <v>-13519.563299977888</v>
      </c>
      <c r="Y462" s="39"/>
      <c r="Z462" s="39">
        <f>Z461+(AC461*bt)</f>
        <v>2649.2310695456122</v>
      </c>
      <c r="AA462" s="39">
        <f>AA461+(AD461*bt)</f>
        <v>1086.424309148988</v>
      </c>
      <c r="AB462" s="39"/>
      <c r="AC462" s="39">
        <f t="shared" si="41"/>
        <v>-123.11056880268862</v>
      </c>
      <c r="AD462" s="39">
        <f t="shared" si="42"/>
        <v>18.655907668106124</v>
      </c>
      <c r="AE462" s="39"/>
      <c r="AF462" s="39"/>
      <c r="AG462" s="39">
        <f>Masse_1*(q_1x-W462)/($AV462^2+Aarseth_1^2)^(3/2)</f>
        <v>-67.703739955563506</v>
      </c>
      <c r="AH462" s="39">
        <f>Masse_1*(q_1y-X462)/($AV462^2+Aarseth_1^2)^(3/2)</f>
        <v>17.12569251793645</v>
      </c>
      <c r="AI462" s="39"/>
      <c r="AJ462" s="39">
        <f>Masse_2*(q_2x-W462)/($AX462^2+Aarseth_2^2)^(3/2)</f>
        <v>-11.179110573924996</v>
      </c>
      <c r="AK462" s="39">
        <f>Masse_2*(q_2y-X462)/($AX462^2+Aarseth_2^2)^(3/2)</f>
        <v>2.1359304397248646</v>
      </c>
      <c r="AL462" s="39"/>
      <c r="AM462" s="39">
        <f>Masse_3*(q_3x-W462)/($AZ462^2+Aarseth_3^2)^(3/2)</f>
        <v>-44.227718273200111</v>
      </c>
      <c r="AN462" s="39">
        <f>Masse_3*(q_3y-X462)/($AZ462^2+Aarseth_3^2)^(3/2)</f>
        <v>-0.60571528955519327</v>
      </c>
      <c r="AO462" s="39"/>
      <c r="AP462" s="39"/>
      <c r="AQ462" s="39"/>
      <c r="AR462" s="39"/>
      <c r="AS462" s="39"/>
      <c r="AT462" s="39"/>
      <c r="AU462" s="39"/>
      <c r="AV462" s="39">
        <f>SQRT((q_1x-W462)^2+(q_1y-X462)^2)</f>
        <v>85714.785442213397</v>
      </c>
      <c r="AW462" s="39"/>
      <c r="AX462" s="39">
        <f>SQRT((q_2x-W462)^2+(q_2y-X462)^2)</f>
        <v>125324.28360321639</v>
      </c>
      <c r="AY462" s="39"/>
      <c r="AZ462" s="39">
        <f>SQRT((q_3x-W462)^2+(q_3y-X462)^2)</f>
        <v>108107.68460372025</v>
      </c>
      <c r="BA462" s="39"/>
    </row>
    <row r="463" spans="20:53" x14ac:dyDescent="0.3">
      <c r="T463">
        <v>459</v>
      </c>
      <c r="U463">
        <v>229.5</v>
      </c>
      <c r="W463" s="39">
        <f>W462+(Z462*bt)+(0.5*AC462)*bt^2</f>
        <v>104406.77422310803</v>
      </c>
      <c r="X463" s="39">
        <f>X462+(AA462*bt)+(0.5*AD462)*bt^2</f>
        <v>-12974.019156944882</v>
      </c>
      <c r="Y463" s="39"/>
      <c r="Z463" s="39">
        <f>Z462+(AC462*bt)</f>
        <v>2587.675785144268</v>
      </c>
      <c r="AA463" s="39">
        <f>AA462+(AD462*bt)</f>
        <v>1095.752262983041</v>
      </c>
      <c r="AB463" s="39"/>
      <c r="AC463" s="39">
        <f t="shared" si="41"/>
        <v>-120.29631160134224</v>
      </c>
      <c r="AD463" s="39">
        <f t="shared" si="42"/>
        <v>17.270440124683592</v>
      </c>
      <c r="AE463" s="39"/>
      <c r="AF463" s="39"/>
      <c r="AG463" s="39">
        <f>Masse_1*(q_1x-W463)/($AV463^2+Aarseth_1^2)^(3/2)</f>
        <v>-66.133485605086506</v>
      </c>
      <c r="AH463" s="39">
        <f>Masse_1*(q_1y-X463)/($AV463^2+Aarseth_1^2)^(3/2)</f>
        <v>16.041582724332926</v>
      </c>
      <c r="AI463" s="39"/>
      <c r="AJ463" s="39">
        <f>Masse_2*(q_2x-W463)/($AX463^2+Aarseth_2^2)^(3/2)</f>
        <v>-10.984187272141819</v>
      </c>
      <c r="AK463" s="39">
        <f>Masse_2*(q_2y-X463)/($AX463^2+Aarseth_2^2)^(3/2)</f>
        <v>2.0284339851228386</v>
      </c>
      <c r="AL463" s="39"/>
      <c r="AM463" s="39">
        <f>Masse_3*(q_3x-W463)/($AZ463^2+Aarseth_3^2)^(3/2)</f>
        <v>-43.17863872411391</v>
      </c>
      <c r="AN463" s="39">
        <f>Masse_3*(q_3y-X463)/($AZ463^2+Aarseth_3^2)^(3/2)</f>
        <v>-0.79957658477217064</v>
      </c>
      <c r="AO463" s="39"/>
      <c r="AP463" s="39"/>
      <c r="AQ463" s="39"/>
      <c r="AR463" s="39"/>
      <c r="AS463" s="39"/>
      <c r="AT463" s="39"/>
      <c r="AU463" s="39"/>
      <c r="AV463" s="39">
        <f>SQRT((q_1x-W463)^2+(q_1y-X463)^2)</f>
        <v>86854.412640865179</v>
      </c>
      <c r="AW463" s="39"/>
      <c r="AX463" s="39">
        <f>SQRT((q_2x-W463)^2+(q_2y-X463)^2)</f>
        <v>126510.28032860826</v>
      </c>
      <c r="AY463" s="39"/>
      <c r="AZ463" s="39">
        <f>SQRT((q_3x-W463)^2+(q_3y-X463)^2)</f>
        <v>109425.53104409666</v>
      </c>
      <c r="BA463" s="39"/>
    </row>
    <row r="464" spans="20:53" x14ac:dyDescent="0.3">
      <c r="T464">
        <v>460</v>
      </c>
      <c r="U464">
        <v>230</v>
      </c>
      <c r="W464" s="39">
        <f>W463+(Z463*bt)+(0.5*AC463)*bt^2</f>
        <v>105685.57507673001</v>
      </c>
      <c r="X464" s="39">
        <f>X463+(AA463*bt)+(0.5*AD463)*bt^2</f>
        <v>-12423.984220437775</v>
      </c>
      <c r="Y464" s="39"/>
      <c r="Z464" s="39">
        <f>Z463+(AC463*bt)</f>
        <v>2527.5276293435968</v>
      </c>
      <c r="AA464" s="39">
        <f>AA463+(AD463*bt)</f>
        <v>1104.3874830453829</v>
      </c>
      <c r="AB464" s="39"/>
      <c r="AC464" s="39">
        <f t="shared" si="41"/>
        <v>-117.6267947023388</v>
      </c>
      <c r="AD464" s="39">
        <f t="shared" si="42"/>
        <v>15.975648385338099</v>
      </c>
      <c r="AE464" s="39"/>
      <c r="AF464" s="39"/>
      <c r="AG464" s="39">
        <f>Masse_1*(q_1x-W464)/($AV464^2+Aarseth_1^2)^(3/2)</f>
        <v>-64.64229407033578</v>
      </c>
      <c r="AH464" s="39">
        <f>Masse_1*(q_1y-X464)/($AV464^2+Aarseth_1^2)^(3/2)</f>
        <v>15.030908596656401</v>
      </c>
      <c r="AI464" s="39"/>
      <c r="AJ464" s="39">
        <f>Masse_2*(q_2x-W464)/($AX464^2+Aarseth_2^2)^(3/2)</f>
        <v>-10.798250246492833</v>
      </c>
      <c r="AK464" s="39">
        <f>Masse_2*(q_2y-X464)/($AX464^2+Aarseth_2^2)^(3/2)</f>
        <v>1.9265519769302821</v>
      </c>
      <c r="AL464" s="39"/>
      <c r="AM464" s="39">
        <f>Masse_3*(q_3x-W464)/($AZ464^2+Aarseth_3^2)^(3/2)</f>
        <v>-42.186250385510199</v>
      </c>
      <c r="AN464" s="39">
        <f>Masse_3*(q_3y-X464)/($AZ464^2+Aarseth_3^2)^(3/2)</f>
        <v>-0.98181218824858474</v>
      </c>
      <c r="AO464" s="39"/>
      <c r="AP464" s="39"/>
      <c r="AQ464" s="39"/>
      <c r="AR464" s="39"/>
      <c r="AS464" s="39"/>
      <c r="AT464" s="39"/>
      <c r="AU464" s="39"/>
      <c r="AV464" s="39">
        <f>SQRT((q_1x-W464)^2+(q_1y-X464)^2)</f>
        <v>87971.489264682721</v>
      </c>
      <c r="AW464" s="39"/>
      <c r="AX464" s="39">
        <f>SQRT((q_2x-W464)^2+(q_2y-X464)^2)</f>
        <v>127670.2739508566</v>
      </c>
      <c r="AY464" s="39"/>
      <c r="AZ464" s="39">
        <f>SQRT((q_3x-W464)^2+(q_3y-X464)^2)</f>
        <v>110715.54717998275</v>
      </c>
      <c r="BA464" s="39"/>
    </row>
    <row r="465" spans="20:53" x14ac:dyDescent="0.3">
      <c r="T465">
        <v>461</v>
      </c>
      <c r="U465">
        <v>230.5</v>
      </c>
      <c r="W465" s="39">
        <f>W464+(Z464*bt)+(0.5*AC464)*bt^2</f>
        <v>106934.635542064</v>
      </c>
      <c r="X465" s="39">
        <f>X464+(AA464*bt)+(0.5*AD464)*bt^2</f>
        <v>-11869.793522866916</v>
      </c>
      <c r="Y465" s="39"/>
      <c r="Z465" s="39">
        <f>Z464+(AC464*bt)</f>
        <v>2468.7142319924274</v>
      </c>
      <c r="AA465" s="39">
        <f>AA464+(AD464*bt)</f>
        <v>1112.3753072380518</v>
      </c>
      <c r="AB465" s="39"/>
      <c r="AC465" s="39">
        <f t="shared" si="41"/>
        <v>-115.09220419371647</v>
      </c>
      <c r="AD465" s="39">
        <f t="shared" si="42"/>
        <v>14.763528751579191</v>
      </c>
      <c r="AE465" s="39"/>
      <c r="AF465" s="39"/>
      <c r="AG465" s="39">
        <f>Masse_1*(q_1x-W465)/($AV465^2+Aarseth_1^2)^(3/2)</f>
        <v>-63.225085692989843</v>
      </c>
      <c r="AH465" s="39">
        <f>Masse_1*(q_1y-X465)/($AV465^2+Aarseth_1^2)^(3/2)</f>
        <v>14.08709943629108</v>
      </c>
      <c r="AI465" s="39"/>
      <c r="AJ465" s="39">
        <f>Masse_2*(q_2x-W465)/($AX465^2+Aarseth_2^2)^(3/2)</f>
        <v>-10.620746744128951</v>
      </c>
      <c r="AK465" s="39">
        <f>Masse_2*(q_2y-X465)/($AX465^2+Aarseth_2^2)^(3/2)</f>
        <v>1.8298672963518274</v>
      </c>
      <c r="AL465" s="39"/>
      <c r="AM465" s="39">
        <f>Masse_3*(q_3x-W465)/($AZ465^2+Aarseth_3^2)^(3/2)</f>
        <v>-41.246371756597689</v>
      </c>
      <c r="AN465" s="39">
        <f>Masse_3*(q_3y-X465)/($AZ465^2+Aarseth_3^2)^(3/2)</f>
        <v>-1.1534379810637161</v>
      </c>
      <c r="AO465" s="39"/>
      <c r="AP465" s="39"/>
      <c r="AQ465" s="39"/>
      <c r="AR465" s="39"/>
      <c r="AS465" s="39"/>
      <c r="AT465" s="39"/>
      <c r="AU465" s="39"/>
      <c r="AV465" s="39">
        <f>SQRT((q_1x-W465)^2+(q_1y-X465)^2)</f>
        <v>89066.378381238756</v>
      </c>
      <c r="AW465" s="39"/>
      <c r="AX465" s="39">
        <f>SQRT((q_2x-W465)^2+(q_2y-X465)^2)</f>
        <v>128804.85071972037</v>
      </c>
      <c r="AY465" s="39"/>
      <c r="AZ465" s="39">
        <f>SQRT((q_3x-W465)^2+(q_3y-X465)^2)</f>
        <v>111978.39446305785</v>
      </c>
      <c r="BA465" s="39"/>
    </row>
    <row r="466" spans="20:53" x14ac:dyDescent="0.3">
      <c r="T466">
        <v>462</v>
      </c>
      <c r="U466">
        <v>231</v>
      </c>
      <c r="W466" s="39">
        <f>W465+(Z465*bt)+(0.5*AC465)*bt^2</f>
        <v>108154.60613253601</v>
      </c>
      <c r="X466" s="39">
        <f>X465+(AA465*bt)+(0.5*AD465)*bt^2</f>
        <v>-11311.760428153942</v>
      </c>
      <c r="Y466" s="39"/>
      <c r="Z466" s="39">
        <f>Z465+(AC465*bt)</f>
        <v>2411.1681298955691</v>
      </c>
      <c r="AA466" s="39">
        <f>AA465+(AD465*bt)</f>
        <v>1119.7570716138414</v>
      </c>
      <c r="AB466" s="39"/>
      <c r="AC466" s="39">
        <f t="shared" ref="AC466:AC529" si="43">AG466+AJ466+AM466</f>
        <v>-112.6835699112664</v>
      </c>
      <c r="AD466" s="39">
        <f t="shared" ref="AD466:AD529" si="44">AH466+AK466+AN466</f>
        <v>13.626921494533478</v>
      </c>
      <c r="AE466" s="39"/>
      <c r="AF466" s="39"/>
      <c r="AG466" s="39">
        <f>Masse_1*(q_1x-W466)/($AV466^2+Aarseth_1^2)^(3/2)</f>
        <v>-61.877179878708588</v>
      </c>
      <c r="AH466" s="39">
        <f>Masse_1*(q_1y-X466)/($AV466^2+Aarseth_1^2)^(3/2)</f>
        <v>13.204286592784616</v>
      </c>
      <c r="AI466" s="39"/>
      <c r="AJ466" s="39">
        <f>Masse_2*(q_2x-W466)/($AX466^2+Aarseth_2^2)^(3/2)</f>
        <v>-10.451169501790362</v>
      </c>
      <c r="AK466" s="39">
        <f>Masse_2*(q_2y-X466)/($AX466^2+Aarseth_2^2)^(3/2)</f>
        <v>1.7380008985852409</v>
      </c>
      <c r="AL466" s="39"/>
      <c r="AM466" s="39">
        <f>Masse_3*(q_3x-W466)/($AZ466^2+Aarseth_3^2)^(3/2)</f>
        <v>-40.355220530767461</v>
      </c>
      <c r="AN466" s="39">
        <f>Masse_3*(q_3y-X466)/($AZ466^2+Aarseth_3^2)^(3/2)</f>
        <v>-1.3153659968363784</v>
      </c>
      <c r="AO466" s="39"/>
      <c r="AP466" s="39"/>
      <c r="AQ466" s="39"/>
      <c r="AR466" s="39"/>
      <c r="AS466" s="39"/>
      <c r="AT466" s="39"/>
      <c r="AU466" s="39"/>
      <c r="AV466" s="39">
        <f>SQRT((q_1x-W466)^2+(q_1y-X466)^2)</f>
        <v>90139.430399735793</v>
      </c>
      <c r="AW466" s="39"/>
      <c r="AX466" s="39">
        <f>SQRT((q_2x-W466)^2+(q_2y-X466)^2)</f>
        <v>129914.56502460554</v>
      </c>
      <c r="AY466" s="39"/>
      <c r="AZ466" s="39">
        <f>SQRT((q_3x-W466)^2+(q_3y-X466)^2)</f>
        <v>113214.69869300844</v>
      </c>
      <c r="BA466" s="39"/>
    </row>
    <row r="467" spans="20:53" x14ac:dyDescent="0.3">
      <c r="T467">
        <v>463</v>
      </c>
      <c r="U467">
        <v>231.5</v>
      </c>
      <c r="W467" s="39">
        <f>W466+(Z466*bt)+(0.5*AC466)*bt^2</f>
        <v>109346.10475124489</v>
      </c>
      <c r="X467" s="39">
        <f>X466+(AA466*bt)+(0.5*AD466)*bt^2</f>
        <v>-10750.178527160206</v>
      </c>
      <c r="Y467" s="39"/>
      <c r="Z467" s="39">
        <f>Z466+(AC466*bt)</f>
        <v>2354.826344939936</v>
      </c>
      <c r="AA467" s="39">
        <f>AA466+(AD466*bt)</f>
        <v>1126.5705323611082</v>
      </c>
      <c r="AB467" s="39"/>
      <c r="AC467" s="39">
        <f t="shared" si="43"/>
        <v>-110.39268014736655</v>
      </c>
      <c r="AD467" s="39">
        <f t="shared" si="44"/>
        <v>12.559407051330581</v>
      </c>
      <c r="AE467" s="39"/>
      <c r="AF467" s="39"/>
      <c r="AG467" s="39">
        <f>Masse_1*(q_1x-W467)/($AV467^2+Aarseth_1^2)^(3/2)</f>
        <v>-60.594260361033712</v>
      </c>
      <c r="AH467" s="39">
        <f>Masse_1*(q_1y-X467)/($AV467^2+Aarseth_1^2)^(3/2)</f>
        <v>12.37721635866486</v>
      </c>
      <c r="AI467" s="39"/>
      <c r="AJ467" s="39">
        <f>Masse_2*(q_2x-W467)/($AX467^2+Aarseth_2^2)^(3/2)</f>
        <v>-10.289052177985933</v>
      </c>
      <c r="AK467" s="39">
        <f>Masse_2*(q_2y-X467)/($AX467^2+Aarseth_2^2)^(3/2)</f>
        <v>1.6506076466629727</v>
      </c>
      <c r="AL467" s="39"/>
      <c r="AM467" s="39">
        <f>Masse_3*(q_3x-W467)/($AZ467^2+Aarseth_3^2)^(3/2)</f>
        <v>-39.509367608346899</v>
      </c>
      <c r="AN467" s="39">
        <f>Masse_3*(q_3y-X467)/($AZ467^2+Aarseth_3^2)^(3/2)</f>
        <v>-1.4684169539972518</v>
      </c>
      <c r="AO467" s="39"/>
      <c r="AP467" s="39"/>
      <c r="AQ467" s="39"/>
      <c r="AR467" s="39"/>
      <c r="AS467" s="39"/>
      <c r="AT467" s="39"/>
      <c r="AU467" s="39"/>
      <c r="AV467" s="39">
        <f>SQRT((q_1x-W467)^2+(q_1y-X467)^2)</f>
        <v>91190.983383740531</v>
      </c>
      <c r="AW467" s="39"/>
      <c r="AX467" s="39">
        <f>SQRT((q_2x-W467)^2+(q_2y-X467)^2)</f>
        <v>130999.94169170091</v>
      </c>
      <c r="AY467" s="39"/>
      <c r="AZ467" s="39">
        <f>SQRT((q_3x-W467)^2+(q_3y-X467)^2)</f>
        <v>114425.05256426007</v>
      </c>
      <c r="BA467" s="39"/>
    </row>
    <row r="468" spans="20:53" x14ac:dyDescent="0.3">
      <c r="T468">
        <v>464</v>
      </c>
      <c r="U468">
        <v>232</v>
      </c>
      <c r="W468" s="39">
        <f>W467+(Z467*bt)+(0.5*AC467)*bt^2</f>
        <v>110509.71883869644</v>
      </c>
      <c r="X468" s="39">
        <f>X467+(AA467*bt)+(0.5*AD467)*bt^2</f>
        <v>-10185.323335098235</v>
      </c>
      <c r="Y468" s="39"/>
      <c r="Z468" s="39">
        <f>Z467+(AC467*bt)</f>
        <v>2299.6300048662529</v>
      </c>
      <c r="AA468" s="39">
        <f>AA467+(AD467*bt)</f>
        <v>1132.8502358867736</v>
      </c>
      <c r="AB468" s="39"/>
      <c r="AC468" s="39">
        <f t="shared" si="43"/>
        <v>-108.21200613439785</v>
      </c>
      <c r="AD468" s="39">
        <f t="shared" si="44"/>
        <v>11.555216664151658</v>
      </c>
      <c r="AE468" s="39"/>
      <c r="AF468" s="39"/>
      <c r="AG468" s="39">
        <f>Masse_1*(q_1x-W468)/($AV468^2+Aarseth_1^2)^(3/2)</f>
        <v>-59.372343525664569</v>
      </c>
      <c r="AH468" s="39">
        <f>Masse_1*(q_1y-X468)/($AV468^2+Aarseth_1^2)^(3/2)</f>
        <v>11.601175054860295</v>
      </c>
      <c r="AI468" s="39"/>
      <c r="AJ468" s="39">
        <f>Masse_2*(q_2x-W468)/($AX468^2+Aarseth_2^2)^(3/2)</f>
        <v>-10.133965327269642</v>
      </c>
      <c r="AK468" s="39">
        <f>Masse_2*(q_2y-X468)/($AX468^2+Aarseth_2^2)^(3/2)</f>
        <v>1.5673726724554138</v>
      </c>
      <c r="AL468" s="39"/>
      <c r="AM468" s="39">
        <f>Masse_3*(q_3x-W468)/($AZ468^2+Aarseth_3^2)^(3/2)</f>
        <v>-38.705697281463635</v>
      </c>
      <c r="AN468" s="39">
        <f>Masse_3*(q_3y-X468)/($AZ468^2+Aarseth_3^2)^(3/2)</f>
        <v>-1.6133310631640503</v>
      </c>
      <c r="AO468" s="39"/>
      <c r="AP468" s="39"/>
      <c r="AQ468" s="39"/>
      <c r="AR468" s="39"/>
      <c r="AS468" s="39"/>
      <c r="AT468" s="39"/>
      <c r="AU468" s="39"/>
      <c r="AV468" s="39">
        <f>SQRT((q_1x-W468)^2+(q_1y-X468)^2)</f>
        <v>92221.363391173363</v>
      </c>
      <c r="AW468" s="39"/>
      <c r="AX468" s="39">
        <f>SQRT((q_2x-W468)^2+(q_2y-X468)^2)</f>
        <v>132061.4780679743</v>
      </c>
      <c r="AY468" s="39"/>
      <c r="AZ468" s="39">
        <f>SQRT((q_3x-W468)^2+(q_3y-X468)^2)</f>
        <v>115610.01798106535</v>
      </c>
      <c r="BA468" s="39"/>
    </row>
    <row r="469" spans="20:53" x14ac:dyDescent="0.3">
      <c r="T469">
        <v>465</v>
      </c>
      <c r="U469">
        <v>232.5</v>
      </c>
      <c r="W469" s="39">
        <f>W468+(Z468*bt)+(0.5*AC468)*bt^2</f>
        <v>111646.00734036276</v>
      </c>
      <c r="X469" s="39">
        <f>X468+(AA468*bt)+(0.5*AD468)*bt^2</f>
        <v>-9617.453815071829</v>
      </c>
      <c r="Y469" s="39"/>
      <c r="Z469" s="39">
        <f>Z468+(AC468*bt)</f>
        <v>2245.5240017990541</v>
      </c>
      <c r="AA469" s="39">
        <f>AA468+(AD468*bt)</f>
        <v>1138.6278442188495</v>
      </c>
      <c r="AB469" s="39"/>
      <c r="AC469" s="39">
        <f t="shared" si="43"/>
        <v>-106.13463507394547</v>
      </c>
      <c r="AD469" s="39">
        <f t="shared" si="44"/>
        <v>10.609155232697686</v>
      </c>
      <c r="AE469" s="39"/>
      <c r="AF469" s="39"/>
      <c r="AG469" s="39">
        <f>Masse_1*(q_1x-W469)/($AV469^2+Aarseth_1^2)^(3/2)</f>
        <v>-58.207749579845732</v>
      </c>
      <c r="AH469" s="39">
        <f>Masse_1*(q_1y-X469)/($AV469^2+Aarseth_1^2)^(3/2)</f>
        <v>10.871924419051643</v>
      </c>
      <c r="AI469" s="39"/>
      <c r="AJ469" s="39">
        <f>Masse_2*(q_2x-W469)/($AX469^2+Aarseth_2^2)^(3/2)</f>
        <v>-9.9855128428551811</v>
      </c>
      <c r="AK469" s="39">
        <f>Masse_2*(q_2y-X469)/($AX469^2+Aarseth_2^2)^(3/2)</f>
        <v>1.4880081893259061</v>
      </c>
      <c r="AL469" s="39"/>
      <c r="AM469" s="39">
        <f>Masse_3*(q_3x-W469)/($AZ469^2+Aarseth_3^2)^(3/2)</f>
        <v>-37.941372651244556</v>
      </c>
      <c r="AN469" s="39">
        <f>Masse_3*(q_3y-X469)/($AZ469^2+Aarseth_3^2)^(3/2)</f>
        <v>-1.7507773756798639</v>
      </c>
      <c r="AO469" s="39"/>
      <c r="AP469" s="39"/>
      <c r="AQ469" s="39"/>
      <c r="AR469" s="39"/>
      <c r="AS469" s="39"/>
      <c r="AT469" s="39"/>
      <c r="AU469" s="39"/>
      <c r="AV469" s="39">
        <f>SQRT((q_1x-W469)^2+(q_1y-X469)^2)</f>
        <v>93230.8848319104</v>
      </c>
      <c r="AW469" s="39"/>
      <c r="AX469" s="39">
        <f>SQRT((q_2x-W469)^2+(q_2y-X469)^2)</f>
        <v>133099.64591555201</v>
      </c>
      <c r="AY469" s="39"/>
      <c r="AZ469" s="39">
        <f>SQRT((q_3x-W469)^2+(q_3y-X469)^2)</f>
        <v>116770.12816590058</v>
      </c>
      <c r="BA469" s="39"/>
    </row>
    <row r="470" spans="20:53" x14ac:dyDescent="0.3">
      <c r="T470">
        <v>466</v>
      </c>
      <c r="U470">
        <v>233</v>
      </c>
      <c r="W470" s="39">
        <f>W469+(Z469*bt)+(0.5*AC469)*bt^2</f>
        <v>112755.50251187805</v>
      </c>
      <c r="X470" s="39">
        <f>X469+(AA469*bt)+(0.5*AD469)*bt^2</f>
        <v>-9046.8137485583175</v>
      </c>
      <c r="Y470" s="39"/>
      <c r="Z470" s="39">
        <f>Z469+(AC469*bt)</f>
        <v>2192.4566842620811</v>
      </c>
      <c r="AA470" s="39">
        <f>AA469+(AD469*bt)</f>
        <v>1143.9324218351983</v>
      </c>
      <c r="AB470" s="39"/>
      <c r="AC470" s="39">
        <f t="shared" si="43"/>
        <v>-104.15421064751052</v>
      </c>
      <c r="AD470" s="39">
        <f t="shared" si="44"/>
        <v>9.7165345265095606</v>
      </c>
      <c r="AE470" s="39"/>
      <c r="AF470" s="39"/>
      <c r="AG470" s="39">
        <f>Masse_1*(q_1x-W470)/($AV470^2+Aarseth_1^2)^(3/2)</f>
        <v>-57.097076345574187</v>
      </c>
      <c r="AH470" s="39">
        <f>Masse_1*(q_1y-X470)/($AV470^2+Aarseth_1^2)^(3/2)</f>
        <v>10.185645727663921</v>
      </c>
      <c r="AI470" s="39"/>
      <c r="AJ470" s="39">
        <f>Masse_2*(q_2x-W470)/($AX470^2+Aarseth_2^2)^(3/2)</f>
        <v>-9.8433288050798282</v>
      </c>
      <c r="AK470" s="39">
        <f>Masse_2*(q_2y-X470)/($AX470^2+Aarseth_2^2)^(3/2)</f>
        <v>1.412250692956398</v>
      </c>
      <c r="AL470" s="39"/>
      <c r="AM470" s="39">
        <f>Masse_3*(q_3x-W470)/($AZ470^2+Aarseth_3^2)^(3/2)</f>
        <v>-37.213805496856516</v>
      </c>
      <c r="AN470" s="39">
        <f>Masse_3*(q_3y-X470)/($AZ470^2+Aarseth_3^2)^(3/2)</f>
        <v>-1.881361894110759</v>
      </c>
      <c r="AO470" s="39"/>
      <c r="AP470" s="39"/>
      <c r="AQ470" s="39"/>
      <c r="AR470" s="39"/>
      <c r="AS470" s="39"/>
      <c r="AT470" s="39"/>
      <c r="AU470" s="39"/>
      <c r="AV470" s="39">
        <f>SQRT((q_1x-W470)^2+(q_1y-X470)^2)</f>
        <v>94219.850835482081</v>
      </c>
      <c r="AW470" s="39"/>
      <c r="AX470" s="39">
        <f>SQRT((q_2x-W470)^2+(q_2y-X470)^2)</f>
        <v>134114.89313701715</v>
      </c>
      <c r="AY470" s="39"/>
      <c r="AZ470" s="39">
        <f>SQRT((q_3x-W470)^2+(q_3y-X470)^2)</f>
        <v>117905.8895830453</v>
      </c>
      <c r="BA470" s="39"/>
    </row>
    <row r="471" spans="20:53" x14ac:dyDescent="0.3">
      <c r="T471">
        <v>467</v>
      </c>
      <c r="U471">
        <v>233.5</v>
      </c>
      <c r="W471" s="39">
        <f>W470+(Z470*bt)+(0.5*AC470)*bt^2</f>
        <v>113838.71157767814</v>
      </c>
      <c r="X471" s="39">
        <f>X470+(AA470*bt)+(0.5*AD470)*bt^2</f>
        <v>-8473.632970824905</v>
      </c>
      <c r="Y471" s="39"/>
      <c r="Z471" s="39">
        <f>Z470+(AC470*bt)</f>
        <v>2140.3795789383257</v>
      </c>
      <c r="AA471" s="39">
        <f>AA470+(AD470*bt)</f>
        <v>1148.790689098453</v>
      </c>
      <c r="AB471" s="39"/>
      <c r="AC471" s="39">
        <f t="shared" si="43"/>
        <v>-102.26488008638898</v>
      </c>
      <c r="AD471" s="39">
        <f t="shared" si="44"/>
        <v>8.8731152110000924</v>
      </c>
      <c r="AE471" s="39"/>
      <c r="AF471" s="39"/>
      <c r="AG471" s="39">
        <f>Masse_1*(q_1x-W471)/($AV471^2+Aarseth_1^2)^(3/2)</f>
        <v>-56.037175458207344</v>
      </c>
      <c r="AH471" s="39">
        <f>Masse_1*(q_1y-X471)/($AV471^2+Aarseth_1^2)^(3/2)</f>
        <v>9.5388913428351767</v>
      </c>
      <c r="AI471" s="39"/>
      <c r="AJ471" s="39">
        <f>Masse_2*(q_2x-W471)/($AX471^2+Aarseth_2^2)^(3/2)</f>
        <v>-9.707074682608873</v>
      </c>
      <c r="AK471" s="39">
        <f>Masse_2*(q_2y-X471)/($AX471^2+Aarseth_2^2)^(3/2)</f>
        <v>1.3398584967909319</v>
      </c>
      <c r="AL471" s="39"/>
      <c r="AM471" s="39">
        <f>Masse_3*(q_3x-W471)/($AZ471^2+Aarseth_3^2)^(3/2)</f>
        <v>-36.520629945572757</v>
      </c>
      <c r="AN471" s="39">
        <f>Masse_3*(q_3y-X471)/($AZ471^2+Aarseth_3^2)^(3/2)</f>
        <v>-2.0056346286260158</v>
      </c>
      <c r="AO471" s="39"/>
      <c r="AP471" s="39"/>
      <c r="AQ471" s="39"/>
      <c r="AR471" s="39"/>
      <c r="AS471" s="39"/>
      <c r="AT471" s="39"/>
      <c r="AU471" s="39"/>
      <c r="AV471" s="39">
        <f>SQRT((q_1x-W471)^2+(q_1y-X471)^2)</f>
        <v>95188.553623034371</v>
      </c>
      <c r="AW471" s="39"/>
      <c r="AX471" s="39">
        <f>SQRT((q_2x-W471)^2+(q_2y-X471)^2)</f>
        <v>135107.6453496014</v>
      </c>
      <c r="AY471" s="39"/>
      <c r="AZ471" s="39">
        <f>SQRT((q_3x-W471)^2+(q_3y-X471)^2)</f>
        <v>119017.78369656393</v>
      </c>
      <c r="BA471" s="39"/>
    </row>
    <row r="472" spans="20:53" x14ac:dyDescent="0.3">
      <c r="T472">
        <v>468</v>
      </c>
      <c r="U472">
        <v>234</v>
      </c>
      <c r="W472" s="39">
        <f>W471+(Z471*bt)+(0.5*AC471)*bt^2</f>
        <v>114896.11825713651</v>
      </c>
      <c r="X472" s="39">
        <f>X471+(AA471*bt)+(0.5*AD471)*bt^2</f>
        <v>-7898.1284868743041</v>
      </c>
      <c r="Y472" s="39"/>
      <c r="Z472" s="39">
        <f>Z471+(AC471*bt)</f>
        <v>2089.2471388951312</v>
      </c>
      <c r="AA472" s="39">
        <f>AA471+(AD471*bt)</f>
        <v>1153.2272467039529</v>
      </c>
      <c r="AB472" s="39"/>
      <c r="AC472" s="39">
        <f t="shared" si="43"/>
        <v>-100.46124700060608</v>
      </c>
      <c r="AD472" s="39">
        <f t="shared" si="44"/>
        <v>8.0750563934469888</v>
      </c>
      <c r="AE472" s="39"/>
      <c r="AF472" s="39"/>
      <c r="AG472" s="39">
        <f>Masse_1*(q_1x-W472)/($AV472^2+Aarseth_1^2)^(3/2)</f>
        <v>-55.025130760455482</v>
      </c>
      <c r="AH472" s="39">
        <f>Masse_1*(q_1y-X472)/($AV472^2+Aarseth_1^2)^(3/2)</f>
        <v>8.928542589705291</v>
      </c>
      <c r="AI472" s="39"/>
      <c r="AJ472" s="39">
        <f>Masse_2*(q_2x-W472)/($AX472^2+Aarseth_2^2)^(3/2)</f>
        <v>-9.5764368410824705</v>
      </c>
      <c r="AK472" s="39">
        <f>Masse_2*(q_2y-X472)/($AX472^2+Aarseth_2^2)^(3/2)</f>
        <v>1.2706095567658264</v>
      </c>
      <c r="AL472" s="39"/>
      <c r="AM472" s="39">
        <f>Masse_3*(q_3x-W472)/($AZ472^2+Aarseth_3^2)^(3/2)</f>
        <v>-35.859679399068135</v>
      </c>
      <c r="AN472" s="39">
        <f>Masse_3*(q_3y-X472)/($AZ472^2+Aarseth_3^2)^(3/2)</f>
        <v>-2.1240957530241285</v>
      </c>
      <c r="AO472" s="39"/>
      <c r="AP472" s="39"/>
      <c r="AQ472" s="39"/>
      <c r="AR472" s="39"/>
      <c r="AS472" s="39"/>
      <c r="AT472" s="39"/>
      <c r="AU472" s="39"/>
      <c r="AV472" s="39">
        <f>SQRT((q_1x-W472)^2+(q_1y-X472)^2)</f>
        <v>96137.274879053686</v>
      </c>
      <c r="AW472" s="39"/>
      <c r="AX472" s="39">
        <f>SQRT((q_2x-W472)^2+(q_2y-X472)^2)</f>
        <v>136078.30732404051</v>
      </c>
      <c r="AY472" s="39"/>
      <c r="AZ472" s="39">
        <f>SQRT((q_3x-W472)^2+(q_3y-X472)^2)</f>
        <v>120106.26857961332</v>
      </c>
      <c r="BA472" s="39"/>
    </row>
    <row r="473" spans="20:53" x14ac:dyDescent="0.3">
      <c r="T473">
        <v>469</v>
      </c>
      <c r="U473">
        <v>234.5</v>
      </c>
      <c r="W473" s="39">
        <f>W472+(Z472*bt)+(0.5*AC472)*bt^2</f>
        <v>115928.18417070899</v>
      </c>
      <c r="X473" s="39">
        <f>X472+(AA472*bt)+(0.5*AD472)*bt^2</f>
        <v>-7320.5054814731466</v>
      </c>
      <c r="Y473" s="39"/>
      <c r="Z473" s="39">
        <f>Z472+(AC472*bt)</f>
        <v>2039.0165153948283</v>
      </c>
      <c r="AA473" s="39">
        <f>AA472+(AD472*bt)</f>
        <v>1157.2647749006765</v>
      </c>
      <c r="AB473" s="39"/>
      <c r="AC473" s="39">
        <f t="shared" si="43"/>
        <v>-98.738329272139879</v>
      </c>
      <c r="AD473" s="39">
        <f t="shared" si="44"/>
        <v>7.3188716030849532</v>
      </c>
      <c r="AE473" s="39"/>
      <c r="AF473" s="39"/>
      <c r="AG473" s="39">
        <f>Masse_1*(q_1x-W473)/($AV473^2+Aarseth_1^2)^(3/2)</f>
        <v>-54.058238693479161</v>
      </c>
      <c r="AH473" s="39">
        <f>Masse_1*(q_1y-X473)/($AV473^2+Aarseth_1^2)^(3/2)</f>
        <v>8.3517730456543298</v>
      </c>
      <c r="AI473" s="39"/>
      <c r="AJ473" s="39">
        <f>Masse_2*(q_2x-W473)/($AX473^2+Aarseth_2^2)^(3/2)</f>
        <v>-9.4511243204548858</v>
      </c>
      <c r="AK473" s="39">
        <f>Masse_2*(q_2y-X473)/($AX473^2+Aarseth_2^2)^(3/2)</f>
        <v>1.2042995468323059</v>
      </c>
      <c r="AL473" s="39"/>
      <c r="AM473" s="39">
        <f>Masse_3*(q_3x-W473)/($AZ473^2+Aarseth_3^2)^(3/2)</f>
        <v>-35.228966258205823</v>
      </c>
      <c r="AN473" s="39">
        <f>Masse_3*(q_3y-X473)/($AZ473^2+Aarseth_3^2)^(3/2)</f>
        <v>-2.2372009894016829</v>
      </c>
      <c r="AO473" s="39"/>
      <c r="AP473" s="39"/>
      <c r="AQ473" s="39"/>
      <c r="AR473" s="39"/>
      <c r="AS473" s="39"/>
      <c r="AT473" s="39"/>
      <c r="AU473" s="39"/>
      <c r="AV473" s="39">
        <f>SQRT((q_1x-W473)^2+(q_1y-X473)^2)</f>
        <v>97066.28611941346</v>
      </c>
      <c r="AW473" s="39"/>
      <c r="AX473" s="39">
        <f>SQRT((q_2x-W473)^2+(q_2y-X473)^2)</f>
        <v>137027.26430196266</v>
      </c>
      <c r="AY473" s="39"/>
      <c r="AZ473" s="39">
        <f>SQRT((q_3x-W473)^2+(q_3y-X473)^2)</f>
        <v>121171.78039001075</v>
      </c>
      <c r="BA473" s="39"/>
    </row>
    <row r="474" spans="20:53" x14ac:dyDescent="0.3">
      <c r="T474">
        <v>470</v>
      </c>
      <c r="U474">
        <v>235</v>
      </c>
      <c r="W474" s="39">
        <f>W473+(Z473*bt)+(0.5*AC473)*bt^2</f>
        <v>116935.35013724738</v>
      </c>
      <c r="X474" s="39">
        <f>X473+(AA473*bt)+(0.5*AD473)*bt^2</f>
        <v>-6740.9582350724231</v>
      </c>
      <c r="Y474" s="39"/>
      <c r="Z474" s="39">
        <f>Z473+(AC473*bt)</f>
        <v>1989.6473507587584</v>
      </c>
      <c r="AA474" s="39">
        <f>AA473+(AD473*bt)</f>
        <v>1160.9242107022189</v>
      </c>
      <c r="AB474" s="39"/>
      <c r="AC474" s="39">
        <f t="shared" si="43"/>
        <v>-97.091521408389383</v>
      </c>
      <c r="AD474" s="39">
        <f t="shared" si="44"/>
        <v>6.6013902911993547</v>
      </c>
      <c r="AE474" s="39"/>
      <c r="AF474" s="39"/>
      <c r="AG474" s="39">
        <f>Masse_1*(q_1x-W474)/($AV474^2+Aarseth_1^2)^(3/2)</f>
        <v>-53.133990500267942</v>
      </c>
      <c r="AH474" s="39">
        <f>Masse_1*(q_1y-X474)/($AV474^2+Aarseth_1^2)^(3/2)</f>
        <v>7.8060164687670213</v>
      </c>
      <c r="AI474" s="39"/>
      <c r="AJ474" s="39">
        <f>Masse_2*(q_2x-W474)/($AX474^2+Aarseth_2^2)^(3/2)</f>
        <v>-9.3308668477708849</v>
      </c>
      <c r="AK474" s="39">
        <f>Masse_2*(q_2y-X474)/($AX474^2+Aarseth_2^2)^(3/2)</f>
        <v>1.1407401524806462</v>
      </c>
      <c r="AL474" s="39"/>
      <c r="AM474" s="39">
        <f>Masse_3*(q_3x-W474)/($AZ474^2+Aarseth_3^2)^(3/2)</f>
        <v>-34.626664060350549</v>
      </c>
      <c r="AN474" s="39">
        <f>Masse_3*(q_3y-X474)/($AZ474^2+Aarseth_3^2)^(3/2)</f>
        <v>-2.3453663300483121</v>
      </c>
      <c r="AO474" s="39"/>
      <c r="AP474" s="39"/>
      <c r="AQ474" s="39"/>
      <c r="AR474" s="39"/>
      <c r="AS474" s="39"/>
      <c r="AT474" s="39"/>
      <c r="AU474" s="39"/>
      <c r="AV474" s="39">
        <f>SQRT((q_1x-W474)^2+(q_1y-X474)^2)</f>
        <v>97975.849053140773</v>
      </c>
      <c r="AW474" s="39"/>
      <c r="AX474" s="39">
        <f>SQRT((q_2x-W474)^2+(q_2y-X474)^2)</f>
        <v>137954.88320403514</v>
      </c>
      <c r="AY474" s="39"/>
      <c r="AZ474" s="39">
        <f>SQRT((q_3x-W474)^2+(q_3y-X474)^2)</f>
        <v>122214.73472526926</v>
      </c>
      <c r="BA474" s="39"/>
    </row>
    <row r="475" spans="20:53" x14ac:dyDescent="0.3">
      <c r="T475">
        <v>471</v>
      </c>
      <c r="U475">
        <v>235.5</v>
      </c>
      <c r="W475" s="39">
        <f>W474+(Z474*bt)+(0.5*AC474)*bt^2</f>
        <v>117918.03737245071</v>
      </c>
      <c r="X475" s="39">
        <f>X474+(AA474*bt)+(0.5*AD474)*bt^2</f>
        <v>-6159.6709559349138</v>
      </c>
      <c r="Y475" s="39"/>
      <c r="Z475" s="39">
        <f>Z474+(AC474*bt)</f>
        <v>1941.1015900545638</v>
      </c>
      <c r="AA475" s="39">
        <f>AA474+(AD474*bt)</f>
        <v>1164.2249058478187</v>
      </c>
      <c r="AB475" s="39"/>
      <c r="AC475" s="39">
        <f t="shared" si="43"/>
        <v>-95.516560830068244</v>
      </c>
      <c r="AD475" s="39">
        <f t="shared" si="44"/>
        <v>5.919724079492334</v>
      </c>
      <c r="AE475" s="39"/>
      <c r="AF475" s="39"/>
      <c r="AG475" s="39">
        <f>Masse_1*(q_1x-W475)/($AV475^2+Aarseth_1^2)^(3/2)</f>
        <v>-52.250056070669125</v>
      </c>
      <c r="AH475" s="39">
        <f>Masse_1*(q_1y-X475)/($AV475^2+Aarseth_1^2)^(3/2)</f>
        <v>7.2889387135050443</v>
      </c>
      <c r="AI475" s="39"/>
      <c r="AJ475" s="39">
        <f>Masse_2*(q_2x-W475)/($AX475^2+Aarseth_2^2)^(3/2)</f>
        <v>-9.2154130567586563</v>
      </c>
      <c r="AK475" s="39">
        <f>Masse_2*(q_2y-X475)/($AX475^2+Aarseth_2^2)^(3/2)</f>
        <v>1.0797575542500637</v>
      </c>
      <c r="AL475" s="39"/>
      <c r="AM475" s="39">
        <f>Masse_3*(q_3x-W475)/($AZ475^2+Aarseth_3^2)^(3/2)</f>
        <v>-34.051091702640463</v>
      </c>
      <c r="AN475" s="39">
        <f>Masse_3*(q_3y-X475)/($AZ475^2+Aarseth_3^2)^(3/2)</f>
        <v>-2.4489721882627746</v>
      </c>
      <c r="AO475" s="39"/>
      <c r="AP475" s="39"/>
      <c r="AQ475" s="39"/>
      <c r="AR475" s="39"/>
      <c r="AS475" s="39"/>
      <c r="AT475" s="39"/>
      <c r="AU475" s="39"/>
      <c r="AV475" s="39">
        <f>SQRT((q_1x-W475)^2+(q_1y-X475)^2)</f>
        <v>98866.215935966044</v>
      </c>
      <c r="AW475" s="39"/>
      <c r="AX475" s="39">
        <f>SQRT((q_2x-W475)^2+(q_2y-X475)^2)</f>
        <v>138861.51373967083</v>
      </c>
      <c r="AY475" s="39"/>
      <c r="AZ475" s="39">
        <f>SQRT((q_3x-W475)^2+(q_3y-X475)^2)</f>
        <v>123235.52786880304</v>
      </c>
      <c r="BA475" s="39"/>
    </row>
    <row r="476" spans="20:53" x14ac:dyDescent="0.3">
      <c r="T476">
        <v>472</v>
      </c>
      <c r="U476">
        <v>236</v>
      </c>
      <c r="W476" s="39">
        <f>W475+(Z475*bt)+(0.5*AC475)*bt^2</f>
        <v>118876.64859737424</v>
      </c>
      <c r="X476" s="39">
        <f>X475+(AA475*bt)+(0.5*AD475)*bt^2</f>
        <v>-5576.818537501068</v>
      </c>
      <c r="Y476" s="39"/>
      <c r="Z476" s="39">
        <f>Z475+(AC475*bt)</f>
        <v>1893.3433096395297</v>
      </c>
      <c r="AA476" s="39">
        <f>AA475+(AD475*bt)</f>
        <v>1167.1847678875649</v>
      </c>
      <c r="AB476" s="39"/>
      <c r="AC476" s="39">
        <f t="shared" si="43"/>
        <v>-94.009497635178093</v>
      </c>
      <c r="AD476" s="39">
        <f t="shared" si="44"/>
        <v>5.2712371033448315</v>
      </c>
      <c r="AE476" s="39"/>
      <c r="AF476" s="39"/>
      <c r="AG476" s="39">
        <f>Masse_1*(q_1x-W476)/($AV476^2+Aarseth_1^2)^(3/2)</f>
        <v>-51.404269271630589</v>
      </c>
      <c r="AH476" s="39">
        <f>Masse_1*(q_1y-X476)/($AV476^2+Aarseth_1^2)^(3/2)</f>
        <v>6.7984130818912734</v>
      </c>
      <c r="AI476" s="39"/>
      <c r="AJ476" s="39">
        <f>Masse_2*(q_2x-W476)/($AX476^2+Aarseth_2^2)^(3/2)</f>
        <v>-9.1045288895382726</v>
      </c>
      <c r="AK476" s="39">
        <f>Masse_2*(q_2y-X476)/($AX476^2+Aarseth_2^2)^(3/2)</f>
        <v>1.0211910772194082</v>
      </c>
      <c r="AL476" s="39"/>
      <c r="AM476" s="39">
        <f>Masse_3*(q_3x-W476)/($AZ476^2+Aarseth_3^2)^(3/2)</f>
        <v>-33.500699474009231</v>
      </c>
      <c r="AN476" s="39">
        <f>Masse_3*(q_3y-X476)/($AZ476^2+Aarseth_3^2)^(3/2)</f>
        <v>-2.5483670557658504</v>
      </c>
      <c r="AO476" s="39"/>
      <c r="AP476" s="39"/>
      <c r="AQ476" s="39"/>
      <c r="AR476" s="39"/>
      <c r="AS476" s="39"/>
      <c r="AT476" s="39"/>
      <c r="AU476" s="39"/>
      <c r="AV476" s="39">
        <f>SQRT((q_1x-W476)^2+(q_1y-X476)^2)</f>
        <v>99737.629914247314</v>
      </c>
      <c r="AW476" s="39"/>
      <c r="AX476" s="39">
        <f>SQRT((q_2x-W476)^2+(q_2y-X476)^2)</f>
        <v>139747.48942785629</v>
      </c>
      <c r="AY476" s="39"/>
      <c r="AZ476" s="39">
        <f>SQRT((q_3x-W476)^2+(q_3y-X476)^2)</f>
        <v>124234.53793769478</v>
      </c>
      <c r="BA476" s="39"/>
    </row>
    <row r="477" spans="20:53" x14ac:dyDescent="0.3">
      <c r="T477">
        <v>473</v>
      </c>
      <c r="U477">
        <v>236.5</v>
      </c>
      <c r="W477" s="39">
        <f>W476+(Z476*bt)+(0.5*AC476)*bt^2</f>
        <v>119811.5690649896</v>
      </c>
      <c r="X477" s="39">
        <f>X476+(AA476*bt)+(0.5*AD476)*bt^2</f>
        <v>-4992.5672489193676</v>
      </c>
      <c r="Y477" s="39"/>
      <c r="Z477" s="39">
        <f>Z476+(AC476*bt)</f>
        <v>1846.3385608219407</v>
      </c>
      <c r="AA477" s="39">
        <f>AA476+(AD476*bt)</f>
        <v>1169.8203864392374</v>
      </c>
      <c r="AB477" s="39"/>
      <c r="AC477" s="39">
        <f t="shared" si="43"/>
        <v>-92.566667438955875</v>
      </c>
      <c r="AD477" s="39">
        <f t="shared" si="44"/>
        <v>4.6535198952825452</v>
      </c>
      <c r="AE477" s="39"/>
      <c r="AF477" s="39"/>
      <c r="AG477" s="39">
        <f>Masse_1*(q_1x-W477)/($AV477^2+Aarseth_1^2)^(3/2)</f>
        <v>-50.594614620002723</v>
      </c>
      <c r="AH477" s="39">
        <f>Masse_1*(q_1y-X477)/($AV477^2+Aarseth_1^2)^(3/2)</f>
        <v>6.3324986421363292</v>
      </c>
      <c r="AI477" s="39"/>
      <c r="AJ477" s="39">
        <f>Masse_2*(q_2x-W477)/($AX477^2+Aarseth_2^2)^(3/2)</f>
        <v>-8.9979961590672524</v>
      </c>
      <c r="AK477" s="39">
        <f>Masse_2*(q_2y-X477)/($AX477^2+Aarseth_2^2)^(3/2)</f>
        <v>0.96489198585294489</v>
      </c>
      <c r="AL477" s="39"/>
      <c r="AM477" s="39">
        <f>Masse_3*(q_3x-W477)/($AZ477^2+Aarseth_3^2)^(3/2)</f>
        <v>-32.974056659885896</v>
      </c>
      <c r="AN477" s="39">
        <f>Masse_3*(q_3y-X477)/($AZ477^2+Aarseth_3^2)^(3/2)</f>
        <v>-2.6438707327067288</v>
      </c>
      <c r="AO477" s="39"/>
      <c r="AP477" s="39"/>
      <c r="AQ477" s="39"/>
      <c r="AR477" s="39"/>
      <c r="AS477" s="39"/>
      <c r="AT477" s="39"/>
      <c r="AU477" s="39"/>
      <c r="AV477" s="39">
        <f>SQRT((q_1x-W477)^2+(q_1y-X477)^2)</f>
        <v>100590.32535827669</v>
      </c>
      <c r="AW477" s="39"/>
      <c r="AX477" s="39">
        <f>SQRT((q_2x-W477)^2+(q_2y-X477)^2)</f>
        <v>140613.12853758616</v>
      </c>
      <c r="AY477" s="39"/>
      <c r="AZ477" s="39">
        <f>SQRT((q_3x-W477)^2+(q_3y-X477)^2)</f>
        <v>125212.12594126844</v>
      </c>
      <c r="BA477" s="39"/>
    </row>
    <row r="478" spans="20:53" x14ac:dyDescent="0.3">
      <c r="T478">
        <v>474</v>
      </c>
      <c r="U478">
        <v>237</v>
      </c>
      <c r="W478" s="39">
        <f>W477+(Z477*bt)+(0.5*AC477)*bt^2</f>
        <v>120723.16751197071</v>
      </c>
      <c r="X478" s="39">
        <f>X477+(AA477*bt)+(0.5*AD477)*bt^2</f>
        <v>-4407.075365712838</v>
      </c>
      <c r="Y478" s="39"/>
      <c r="Z478" s="39">
        <f>Z477+(AC477*bt)</f>
        <v>1800.0552271024628</v>
      </c>
      <c r="AA478" s="39">
        <f>AA477+(AD477*bt)</f>
        <v>1172.1471463868786</v>
      </c>
      <c r="AB478" s="39"/>
      <c r="AC478" s="39">
        <f t="shared" si="43"/>
        <v>-91.184666940039534</v>
      </c>
      <c r="AD478" s="39">
        <f t="shared" si="44"/>
        <v>4.06436633647336</v>
      </c>
      <c r="AE478" s="39"/>
      <c r="AF478" s="39"/>
      <c r="AG478" s="39">
        <f>Masse_1*(q_1x-W478)/($AV478^2+Aarseth_1^2)^(3/2)</f>
        <v>-49.819215168331283</v>
      </c>
      <c r="AH478" s="39">
        <f>Masse_1*(q_1y-X478)/($AV478^2+Aarseth_1^2)^(3/2)</f>
        <v>5.8894211165418744</v>
      </c>
      <c r="AI478" s="39"/>
      <c r="AJ478" s="39">
        <f>Masse_2*(q_2x-W478)/($AX478^2+Aarseth_2^2)^(3/2)</f>
        <v>-8.895611253773831</v>
      </c>
      <c r="AK478" s="39">
        <f>Masse_2*(q_2y-X478)/($AX478^2+Aarseth_2^2)^(3/2)</f>
        <v>0.91072240643176861</v>
      </c>
      <c r="AL478" s="39"/>
      <c r="AM478" s="39">
        <f>Masse_3*(q_3x-W478)/($AZ478^2+Aarseth_3^2)^(3/2)</f>
        <v>-32.469840517934422</v>
      </c>
      <c r="AN478" s="39">
        <f>Masse_3*(q_3y-X478)/($AZ478^2+Aarseth_3^2)^(3/2)</f>
        <v>-2.7357771865002833</v>
      </c>
      <c r="AO478" s="39"/>
      <c r="AP478" s="39"/>
      <c r="AQ478" s="39"/>
      <c r="AR478" s="39"/>
      <c r="AS478" s="39"/>
      <c r="AT478" s="39"/>
      <c r="AU478" s="39"/>
      <c r="AV478" s="39">
        <f>SQRT((q_1x-W478)^2+(q_1y-X478)^2)</f>
        <v>101424.52818430695</v>
      </c>
      <c r="AW478" s="39"/>
      <c r="AX478" s="39">
        <f>SQRT((q_2x-W478)^2+(q_2y-X478)^2)</f>
        <v>141458.73495544735</v>
      </c>
      <c r="AY478" s="39"/>
      <c r="AZ478" s="39">
        <f>SQRT((q_3x-W478)^2+(q_3y-X478)^2)</f>
        <v>126168.63675870773</v>
      </c>
      <c r="BA478" s="39"/>
    </row>
    <row r="479" spans="20:53" x14ac:dyDescent="0.3">
      <c r="T479">
        <v>475</v>
      </c>
      <c r="U479">
        <v>237.5</v>
      </c>
      <c r="W479" s="39">
        <f>W478+(Z478*bt)+(0.5*AC478)*bt^2</f>
        <v>121611.79704215443</v>
      </c>
      <c r="X479" s="39">
        <f>X478+(AA478*bt)+(0.5*AD478)*bt^2</f>
        <v>-3820.4937467273398</v>
      </c>
      <c r="Y479" s="39"/>
      <c r="Z479" s="39">
        <f>Z478+(AC478*bt)</f>
        <v>1754.462893632443</v>
      </c>
      <c r="AA479" s="39">
        <f>AA478+(AD478*bt)</f>
        <v>1174.1793295551154</v>
      </c>
      <c r="AB479" s="39"/>
      <c r="AC479" s="39">
        <f t="shared" si="43"/>
        <v>-89.860331906632297</v>
      </c>
      <c r="AD479" s="39">
        <f t="shared" si="44"/>
        <v>3.5017532732813752</v>
      </c>
      <c r="AE479" s="39"/>
      <c r="AF479" s="39"/>
      <c r="AG479" s="39">
        <f>Masse_1*(q_1x-W479)/($AV479^2+Aarseth_1^2)^(3/2)</f>
        <v>-49.076321486301723</v>
      </c>
      <c r="AH479" s="39">
        <f>Masse_1*(q_1y-X479)/($AV479^2+Aarseth_1^2)^(3/2)</f>
        <v>5.4675559991088187</v>
      </c>
      <c r="AI479" s="39"/>
      <c r="AJ479" s="39">
        <f>Masse_2*(q_2x-W479)/($AX479^2+Aarseth_2^2)^(3/2)</f>
        <v>-8.797183968243349</v>
      </c>
      <c r="AK479" s="39">
        <f>Masse_2*(q_2y-X479)/($AX479^2+Aarseth_2^2)^(3/2)</f>
        <v>0.85855436172259969</v>
      </c>
      <c r="AL479" s="39"/>
      <c r="AM479" s="39">
        <f>Masse_3*(q_3x-W479)/($AZ479^2+Aarseth_3^2)^(3/2)</f>
        <v>-31.986826452087222</v>
      </c>
      <c r="AN479" s="39">
        <f>Masse_3*(q_3y-X479)/($AZ479^2+Aarseth_3^2)^(3/2)</f>
        <v>-2.8243570875500428</v>
      </c>
      <c r="AO479" s="39"/>
      <c r="AP479" s="39"/>
      <c r="AQ479" s="39"/>
      <c r="AR479" s="39"/>
      <c r="AS479" s="39"/>
      <c r="AT479" s="39"/>
      <c r="AU479" s="39"/>
      <c r="AV479" s="39">
        <f>SQRT((q_1x-W479)^2+(q_1y-X479)^2)</f>
        <v>102240.45616489432</v>
      </c>
      <c r="AW479" s="39"/>
      <c r="AX479" s="39">
        <f>SQRT((q_2x-W479)^2+(q_2y-X479)^2)</f>
        <v>142284.59898707119</v>
      </c>
      <c r="AY479" s="39"/>
      <c r="AZ479" s="39">
        <f>SQRT((q_3x-W479)^2+(q_3y-X479)^2)</f>
        <v>127104.40004307746</v>
      </c>
      <c r="BA479" s="39"/>
    </row>
    <row r="480" spans="20:53" x14ac:dyDescent="0.3">
      <c r="T480">
        <v>476</v>
      </c>
      <c r="U480">
        <v>238</v>
      </c>
      <c r="W480" s="39">
        <f>W479+(Z479*bt)+(0.5*AC479)*bt^2</f>
        <v>122477.79594748233</v>
      </c>
      <c r="X480" s="39">
        <f>X479+(AA479*bt)+(0.5*AD479)*bt^2</f>
        <v>-3232.966362790622</v>
      </c>
      <c r="Y480" s="39"/>
      <c r="Z480" s="39">
        <f>Z479+(AC479*bt)</f>
        <v>1709.5327276791268</v>
      </c>
      <c r="AA480" s="39">
        <f>AA479+(AD479*bt)</f>
        <v>1175.930206191756</v>
      </c>
      <c r="AB480" s="39"/>
      <c r="AC480" s="39">
        <f t="shared" si="43"/>
        <v>-88.590717314202067</v>
      </c>
      <c r="AD480" s="39">
        <f t="shared" si="44"/>
        <v>2.9638224540921008</v>
      </c>
      <c r="AE480" s="39"/>
      <c r="AF480" s="39"/>
      <c r="AG480" s="39">
        <f>Masse_1*(q_1x-W480)/($AV480^2+Aarseth_1^2)^(3/2)</f>
        <v>-48.364301631846054</v>
      </c>
      <c r="AH480" s="39">
        <f>Masse_1*(q_1y-X480)/($AV480^2+Aarseth_1^2)^(3/2)</f>
        <v>5.0654136125301434</v>
      </c>
      <c r="AI480" s="39"/>
      <c r="AJ480" s="39">
        <f>Masse_2*(q_2x-W480)/($AX480^2+Aarseth_2^2)^(3/2)</f>
        <v>-8.7025364458862047</v>
      </c>
      <c r="AK480" s="39">
        <f>Masse_2*(q_2y-X480)/($AX480^2+Aarseth_2^2)^(3/2)</f>
        <v>0.80826890459352696</v>
      </c>
      <c r="AL480" s="39"/>
      <c r="AM480" s="39">
        <f>Masse_3*(q_3x-W480)/($AZ480^2+Aarseth_3^2)^(3/2)</f>
        <v>-31.52387923646981</v>
      </c>
      <c r="AN480" s="39">
        <f>Masse_3*(q_3y-X480)/($AZ480^2+Aarseth_3^2)^(3/2)</f>
        <v>-2.9098600630315699</v>
      </c>
      <c r="AO480" s="39"/>
      <c r="AP480" s="39"/>
      <c r="AQ480" s="39"/>
      <c r="AR480" s="39"/>
      <c r="AS480" s="39"/>
      <c r="AT480" s="39"/>
      <c r="AU480" s="39"/>
      <c r="AV480" s="39">
        <f>SQRT((q_1x-W480)^2+(q_1y-X480)^2)</f>
        <v>103038.31922735649</v>
      </c>
      <c r="AW480" s="39"/>
      <c r="AX480" s="39">
        <f>SQRT((q_2x-W480)^2+(q_2y-X480)^2)</f>
        <v>143090.99809845191</v>
      </c>
      <c r="AY480" s="39"/>
      <c r="AZ480" s="39">
        <f>SQRT((q_3x-W480)^2+(q_3y-X480)^2)</f>
        <v>128019.73105833007</v>
      </c>
      <c r="BA480" s="39"/>
    </row>
    <row r="481" spans="20:53" x14ac:dyDescent="0.3">
      <c r="T481">
        <v>477</v>
      </c>
      <c r="U481">
        <v>238.5</v>
      </c>
      <c r="W481" s="39">
        <f>W480+(Z480*bt)+(0.5*AC480)*bt^2</f>
        <v>123321.48847165762</v>
      </c>
      <c r="X481" s="39">
        <f>X480+(AA480*bt)+(0.5*AD480)*bt^2</f>
        <v>-2644.6307818879827</v>
      </c>
      <c r="Y481" s="39"/>
      <c r="Z481" s="39">
        <f>Z480+(AC480*bt)</f>
        <v>1665.2373690220256</v>
      </c>
      <c r="AA481" s="39">
        <f>AA480+(AD480*bt)</f>
        <v>1177.4121174188022</v>
      </c>
      <c r="AB481" s="39"/>
      <c r="AC481" s="39">
        <f t="shared" si="43"/>
        <v>-87.373079398950381</v>
      </c>
      <c r="AD481" s="39">
        <f t="shared" si="44"/>
        <v>2.448864490679751</v>
      </c>
      <c r="AE481" s="39"/>
      <c r="AF481" s="39"/>
      <c r="AG481" s="39">
        <f>Masse_1*(q_1x-W481)/($AV481^2+Aarseth_1^2)^(3/2)</f>
        <v>-47.681632016290976</v>
      </c>
      <c r="AH481" s="39">
        <f>Masse_1*(q_1y-X481)/($AV481^2+Aarseth_1^2)^(3/2)</f>
        <v>4.6816258557464492</v>
      </c>
      <c r="AI481" s="39"/>
      <c r="AJ481" s="39">
        <f>Masse_2*(q_2x-W481)/($AX481^2+Aarseth_2^2)^(3/2)</f>
        <v>-8.6115022212906904</v>
      </c>
      <c r="AK481" s="39">
        <f>Masse_2*(q_2y-X481)/($AX481^2+Aarseth_2^2)^(3/2)</f>
        <v>0.75975533904088832</v>
      </c>
      <c r="AL481" s="39"/>
      <c r="AM481" s="39">
        <f>Masse_3*(q_3x-W481)/($AZ481^2+Aarseth_3^2)^(3/2)</f>
        <v>-31.079945161368713</v>
      </c>
      <c r="AN481" s="39">
        <f>Masse_3*(q_3y-X481)/($AZ481^2+Aarseth_3^2)^(3/2)</f>
        <v>-2.9925167041075862</v>
      </c>
      <c r="AO481" s="39"/>
      <c r="AP481" s="39"/>
      <c r="AQ481" s="39"/>
      <c r="AR481" s="39"/>
      <c r="AS481" s="39"/>
      <c r="AT481" s="39"/>
      <c r="AU481" s="39"/>
      <c r="AV481" s="39">
        <f>SQRT((q_1x-W481)^2+(q_1y-X481)^2)</f>
        <v>103818.31974030261</v>
      </c>
      <c r="AW481" s="39"/>
      <c r="AX481" s="39">
        <f>SQRT((q_2x-W481)^2+(q_2y-X481)^2)</f>
        <v>143878.19760249206</v>
      </c>
      <c r="AY481" s="39"/>
      <c r="AZ481" s="39">
        <f>SQRT((q_3x-W481)^2+(q_3y-X481)^2)</f>
        <v>128914.93145519501</v>
      </c>
      <c r="BA481" s="39"/>
    </row>
    <row r="482" spans="20:53" x14ac:dyDescent="0.3">
      <c r="T482">
        <v>478</v>
      </c>
      <c r="U482">
        <v>239</v>
      </c>
      <c r="W482" s="39">
        <f>W481+(Z481*bt)+(0.5*AC481)*bt^2</f>
        <v>124143.18552124375</v>
      </c>
      <c r="X482" s="39">
        <f>X481+(AA481*bt)+(0.5*AD481)*bt^2</f>
        <v>-2055.6186151172465</v>
      </c>
      <c r="Y482" s="39"/>
      <c r="Z482" s="39">
        <f>Z481+(AC481*bt)</f>
        <v>1621.5508293225505</v>
      </c>
      <c r="AA482" s="39">
        <f>AA481+(AD481*bt)</f>
        <v>1178.636549664142</v>
      </c>
      <c r="AB482" s="39"/>
      <c r="AC482" s="39">
        <f t="shared" si="43"/>
        <v>-86.204859419730312</v>
      </c>
      <c r="AD482" s="39">
        <f t="shared" si="44"/>
        <v>1.9553045898594674</v>
      </c>
      <c r="AE482" s="39"/>
      <c r="AF482" s="39"/>
      <c r="AG482" s="39">
        <f>Masse_1*(q_1x-W482)/($AV482^2+Aarseth_1^2)^(3/2)</f>
        <v>-47.026889077420094</v>
      </c>
      <c r="AH482" s="39">
        <f>Masse_1*(q_1y-X482)/($AV482^2+Aarseth_1^2)^(3/2)</f>
        <v>4.3149344283076871</v>
      </c>
      <c r="AI482" s="39"/>
      <c r="AJ482" s="39">
        <f>Masse_2*(q_2x-W482)/($AX482^2+Aarseth_2^2)^(3/2)</f>
        <v>-8.5239253514866995</v>
      </c>
      <c r="AK482" s="39">
        <f>Masse_2*(q_2y-X482)/($AX482^2+Aarseth_2^2)^(3/2)</f>
        <v>0.71291051859061338</v>
      </c>
      <c r="AL482" s="39"/>
      <c r="AM482" s="39">
        <f>Masse_3*(q_3x-W482)/($AZ482^2+Aarseth_3^2)^(3/2)</f>
        <v>-30.654044990823525</v>
      </c>
      <c r="AN482" s="39">
        <f>Masse_3*(q_3y-X482)/($AZ482^2+Aarseth_3^2)^(3/2)</f>
        <v>-3.0725403570388328</v>
      </c>
      <c r="AO482" s="39"/>
      <c r="AP482" s="39"/>
      <c r="AQ482" s="39"/>
      <c r="AR482" s="39"/>
      <c r="AS482" s="39"/>
      <c r="AT482" s="39"/>
      <c r="AU482" s="39"/>
      <c r="AV482" s="39">
        <f>SQRT((q_1x-W482)^2+(q_1y-X482)^2)</f>
        <v>104580.65278831343</v>
      </c>
      <c r="AW482" s="39"/>
      <c r="AX482" s="39">
        <f>SQRT((q_2x-W482)^2+(q_2y-X482)^2)</f>
        <v>144646.45129558089</v>
      </c>
      <c r="AY482" s="39"/>
      <c r="AZ482" s="39">
        <f>SQRT((q_3x-W482)^2+(q_3y-X482)^2)</f>
        <v>129790.28999124581</v>
      </c>
      <c r="BA482" s="39"/>
    </row>
    <row r="483" spans="20:53" x14ac:dyDescent="0.3">
      <c r="T483">
        <v>479</v>
      </c>
      <c r="U483">
        <v>239.5</v>
      </c>
      <c r="W483" s="39">
        <f>W482+(Z482*bt)+(0.5*AC482)*bt^2</f>
        <v>124943.18532847756</v>
      </c>
      <c r="X483" s="39">
        <f>X482+(AA482*bt)+(0.5*AD482)*bt^2</f>
        <v>-1466.0559272114431</v>
      </c>
      <c r="Y483" s="39"/>
      <c r="Z483" s="39">
        <f>Z482+(AC482*bt)</f>
        <v>1578.4483996126853</v>
      </c>
      <c r="AA483" s="39">
        <f>AA482+(AD482*bt)</f>
        <v>1179.6142019590718</v>
      </c>
      <c r="AB483" s="39"/>
      <c r="AC483" s="39">
        <f t="shared" si="43"/>
        <v>-85.083668945800937</v>
      </c>
      <c r="AD483" s="39">
        <f t="shared" si="44"/>
        <v>1.4816898363122202</v>
      </c>
      <c r="AE483" s="39"/>
      <c r="AF483" s="39"/>
      <c r="AG483" s="39">
        <f>Masse_1*(q_1x-W483)/($AV483^2+Aarseth_1^2)^(3/2)</f>
        <v>-46.398741682915777</v>
      </c>
      <c r="AH483" s="39">
        <f>Masse_1*(q_1y-X483)/($AV483^2+Aarseth_1^2)^(3/2)</f>
        <v>3.9641803474814994</v>
      </c>
      <c r="AI483" s="39"/>
      <c r="AJ483" s="39">
        <f>Masse_2*(q_2x-W483)/($AX483^2+Aarseth_2^2)^(3/2)</f>
        <v>-8.4396596266623209</v>
      </c>
      <c r="AK483" s="39">
        <f>Masse_2*(q_2y-X483)/($AX483^2+Aarseth_2^2)^(3/2)</f>
        <v>0.66763821332223683</v>
      </c>
      <c r="AL483" s="39"/>
      <c r="AM483" s="39">
        <f>Masse_3*(q_3x-W483)/($AZ483^2+Aarseth_3^2)^(3/2)</f>
        <v>-30.245267636222838</v>
      </c>
      <c r="AN483" s="39">
        <f>Masse_3*(q_3y-X483)/($AZ483^2+Aarseth_3^2)^(3/2)</f>
        <v>-3.1501287244915157</v>
      </c>
      <c r="AO483" s="39"/>
      <c r="AP483" s="39"/>
      <c r="AQ483" s="39"/>
      <c r="AR483" s="39"/>
      <c r="AS483" s="39"/>
      <c r="AT483" s="39"/>
      <c r="AU483" s="39"/>
      <c r="AV483" s="39">
        <f>SQRT((q_1x-W483)^2+(q_1y-X483)^2)</f>
        <v>105325.50643494229</v>
      </c>
      <c r="AW483" s="39"/>
      <c r="AX483" s="39">
        <f>SQRT((q_2x-W483)^2+(q_2y-X483)^2)</f>
        <v>145396.00204851344</v>
      </c>
      <c r="AY483" s="39"/>
      <c r="AZ483" s="39">
        <f>SQRT((q_3x-W483)^2+(q_3y-X483)^2)</f>
        <v>130646.08319990475</v>
      </c>
      <c r="BA483" s="39"/>
    </row>
    <row r="484" spans="20:53" x14ac:dyDescent="0.3">
      <c r="T484">
        <v>480</v>
      </c>
      <c r="U484">
        <v>240</v>
      </c>
      <c r="W484" s="39">
        <f>W483+(Z483*bt)+(0.5*AC483)*bt^2</f>
        <v>125721.77406966567</v>
      </c>
      <c r="X484" s="39">
        <f>X483+(AA483*bt)+(0.5*AD483)*bt^2</f>
        <v>-876.06361500236812</v>
      </c>
      <c r="Y484" s="39"/>
      <c r="Z484" s="39">
        <f>Z483+(AC483*bt)</f>
        <v>1535.9065651397848</v>
      </c>
      <c r="AA484" s="39">
        <f>AA483+(AD483*bt)</f>
        <v>1180.355046877228</v>
      </c>
      <c r="AB484" s="39"/>
      <c r="AC484" s="39">
        <f t="shared" si="43"/>
        <v>-84.007276509349353</v>
      </c>
      <c r="AD484" s="39">
        <f t="shared" si="44"/>
        <v>1.0266778373302623</v>
      </c>
      <c r="AE484" s="39"/>
      <c r="AF484" s="39"/>
      <c r="AG484" s="39">
        <f>Masse_1*(q_1x-W484)/($AV484^2+Aarseth_1^2)^(3/2)</f>
        <v>-45.795944194438391</v>
      </c>
      <c r="AH484" s="39">
        <f>Masse_1*(q_1y-X484)/($AV484^2+Aarseth_1^2)^(3/2)</f>
        <v>3.6282945992653013</v>
      </c>
      <c r="AI484" s="39"/>
      <c r="AJ484" s="39">
        <f>Masse_2*(q_2x-W484)/($AX484^2+Aarseth_2^2)^(3/2)</f>
        <v>-8.3585678520115625</v>
      </c>
      <c r="AK484" s="39">
        <f>Masse_2*(q_2y-X484)/($AX484^2+Aarseth_2^2)^(3/2)</f>
        <v>0.6238485378673102</v>
      </c>
      <c r="AL484" s="39"/>
      <c r="AM484" s="39">
        <f>Masse_3*(q_3x-W484)/($AZ484^2+Aarseth_3^2)^(3/2)</f>
        <v>-29.852764462899398</v>
      </c>
      <c r="AN484" s="39">
        <f>Masse_3*(q_3y-X484)/($AZ484^2+Aarseth_3^2)^(3/2)</f>
        <v>-3.225465299802349</v>
      </c>
      <c r="AO484" s="39"/>
      <c r="AP484" s="39"/>
      <c r="AQ484" s="39"/>
      <c r="AR484" s="39"/>
      <c r="AS484" s="39"/>
      <c r="AT484" s="39"/>
      <c r="AU484" s="39"/>
      <c r="AV484" s="39">
        <f>SQRT((q_1x-W484)^2+(q_1y-X484)^2)</f>
        <v>106053.06197427775</v>
      </c>
      <c r="AW484" s="39"/>
      <c r="AX484" s="39">
        <f>SQRT((q_2x-W484)^2+(q_2y-X484)^2)</f>
        <v>146127.08235562724</v>
      </c>
      <c r="AY484" s="39"/>
      <c r="AZ484" s="39">
        <f>SQRT((q_3x-W484)^2+(q_3y-X484)^2)</f>
        <v>131482.57601267239</v>
      </c>
      <c r="BA484" s="39"/>
    </row>
    <row r="485" spans="20:53" x14ac:dyDescent="0.3">
      <c r="T485">
        <v>481</v>
      </c>
      <c r="U485">
        <v>240.5</v>
      </c>
      <c r="W485" s="39">
        <f>W484+(Z484*bt)+(0.5*AC484)*bt^2</f>
        <v>126479.2264426719</v>
      </c>
      <c r="X485" s="39">
        <f>X484+(AA484*bt)+(0.5*AD484)*bt^2</f>
        <v>-285.75775683408784</v>
      </c>
      <c r="Y485" s="39"/>
      <c r="Z485" s="39">
        <f>Z484+(AC484*bt)</f>
        <v>1493.9029268851102</v>
      </c>
      <c r="AA485" s="39">
        <f>AA484+(AD484*bt)</f>
        <v>1180.8683857958931</v>
      </c>
      <c r="AB485" s="39"/>
      <c r="AC485" s="39">
        <f t="shared" si="43"/>
        <v>-82.973595480487234</v>
      </c>
      <c r="AD485" s="39">
        <f t="shared" si="44"/>
        <v>0.58902656565739031</v>
      </c>
      <c r="AE485" s="39"/>
      <c r="AF485" s="39"/>
      <c r="AG485" s="39">
        <f>Masse_1*(q_1x-W485)/($AV485^2+Aarseth_1^2)^(3/2)</f>
        <v>-45.2173301296014</v>
      </c>
      <c r="AH485" s="39">
        <f>Masse_1*(q_1y-X485)/($AV485^2+Aarseth_1^2)^(3/2)</f>
        <v>3.3062897859181493</v>
      </c>
      <c r="AI485" s="39"/>
      <c r="AJ485" s="39">
        <f>Masse_2*(q_2x-W485)/($AX485^2+Aarseth_2^2)^(3/2)</f>
        <v>-8.2805211933776643</v>
      </c>
      <c r="AK485" s="39">
        <f>Masse_2*(q_2y-X485)/($AX485^2+Aarseth_2^2)^(3/2)</f>
        <v>0.58145743368427205</v>
      </c>
      <c r="AL485" s="39"/>
      <c r="AM485" s="39">
        <f>Masse_3*(q_3x-W485)/($AZ485^2+Aarseth_3^2)^(3/2)</f>
        <v>-29.475744157508164</v>
      </c>
      <c r="AN485" s="39">
        <f>Masse_3*(q_3y-X485)/($AZ485^2+Aarseth_3^2)^(3/2)</f>
        <v>-3.2987206539450309</v>
      </c>
      <c r="AO485" s="39"/>
      <c r="AP485" s="39"/>
      <c r="AQ485" s="39"/>
      <c r="AR485" s="39"/>
      <c r="AS485" s="39"/>
      <c r="AT485" s="39"/>
      <c r="AU485" s="39"/>
      <c r="AV485" s="39">
        <f>SQRT((q_1x-W485)^2+(q_1y-X485)^2)</f>
        <v>106763.49417135945</v>
      </c>
      <c r="AW485" s="39"/>
      <c r="AX485" s="39">
        <f>SQRT((q_2x-W485)^2+(q_2y-X485)^2)</f>
        <v>146839.91484564348</v>
      </c>
      <c r="AY485" s="39"/>
      <c r="AZ485" s="39">
        <f>SQRT((q_3x-W485)^2+(q_3y-X485)^2)</f>
        <v>132300.02233844847</v>
      </c>
      <c r="BA485" s="39"/>
    </row>
    <row r="486" spans="20:53" x14ac:dyDescent="0.3">
      <c r="T486">
        <v>482</v>
      </c>
      <c r="U486">
        <v>241</v>
      </c>
      <c r="W486" s="39">
        <f>W485+(Z485*bt)+(0.5*AC485)*bt^2</f>
        <v>127215.80620667941</v>
      </c>
      <c r="X486" s="39">
        <f>X485+(AA485*bt)+(0.5*AD485)*bt^2</f>
        <v>304.75006438456592</v>
      </c>
      <c r="Y486" s="39"/>
      <c r="Z486" s="39">
        <f>Z485+(AC485*bt)</f>
        <v>1452.4161291448665</v>
      </c>
      <c r="AA486" s="39">
        <f>AA485+(AD485*bt)</f>
        <v>1181.1628990787219</v>
      </c>
      <c r="AB486" s="39"/>
      <c r="AC486" s="39">
        <f t="shared" si="43"/>
        <v>-81.980673038837878</v>
      </c>
      <c r="AD486" s="39">
        <f t="shared" si="44"/>
        <v>0.16758525830775106</v>
      </c>
      <c r="AE486" s="39"/>
      <c r="AF486" s="39"/>
      <c r="AG486" s="39">
        <f>Masse_1*(q_1x-W486)/($AV486^2+Aarseth_1^2)^(3/2)</f>
        <v>-44.661806365431431</v>
      </c>
      <c r="AH486" s="39">
        <f>Masse_1*(q_1y-X486)/($AV486^2+Aarseth_1^2)^(3/2)</f>
        <v>2.9972526509372051</v>
      </c>
      <c r="AI486" s="39"/>
      <c r="AJ486" s="39">
        <f>Masse_2*(q_2x-W486)/($AX486^2+Aarseth_2^2)^(3/2)</f>
        <v>-8.2053985802119787</v>
      </c>
      <c r="AK486" s="39">
        <f>Masse_2*(q_2y-X486)/($AX486^2+Aarseth_2^2)^(3/2)</f>
        <v>0.54038619973192603</v>
      </c>
      <c r="AL486" s="39"/>
      <c r="AM486" s="39">
        <f>Masse_3*(q_3x-W486)/($AZ486^2+Aarseth_3^2)^(3/2)</f>
        <v>-29.113468093194466</v>
      </c>
      <c r="AN486" s="39">
        <f>Masse_3*(q_3y-X486)/($AZ486^2+Aarseth_3^2)^(3/2)</f>
        <v>-3.3700535923613799</v>
      </c>
      <c r="AO486" s="39"/>
      <c r="AP486" s="39"/>
      <c r="AQ486" s="39"/>
      <c r="AR486" s="39"/>
      <c r="AS486" s="39"/>
      <c r="AT486" s="39"/>
      <c r="AU486" s="39"/>
      <c r="AV486" s="39">
        <f>SQRT((q_1x-W486)^2+(q_1y-X486)^2)</f>
        <v>107456.97149177529</v>
      </c>
      <c r="AW486" s="39"/>
      <c r="AX486" s="39">
        <f>SQRT((q_2x-W486)^2+(q_2y-X486)^2)</f>
        <v>147534.71275735972</v>
      </c>
      <c r="AY486" s="39"/>
      <c r="AZ486" s="39">
        <f>SQRT((q_3x-W486)^2+(q_3y-X486)^2)</f>
        <v>133098.66560343679</v>
      </c>
      <c r="BA486" s="39"/>
    </row>
    <row r="487" spans="20:53" x14ac:dyDescent="0.3">
      <c r="T487">
        <v>483</v>
      </c>
      <c r="U487">
        <v>241.5</v>
      </c>
      <c r="W487" s="39">
        <f>W486+(Z486*bt)+(0.5*AC486)*bt^2</f>
        <v>127931.76668712198</v>
      </c>
      <c r="X487" s="39">
        <f>X486+(AA486*bt)+(0.5*AD486)*bt^2</f>
        <v>895.35246208121532</v>
      </c>
      <c r="Y487" s="39"/>
      <c r="Z487" s="39">
        <f>Z486+(AC486*bt)</f>
        <v>1411.4257926254477</v>
      </c>
      <c r="AA487" s="39">
        <f>AA486+(AD486*bt)</f>
        <v>1181.2466917078757</v>
      </c>
      <c r="AB487" s="39"/>
      <c r="AC487" s="39">
        <f t="shared" si="43"/>
        <v>-81.02668013018237</v>
      </c>
      <c r="AD487" s="39">
        <f t="shared" si="44"/>
        <v>-0.23871375218291924</v>
      </c>
      <c r="AE487" s="39"/>
      <c r="AF487" s="39"/>
      <c r="AG487" s="39">
        <f>Masse_1*(q_1x-W487)/($AV487^2+Aarseth_1^2)^(3/2)</f>
        <v>-44.128347832567961</v>
      </c>
      <c r="AH487" s="39">
        <f>Masse_1*(q_1y-X487)/($AV487^2+Aarseth_1^2)^(3/2)</f>
        <v>2.7003373780554334</v>
      </c>
      <c r="AI487" s="39"/>
      <c r="AJ487" s="39">
        <f>Masse_2*(q_2x-W487)/($AX487^2+Aarseth_2^2)^(3/2)</f>
        <v>-8.1330861601121587</v>
      </c>
      <c r="AK487" s="39">
        <f>Masse_2*(q_2y-X487)/($AX487^2+Aarseth_2^2)^(3/2)</f>
        <v>0.50056106637299247</v>
      </c>
      <c r="AL487" s="39"/>
      <c r="AM487" s="39">
        <f>Masse_3*(q_3x-W487)/($AZ487^2+Aarseth_3^2)^(3/2)</f>
        <v>-28.765246137502249</v>
      </c>
      <c r="AN487" s="39">
        <f>Masse_3*(q_3y-X487)/($AZ487^2+Aarseth_3^2)^(3/2)</f>
        <v>-3.4396121966113453</v>
      </c>
      <c r="AO487" s="39"/>
      <c r="AP487" s="39"/>
      <c r="AQ487" s="39"/>
      <c r="AR487" s="39"/>
      <c r="AS487" s="39"/>
      <c r="AT487" s="39"/>
      <c r="AU487" s="39"/>
      <c r="AV487" s="39">
        <f>SQRT((q_1x-W487)^2+(q_1y-X487)^2)</f>
        <v>108133.65632079344</v>
      </c>
      <c r="AW487" s="39"/>
      <c r="AX487" s="39">
        <f>SQRT((q_2x-W487)^2+(q_2y-X487)^2)</f>
        <v>148211.68038303469</v>
      </c>
      <c r="AY487" s="39"/>
      <c r="AZ487" s="39">
        <f>SQRT((q_3x-W487)^2+(q_3y-X487)^2)</f>
        <v>133878.7392547944</v>
      </c>
      <c r="BA487" s="39"/>
    </row>
    <row r="488" spans="20:53" x14ac:dyDescent="0.3">
      <c r="T488">
        <v>484</v>
      </c>
      <c r="U488">
        <v>242</v>
      </c>
      <c r="W488" s="39">
        <f>W487+(Z487*bt)+(0.5*AC487)*bt^2</f>
        <v>128627.35124841843</v>
      </c>
      <c r="X488" s="39">
        <f>X487+(AA487*bt)+(0.5*AD487)*bt^2</f>
        <v>1485.9459687161302</v>
      </c>
      <c r="Y488" s="39"/>
      <c r="Z488" s="39">
        <f>Z487+(AC487*bt)</f>
        <v>1370.9124525603565</v>
      </c>
      <c r="AA488" s="39">
        <f>AA487+(AD487*bt)</f>
        <v>1181.1273348317843</v>
      </c>
      <c r="AB488" s="39"/>
      <c r="AC488" s="39">
        <f t="shared" si="43"/>
        <v>-80.109902309204841</v>
      </c>
      <c r="AD488" s="39">
        <f t="shared" si="44"/>
        <v>-0.63086238169283027</v>
      </c>
      <c r="AE488" s="39"/>
      <c r="AF488" s="39"/>
      <c r="AG488" s="39">
        <f>Masse_1*(q_1x-W488)/($AV488^2+Aarseth_1^2)^(3/2)</f>
        <v>-43.61599265455326</v>
      </c>
      <c r="AH488" s="39">
        <f>Masse_1*(q_1y-X488)/($AV488^2+Aarseth_1^2)^(3/2)</f>
        <v>2.4147595742502532</v>
      </c>
      <c r="AI488" s="39"/>
      <c r="AJ488" s="39">
        <f>Masse_2*(q_2x-W488)/($AX488^2+Aarseth_2^2)^(3/2)</f>
        <v>-8.0634767998563301</v>
      </c>
      <c r="AK488" s="39">
        <f>Masse_2*(q_2y-X488)/($AX488^2+Aarseth_2^2)^(3/2)</f>
        <v>0.46191280795439238</v>
      </c>
      <c r="AL488" s="39"/>
      <c r="AM488" s="39">
        <f>Masse_3*(q_3x-W488)/($AZ488^2+Aarseth_3^2)^(3/2)</f>
        <v>-28.430432854795257</v>
      </c>
      <c r="AN488" s="39">
        <f>Masse_3*(q_3y-X488)/($AZ488^2+Aarseth_3^2)^(3/2)</f>
        <v>-3.5075347638974761</v>
      </c>
      <c r="AO488" s="39"/>
      <c r="AP488" s="39"/>
      <c r="AQ488" s="39"/>
      <c r="AR488" s="39"/>
      <c r="AS488" s="39"/>
      <c r="AT488" s="39"/>
      <c r="AU488" s="39"/>
      <c r="AV488" s="39">
        <f>SQRT((q_1x-W488)^2+(q_1y-X488)^2)</f>
        <v>108793.70517239715</v>
      </c>
      <c r="AW488" s="39"/>
      <c r="AX488" s="39">
        <f>SQRT((q_2x-W488)^2+(q_2y-X488)^2)</f>
        <v>148871.01348203543</v>
      </c>
      <c r="AY488" s="39"/>
      <c r="AZ488" s="39">
        <f>SQRT((q_3x-W488)^2+(q_3y-X488)^2)</f>
        <v>134640.46723088727</v>
      </c>
      <c r="BA488" s="39"/>
    </row>
    <row r="489" spans="20:53" x14ac:dyDescent="0.3">
      <c r="T489">
        <v>485</v>
      </c>
      <c r="U489">
        <v>242.5</v>
      </c>
      <c r="W489" s="39">
        <f>W488+(Z488*bt)+(0.5*AC488)*bt^2</f>
        <v>129302.79373690995</v>
      </c>
      <c r="X489" s="39">
        <f>X488+(AA488*bt)+(0.5*AD488)*bt^2</f>
        <v>2076.4307783343111</v>
      </c>
      <c r="Y489" s="39"/>
      <c r="Z489" s="39">
        <f>Z488+(AC488*bt)</f>
        <v>1330.8575014057542</v>
      </c>
      <c r="AA489" s="39">
        <f>AA488+(AD488*bt)</f>
        <v>1180.811903640938</v>
      </c>
      <c r="AB489" s="39"/>
      <c r="AC489" s="39">
        <f t="shared" si="43"/>
        <v>-79.228731380412398</v>
      </c>
      <c r="AD489" s="39">
        <f t="shared" si="44"/>
        <v>-1.0097834075700987</v>
      </c>
      <c r="AE489" s="39"/>
      <c r="AF489" s="39"/>
      <c r="AG489" s="39">
        <f>Masse_1*(q_1x-W489)/($AV489^2+Aarseth_1^2)^(3/2)</f>
        <v>-43.123837691135108</v>
      </c>
      <c r="AH489" s="39">
        <f>Masse_1*(q_1y-X489)/($AV489^2+Aarseth_1^2)^(3/2)</f>
        <v>2.1397908582712426</v>
      </c>
      <c r="AI489" s="39"/>
      <c r="AJ489" s="39">
        <f>Masse_2*(q_2x-W489)/($AX489^2+Aarseth_2^2)^(3/2)</f>
        <v>-7.9964696284147037</v>
      </c>
      <c r="AK489" s="39">
        <f>Masse_2*(q_2y-X489)/($AX489^2+Aarseth_2^2)^(3/2)</f>
        <v>0.42437639004492056</v>
      </c>
      <c r="AL489" s="39"/>
      <c r="AM489" s="39">
        <f>Masse_3*(q_3x-W489)/($AZ489^2+Aarseth_3^2)^(3/2)</f>
        <v>-28.108424060862593</v>
      </c>
      <c r="AN489" s="39">
        <f>Masse_3*(q_3y-X489)/($AZ489^2+Aarseth_3^2)^(3/2)</f>
        <v>-3.5739506558862617</v>
      </c>
      <c r="AO489" s="39"/>
      <c r="AP489" s="39"/>
      <c r="AQ489" s="39"/>
      <c r="AR489" s="39"/>
      <c r="AS489" s="39"/>
      <c r="AT489" s="39"/>
      <c r="AU489" s="39"/>
      <c r="AV489" s="39">
        <f>SQRT((q_1x-W489)^2+(q_1y-X489)^2)</f>
        <v>109437.26888859975</v>
      </c>
      <c r="AW489" s="39"/>
      <c r="AX489" s="39">
        <f>SQRT((q_2x-W489)^2+(q_2y-X489)^2)</f>
        <v>149512.8996670749</v>
      </c>
      <c r="AY489" s="39"/>
      <c r="AZ489" s="39">
        <f>SQRT((q_3x-W489)^2+(q_3y-X489)^2)</f>
        <v>135384.06440074925</v>
      </c>
      <c r="BA489" s="39"/>
    </row>
    <row r="490" spans="20:53" x14ac:dyDescent="0.3">
      <c r="T490">
        <v>486</v>
      </c>
      <c r="U490">
        <v>243</v>
      </c>
      <c r="W490" s="39">
        <f>W489+(Z489*bt)+(0.5*AC489)*bt^2</f>
        <v>129958.31889619028</v>
      </c>
      <c r="X490" s="39">
        <f>X489+(AA489*bt)+(0.5*AD489)*bt^2</f>
        <v>2666.7105072288336</v>
      </c>
      <c r="Y490" s="39"/>
      <c r="Z490" s="39">
        <f>Z489+(AC489*bt)</f>
        <v>1291.2431357155481</v>
      </c>
      <c r="AA490" s="39">
        <f>AA489+(AD489*bt)</f>
        <v>1180.307011937153</v>
      </c>
      <c r="AB490" s="39"/>
      <c r="AC490" s="39">
        <f t="shared" si="43"/>
        <v>-78.381657758996823</v>
      </c>
      <c r="AD490" s="39">
        <f t="shared" si="44"/>
        <v>-1.3763364329562724</v>
      </c>
      <c r="AE490" s="39"/>
      <c r="AF490" s="39"/>
      <c r="AG490" s="39">
        <f>Masse_1*(q_1x-W490)/($AV490^2+Aarseth_1^2)^(3/2)</f>
        <v>-42.651034448598715</v>
      </c>
      <c r="AH490" s="39">
        <f>Masse_1*(q_1y-X490)/($AV490^2+Aarseth_1^2)^(3/2)</f>
        <v>1.8747539861067803</v>
      </c>
      <c r="AI490" s="39"/>
      <c r="AJ490" s="39">
        <f>Masse_2*(q_2x-W490)/($AX490^2+Aarseth_2^2)^(3/2)</f>
        <v>-7.9319696179211698</v>
      </c>
      <c r="AK490" s="39">
        <f>Masse_2*(q_2y-X490)/($AX490^2+Aarseth_2^2)^(3/2)</f>
        <v>0.38789064777625482</v>
      </c>
      <c r="AL490" s="39"/>
      <c r="AM490" s="39">
        <f>Masse_3*(q_3x-W490)/($AZ490^2+Aarseth_3^2)^(3/2)</f>
        <v>-27.798653692476936</v>
      </c>
      <c r="AN490" s="39">
        <f>Masse_3*(q_3y-X490)/($AZ490^2+Aarseth_3^2)^(3/2)</f>
        <v>-3.6389810668393077</v>
      </c>
      <c r="AO490" s="39"/>
      <c r="AP490" s="39"/>
      <c r="AQ490" s="39"/>
      <c r="AR490" s="39"/>
      <c r="AS490" s="39"/>
      <c r="AT490" s="39"/>
      <c r="AU490" s="39"/>
      <c r="AV490" s="39">
        <f>SQRT((q_1x-W490)^2+(q_1y-X490)^2)</f>
        <v>110064.49282941892</v>
      </c>
      <c r="AW490" s="39"/>
      <c r="AX490" s="39">
        <f>SQRT((q_2x-W490)^2+(q_2y-X490)^2)</f>
        <v>150137.5187651517</v>
      </c>
      <c r="AY490" s="39"/>
      <c r="AZ490" s="39">
        <f>SQRT((q_3x-W490)^2+(q_3y-X490)^2)</f>
        <v>136109.73697510408</v>
      </c>
      <c r="BA490" s="39"/>
    </row>
    <row r="491" spans="20:53" x14ac:dyDescent="0.3">
      <c r="T491">
        <v>487</v>
      </c>
      <c r="U491">
        <v>243.5</v>
      </c>
      <c r="W491" s="39">
        <f>W490+(Z490*bt)+(0.5*AC490)*bt^2</f>
        <v>130594.14275682818</v>
      </c>
      <c r="X491" s="39">
        <f>X490+(AA490*bt)+(0.5*AD490)*bt^2</f>
        <v>3256.6919711432906</v>
      </c>
      <c r="Y491" s="39"/>
      <c r="Z491" s="39">
        <f>Z490+(AC490*bt)</f>
        <v>1252.0523068360496</v>
      </c>
      <c r="AA491" s="39">
        <f>AA490+(AD490*bt)</f>
        <v>1179.6188437206749</v>
      </c>
      <c r="AB491" s="39"/>
      <c r="AC491" s="39">
        <f t="shared" si="43"/>
        <v>-77.56726348192268</v>
      </c>
      <c r="AD491" s="39">
        <f t="shared" si="44"/>
        <v>-1.7313232743534239</v>
      </c>
      <c r="AE491" s="39"/>
      <c r="AF491" s="39"/>
      <c r="AG491" s="39">
        <f>Masse_1*(q_1x-W491)/($AV491^2+Aarseth_1^2)^(3/2)</f>
        <v>-42.196785323808029</v>
      </c>
      <c r="AH491" s="39">
        <f>Masse_1*(q_1y-X491)/($AV491^2+Aarseth_1^2)^(3/2)</f>
        <v>1.619018453356587</v>
      </c>
      <c r="AI491" s="39"/>
      <c r="AJ491" s="39">
        <f>Masse_2*(q_2x-W491)/($AX491^2+Aarseth_2^2)^(3/2)</f>
        <v>-7.8698871990225188</v>
      </c>
      <c r="AK491" s="39">
        <f>Masse_2*(q_2y-X491)/($AX491^2+Aarseth_2^2)^(3/2)</f>
        <v>0.35239799213876766</v>
      </c>
      <c r="AL491" s="39"/>
      <c r="AM491" s="39">
        <f>Masse_3*(q_3x-W491)/($AZ491^2+Aarseth_3^2)^(3/2)</f>
        <v>-27.500590959092136</v>
      </c>
      <c r="AN491" s="39">
        <f>Masse_3*(q_3y-X491)/($AZ491^2+Aarseth_3^2)^(3/2)</f>
        <v>-3.7027397198487786</v>
      </c>
      <c r="AO491" s="39"/>
      <c r="AP491" s="39"/>
      <c r="AQ491" s="39"/>
      <c r="AR491" s="39"/>
      <c r="AS491" s="39"/>
      <c r="AT491" s="39"/>
      <c r="AU491" s="39"/>
      <c r="AV491" s="39">
        <f>SQRT((q_1x-W491)^2+(q_1y-X491)^2)</f>
        <v>110675.51705388799</v>
      </c>
      <c r="AW491" s="39"/>
      <c r="AX491" s="39">
        <f>SQRT((q_2x-W491)^2+(q_2y-X491)^2)</f>
        <v>150745.04315511003</v>
      </c>
      <c r="AY491" s="39"/>
      <c r="AZ491" s="39">
        <f>SQRT((q_3x-W491)^2+(q_3y-X491)^2)</f>
        <v>136817.68289109526</v>
      </c>
      <c r="BA491" s="39"/>
    </row>
    <row r="492" spans="20:53" x14ac:dyDescent="0.3">
      <c r="T492">
        <v>488</v>
      </c>
      <c r="U492">
        <v>244</v>
      </c>
      <c r="W492" s="39">
        <f>W491+(Z491*bt)+(0.5*AC491)*bt^2</f>
        <v>131210.47300231096</v>
      </c>
      <c r="X492" s="39">
        <f>X491+(AA491*bt)+(0.5*AD491)*bt^2</f>
        <v>3846.2849775943337</v>
      </c>
      <c r="Y492" s="39"/>
      <c r="Z492" s="39">
        <f>Z491+(AC491*bt)</f>
        <v>1213.2686750950884</v>
      </c>
      <c r="AA492" s="39">
        <f>AA491+(AD491*bt)</f>
        <v>1178.7531820834981</v>
      </c>
      <c r="AB492" s="39"/>
      <c r="AC492" s="39">
        <f t="shared" si="43"/>
        <v>-76.784215807066587</v>
      </c>
      <c r="AD492" s="39">
        <f t="shared" si="44"/>
        <v>-2.0754928356159192</v>
      </c>
      <c r="AE492" s="39"/>
      <c r="AF492" s="39"/>
      <c r="AG492" s="39">
        <f>Masse_1*(q_1x-W492)/($AV492^2+Aarseth_1^2)^(3/2)</f>
        <v>-41.760340151944568</v>
      </c>
      <c r="AH492" s="39">
        <f>Masse_1*(q_1y-X492)/($AV492^2+Aarseth_1^2)^(3/2)</f>
        <v>1.3719965218631858</v>
      </c>
      <c r="AI492" s="39"/>
      <c r="AJ492" s="39">
        <f>Masse_2*(q_2x-W492)/($AX492^2+Aarseth_2^2)^(3/2)</f>
        <v>-7.8101379074066966</v>
      </c>
      <c r="AK492" s="39">
        <f>Masse_2*(q_2y-X492)/($AX492^2+Aarseth_2^2)^(3/2)</f>
        <v>0.31784414143810014</v>
      </c>
      <c r="AL492" s="39"/>
      <c r="AM492" s="39">
        <f>Masse_3*(q_3x-W492)/($AZ492^2+Aarseth_3^2)^(3/2)</f>
        <v>-27.213737747715317</v>
      </c>
      <c r="AN492" s="39">
        <f>Masse_3*(q_3y-X492)/($AZ492^2+Aarseth_3^2)^(3/2)</f>
        <v>-3.7653334989172049</v>
      </c>
      <c r="AO492" s="39"/>
      <c r="AP492" s="39"/>
      <c r="AQ492" s="39"/>
      <c r="AR492" s="39"/>
      <c r="AS492" s="39"/>
      <c r="AT492" s="39"/>
      <c r="AU492" s="39"/>
      <c r="AV492" s="39">
        <f>SQRT((q_1x-W492)^2+(q_1y-X492)^2)</f>
        <v>111270.47649247614</v>
      </c>
      <c r="AW492" s="39"/>
      <c r="AX492" s="39">
        <f>SQRT((q_2x-W492)^2+(q_2y-X492)^2)</f>
        <v>151335.63808356441</v>
      </c>
      <c r="AY492" s="39"/>
      <c r="AZ492" s="39">
        <f>SQRT((q_3x-W492)^2+(q_3y-X492)^2)</f>
        <v>137508.092172679</v>
      </c>
      <c r="BA492" s="39"/>
    </row>
    <row r="493" spans="20:53" x14ac:dyDescent="0.3">
      <c r="T493">
        <v>489</v>
      </c>
      <c r="U493">
        <v>244.5</v>
      </c>
      <c r="W493" s="39">
        <f>W492+(Z492*bt)+(0.5*AC492)*bt^2</f>
        <v>131807.50931288264</v>
      </c>
      <c r="X493" s="39">
        <f>X492+(AA492*bt)+(0.5*AD492)*bt^2</f>
        <v>4435.4021320316306</v>
      </c>
      <c r="Y493" s="39"/>
      <c r="Z493" s="39">
        <f>Z492+(AC492*bt)</f>
        <v>1174.8765671915551</v>
      </c>
      <c r="AA493" s="39">
        <f>AA492+(AD492*bt)</f>
        <v>1177.7154356656902</v>
      </c>
      <c r="AB493" s="39"/>
      <c r="AC493" s="39">
        <f t="shared" si="43"/>
        <v>-76.031261344829986</v>
      </c>
      <c r="AD493" s="39">
        <f t="shared" si="44"/>
        <v>-2.409545523927783</v>
      </c>
      <c r="AE493" s="39"/>
      <c r="AF493" s="39"/>
      <c r="AG493" s="39">
        <f>Masse_1*(q_1x-W493)/($AV493^2+Aarseth_1^2)^(3/2)</f>
        <v>-41.340993030853951</v>
      </c>
      <c r="AH493" s="39">
        <f>Masse_1*(q_1y-X493)/($AV493^2+Aarseth_1^2)^(3/2)</f>
        <v>1.1331396243476859</v>
      </c>
      <c r="AI493" s="39"/>
      <c r="AJ493" s="39">
        <f>Masse_2*(q_2x-W493)/($AX493^2+Aarseth_2^2)^(3/2)</f>
        <v>-7.7526420586530733</v>
      </c>
      <c r="AK493" s="39">
        <f>Masse_2*(q_2y-X493)/($AX493^2+Aarseth_2^2)^(3/2)</f>
        <v>0.28417787542899786</v>
      </c>
      <c r="AL493" s="39"/>
      <c r="AM493" s="39">
        <f>Masse_3*(q_3x-W493)/($AZ493^2+Aarseth_3^2)^(3/2)</f>
        <v>-26.937626255322961</v>
      </c>
      <c r="AN493" s="39">
        <f>Masse_3*(q_3y-X493)/($AZ493^2+Aarseth_3^2)^(3/2)</f>
        <v>-3.8268630237044667</v>
      </c>
      <c r="AO493" s="39"/>
      <c r="AP493" s="39"/>
      <c r="AQ493" s="39"/>
      <c r="AR493" s="39"/>
      <c r="AS493" s="39"/>
      <c r="AT493" s="39"/>
      <c r="AU493" s="39"/>
      <c r="AV493" s="39">
        <f>SQRT((q_1x-W493)^2+(q_1y-X493)^2)</f>
        <v>111849.50111128209</v>
      </c>
      <c r="AW493" s="39"/>
      <c r="AX493" s="39">
        <f>SQRT((q_2x-W493)^2+(q_2y-X493)^2)</f>
        <v>151909.46196077828</v>
      </c>
      <c r="AY493" s="39"/>
      <c r="AZ493" s="39">
        <f>SQRT((q_3x-W493)^2+(q_3y-X493)^2)</f>
        <v>138181.14726846153</v>
      </c>
      <c r="BA493" s="39"/>
    </row>
    <row r="494" spans="20:53" x14ac:dyDescent="0.3">
      <c r="T494">
        <v>490</v>
      </c>
      <c r="U494">
        <v>245</v>
      </c>
      <c r="W494" s="39">
        <f>W493+(Z493*bt)+(0.5*AC493)*bt^2</f>
        <v>132385.44368881031</v>
      </c>
      <c r="X494" s="39">
        <f>X493+(AA493*bt)+(0.5*AD493)*bt^2</f>
        <v>5023.9586566739845</v>
      </c>
      <c r="Y494" s="39"/>
      <c r="Z494" s="39">
        <f>Z493+(AC493*bt)</f>
        <v>1136.8609365191401</v>
      </c>
      <c r="AA494" s="39">
        <f>AA493+(AD493*bt)</f>
        <v>1176.5106629037264</v>
      </c>
      <c r="AB494" s="39"/>
      <c r="AC494" s="39">
        <f t="shared" si="43"/>
        <v>-75.307220672538676</v>
      </c>
      <c r="AD494" s="39">
        <f t="shared" si="44"/>
        <v>-2.7341372567116249</v>
      </c>
      <c r="AE494" s="39"/>
      <c r="AF494" s="39"/>
      <c r="AG494" s="39">
        <f>Masse_1*(q_1x-W494)/($AV494^2+Aarseth_1^2)^(3/2)</f>
        <v>-40.93807939758215</v>
      </c>
      <c r="AH494" s="39">
        <f>Masse_1*(q_1y-X494)/($AV494^2+Aarseth_1^2)^(3/2)</f>
        <v>0.90193510634214591</v>
      </c>
      <c r="AI494" s="39"/>
      <c r="AJ494" s="39">
        <f>Masse_2*(q_2x-W494)/($AX494^2+Aarseth_2^2)^(3/2)</f>
        <v>-7.6973244488431414</v>
      </c>
      <c r="AK494" s="39">
        <f>Masse_2*(q_2y-X494)/($AX494^2+Aarseth_2^2)^(3/2)</f>
        <v>0.25135080991499026</v>
      </c>
      <c r="AL494" s="39"/>
      <c r="AM494" s="39">
        <f>Masse_3*(q_3x-W494)/($AZ494^2+Aarseth_3^2)^(3/2)</f>
        <v>-26.671816826113389</v>
      </c>
      <c r="AN494" s="39">
        <f>Masse_3*(q_3y-X494)/($AZ494^2+Aarseth_3^2)^(3/2)</f>
        <v>-3.8874231729687612</v>
      </c>
      <c r="AO494" s="39"/>
      <c r="AP494" s="39"/>
      <c r="AQ494" s="39"/>
      <c r="AR494" s="39"/>
      <c r="AS494" s="39"/>
      <c r="AT494" s="39"/>
      <c r="AU494" s="39"/>
      <c r="AV494" s="39">
        <f>SQRT((q_1x-W494)^2+(q_1y-X494)^2)</f>
        <v>112412.71606835506</v>
      </c>
      <c r="AW494" s="39"/>
      <c r="AX494" s="39">
        <f>SQRT((q_2x-W494)^2+(q_2y-X494)^2)</f>
        <v>152466.66663794441</v>
      </c>
      <c r="AY494" s="39"/>
      <c r="AZ494" s="39">
        <f>SQRT((q_3x-W494)^2+(q_3y-X494)^2)</f>
        <v>138837.02336860821</v>
      </c>
      <c r="BA494" s="39"/>
    </row>
    <row r="495" spans="20:53" x14ac:dyDescent="0.3">
      <c r="T495">
        <v>491</v>
      </c>
      <c r="U495">
        <v>245.5</v>
      </c>
      <c r="W495" s="39">
        <f>W494+(Z494*bt)+(0.5*AC494)*bt^2</f>
        <v>132944.46075448583</v>
      </c>
      <c r="X495" s="39">
        <f>X494+(AA494*bt)+(0.5*AD494)*bt^2</f>
        <v>5611.8722209687594</v>
      </c>
      <c r="Y495" s="39"/>
      <c r="Z495" s="39">
        <f>Z494+(AC494*bt)</f>
        <v>1099.2073261828707</v>
      </c>
      <c r="AA495" s="39">
        <f>AA494+(AD494*bt)</f>
        <v>1175.1435942753706</v>
      </c>
      <c r="AB495" s="39"/>
      <c r="AC495" s="39">
        <f t="shared" si="43"/>
        <v>-74.610983387102692</v>
      </c>
      <c r="AD495" s="39">
        <f t="shared" si="44"/>
        <v>-3.0498831026641104</v>
      </c>
      <c r="AE495" s="39"/>
      <c r="AF495" s="39"/>
      <c r="AG495" s="39">
        <f>Masse_1*(q_1x-W495)/($AV495^2+Aarseth_1^2)^(3/2)</f>
        <v>-40.550973335025169</v>
      </c>
      <c r="AH495" s="39">
        <f>Masse_1*(q_1y-X495)/($AV495^2+Aarseth_1^2)^(3/2)</f>
        <v>0.67790326952864899</v>
      </c>
      <c r="AI495" s="39"/>
      <c r="AJ495" s="39">
        <f>Masse_2*(q_2x-W495)/($AX495^2+Aarseth_2^2)^(3/2)</f>
        <v>-7.6441140786363748</v>
      </c>
      <c r="AK495" s="39">
        <f>Masse_2*(q_2y-X495)/($AX495^2+Aarseth_2^2)^(3/2)</f>
        <v>0.21931718984183121</v>
      </c>
      <c r="AL495" s="39"/>
      <c r="AM495" s="39">
        <f>Masse_3*(q_3x-W495)/($AZ495^2+Aarseth_3^2)^(3/2)</f>
        <v>-26.415895973441138</v>
      </c>
      <c r="AN495" s="39">
        <f>Masse_3*(q_3y-X495)/($AZ495^2+Aarseth_3^2)^(3/2)</f>
        <v>-3.9471035620345907</v>
      </c>
      <c r="AO495" s="39"/>
      <c r="AP495" s="39"/>
      <c r="AQ495" s="39"/>
      <c r="AR495" s="39"/>
      <c r="AS495" s="39"/>
      <c r="AT495" s="39"/>
      <c r="AU495" s="39"/>
      <c r="AV495" s="39">
        <f>SQRT((q_1x-W495)^2+(q_1y-X495)^2)</f>
        <v>112960.2418624869</v>
      </c>
      <c r="AW495" s="39"/>
      <c r="AX495" s="39">
        <f>SQRT((q_2x-W495)^2+(q_2y-X495)^2)</f>
        <v>153007.39766718983</v>
      </c>
      <c r="AY495" s="39"/>
      <c r="AZ495" s="39">
        <f>SQRT((q_3x-W495)^2+(q_3y-X495)^2)</f>
        <v>139475.88870231094</v>
      </c>
      <c r="BA495" s="39"/>
    </row>
    <row r="496" spans="20:53" x14ac:dyDescent="0.3">
      <c r="T496">
        <v>492</v>
      </c>
      <c r="U496">
        <v>246</v>
      </c>
      <c r="W496" s="39">
        <f>W495+(Z495*bt)+(0.5*AC495)*bt^2</f>
        <v>133484.73804465387</v>
      </c>
      <c r="X496" s="39">
        <f>X495+(AA495*bt)+(0.5*AD495)*bt^2</f>
        <v>6199.0627827186117</v>
      </c>
      <c r="Y496" s="39"/>
      <c r="Z496" s="39">
        <f>Z495+(AC495*bt)</f>
        <v>1061.9018344893193</v>
      </c>
      <c r="AA496" s="39">
        <f>AA495+(AD495*bt)</f>
        <v>1173.6186527240386</v>
      </c>
      <c r="AB496" s="39"/>
      <c r="AC496" s="39">
        <f t="shared" si="43"/>
        <v>-73.941503556019057</v>
      </c>
      <c r="AD496" s="39">
        <f t="shared" si="44"/>
        <v>-3.3573605950995891</v>
      </c>
      <c r="AE496" s="39"/>
      <c r="AF496" s="39"/>
      <c r="AG496" s="39">
        <f>Masse_1*(q_1x-W496)/($AV496^2+Aarseth_1^2)^(3/2)</f>
        <v>-40.179085088762946</v>
      </c>
      <c r="AH496" s="39">
        <f>Masse_1*(q_1y-X496)/($AV496^2+Aarseth_1^2)^(3/2)</f>
        <v>0.46059468479118354</v>
      </c>
      <c r="AI496" s="39"/>
      <c r="AJ496" s="39">
        <f>Masse_2*(q_2x-W496)/($AX496^2+Aarseth_2^2)^(3/2)</f>
        <v>-7.5929438987500584</v>
      </c>
      <c r="AK496" s="39">
        <f>Masse_2*(q_2y-X496)/($AX496^2+Aarseth_2^2)^(3/2)</f>
        <v>0.1880336991231813</v>
      </c>
      <c r="AL496" s="39"/>
      <c r="AM496" s="39">
        <f>Masse_3*(q_3x-W496)/($AZ496^2+Aarseth_3^2)^(3/2)</f>
        <v>-26.16947456850605</v>
      </c>
      <c r="AN496" s="39">
        <f>Masse_3*(q_3y-X496)/($AZ496^2+Aarseth_3^2)^(3/2)</f>
        <v>-4.0059889790139538</v>
      </c>
      <c r="AO496" s="39"/>
      <c r="AP496" s="39"/>
      <c r="AQ496" s="39"/>
      <c r="AR496" s="39"/>
      <c r="AS496" s="39"/>
      <c r="AT496" s="39"/>
      <c r="AU496" s="39"/>
      <c r="AV496" s="39">
        <f>SQRT((q_1x-W496)^2+(q_1y-X496)^2)</f>
        <v>113492.19447480526</v>
      </c>
      <c r="AW496" s="39"/>
      <c r="AX496" s="39">
        <f>SQRT((q_2x-W496)^2+(q_2y-X496)^2)</f>
        <v>153531.79454551337</v>
      </c>
      <c r="AY496" s="39"/>
      <c r="AZ496" s="39">
        <f>SQRT((q_3x-W496)^2+(q_3y-X496)^2)</f>
        <v>140097.90481717439</v>
      </c>
      <c r="BA496" s="39"/>
    </row>
    <row r="497" spans="20:53" x14ac:dyDescent="0.3">
      <c r="T497">
        <v>493</v>
      </c>
      <c r="U497">
        <v>246.5</v>
      </c>
      <c r="W497" s="39">
        <f>W496+(Z496*bt)+(0.5*AC496)*bt^2</f>
        <v>134006.44627395403</v>
      </c>
      <c r="X497" s="39">
        <f>X496+(AA496*bt)+(0.5*AD496)*bt^2</f>
        <v>6785.4524390062434</v>
      </c>
      <c r="Y497" s="39"/>
      <c r="Z497" s="39">
        <f>Z496+(AC496*bt)</f>
        <v>1024.9310827113097</v>
      </c>
      <c r="AA497" s="39">
        <f>AA496+(AD496*bt)</f>
        <v>1171.9399724264888</v>
      </c>
      <c r="AB497" s="39"/>
      <c r="AC497" s="39">
        <f t="shared" si="43"/>
        <v>-73.29779553087215</v>
      </c>
      <c r="AD497" s="39">
        <f t="shared" si="44"/>
        <v>-3.6571127514107276</v>
      </c>
      <c r="AE497" s="39"/>
      <c r="AF497" s="39"/>
      <c r="AG497" s="39">
        <f>Masse_1*(q_1x-W497)/($AV497^2+Aarseth_1^2)^(3/2)</f>
        <v>-39.821858776047435</v>
      </c>
      <c r="AH497" s="39">
        <f>Masse_1*(q_1y-X497)/($AV497^2+Aarseth_1^2)^(3/2)</f>
        <v>0.24958774694447494</v>
      </c>
      <c r="AI497" s="39"/>
      <c r="AJ497" s="39">
        <f>Masse_2*(q_2x-W497)/($AX497^2+Aarseth_2^2)^(3/2)</f>
        <v>-7.543750574988481</v>
      </c>
      <c r="AK497" s="39">
        <f>Masse_2*(q_2y-X497)/($AX497^2+Aarseth_2^2)^(3/2)</f>
        <v>0.15745928562261519</v>
      </c>
      <c r="AL497" s="39"/>
      <c r="AM497" s="39">
        <f>Masse_3*(q_3x-W497)/($AZ497^2+Aarseth_3^2)^(3/2)</f>
        <v>-25.932186179836229</v>
      </c>
      <c r="AN497" s="39">
        <f>Masse_3*(q_3y-X497)/($AZ497^2+Aarseth_3^2)^(3/2)</f>
        <v>-4.0641597839778179</v>
      </c>
      <c r="AO497" s="39"/>
      <c r="AP497" s="39"/>
      <c r="AQ497" s="39"/>
      <c r="AR497" s="39"/>
      <c r="AS497" s="39"/>
      <c r="AT497" s="39"/>
      <c r="AU497" s="39"/>
      <c r="AV497" s="39">
        <f>SQRT((q_1x-W497)^2+(q_1y-X497)^2)</f>
        <v>114008.68550348649</v>
      </c>
      <c r="AW497" s="39"/>
      <c r="AX497" s="39">
        <f>SQRT((q_2x-W497)^2+(q_2y-X497)^2)</f>
        <v>154039.99094376169</v>
      </c>
      <c r="AY497" s="39"/>
      <c r="AZ497" s="39">
        <f>SQRT((q_3x-W497)^2+(q_3y-X497)^2)</f>
        <v>140703.22684176746</v>
      </c>
      <c r="BA497" s="39"/>
    </row>
    <row r="498" spans="20:53" x14ac:dyDescent="0.3">
      <c r="T498">
        <v>494</v>
      </c>
      <c r="U498">
        <v>247</v>
      </c>
      <c r="W498" s="39">
        <f>W497+(Z497*bt)+(0.5*AC497)*bt^2</f>
        <v>134509.74959086833</v>
      </c>
      <c r="X498" s="39">
        <f>X497+(AA497*bt)+(0.5*AD497)*bt^2</f>
        <v>7370.9652861255618</v>
      </c>
      <c r="Y498" s="39"/>
      <c r="Z498" s="39">
        <f>Z497+(AC497*bt)</f>
        <v>988.28218494587361</v>
      </c>
      <c r="AA498" s="39">
        <f>AA497+(AD497*bt)</f>
        <v>1170.1114160507834</v>
      </c>
      <c r="AB498" s="39"/>
      <c r="AC498" s="39">
        <f t="shared" si="43"/>
        <v>-72.678930091105769</v>
      </c>
      <c r="AD498" s="39">
        <f t="shared" si="44"/>
        <v>-3.949650828630662</v>
      </c>
      <c r="AE498" s="39"/>
      <c r="AF498" s="39"/>
      <c r="AG498" s="39">
        <f>Masse_1*(q_1x-W498)/($AV498^2+Aarseth_1^2)^(3/2)</f>
        <v>-39.478770270627805</v>
      </c>
      <c r="AH498" s="39">
        <f>Masse_1*(q_1y-X498)/($AV498^2+Aarseth_1^2)^(3/2)</f>
        <v>4.4486446299864875E-2</v>
      </c>
      <c r="AI498" s="39"/>
      <c r="AJ498" s="39">
        <f>Masse_2*(q_2x-W498)/($AX498^2+Aarseth_2^2)^(3/2)</f>
        <v>-7.4964742711528967</v>
      </c>
      <c r="AK498" s="39">
        <f>Masse_2*(q_2y-X498)/($AX498^2+Aarseth_2^2)^(3/2)</f>
        <v>0.1275549998800356</v>
      </c>
      <c r="AL498" s="39"/>
      <c r="AM498" s="39">
        <f>Masse_3*(q_3x-W498)/($AZ498^2+Aarseth_3^2)^(3/2)</f>
        <v>-25.703685549325058</v>
      </c>
      <c r="AN498" s="39">
        <f>Masse_3*(q_3y-X498)/($AZ498^2+Aarseth_3^2)^(3/2)</f>
        <v>-4.1216922748105622</v>
      </c>
      <c r="AO498" s="39"/>
      <c r="AP498" s="39"/>
      <c r="AQ498" s="39"/>
      <c r="AR498" s="39"/>
      <c r="AS498" s="39"/>
      <c r="AT498" s="39"/>
      <c r="AU498" s="39"/>
      <c r="AV498" s="39">
        <f>SQRT((q_1x-W498)^2+(q_1y-X498)^2)</f>
        <v>114509.8222918923</v>
      </c>
      <c r="AW498" s="39"/>
      <c r="AX498" s="39">
        <f>SQRT((q_2x-W498)^2+(q_2y-X498)^2)</f>
        <v>154532.11492165501</v>
      </c>
      <c r="AY498" s="39"/>
      <c r="AZ498" s="39">
        <f>SQRT((q_3x-W498)^2+(q_3y-X498)^2)</f>
        <v>141292.00373248241</v>
      </c>
      <c r="BA498" s="39"/>
    </row>
    <row r="499" spans="20:53" x14ac:dyDescent="0.3">
      <c r="T499">
        <v>495</v>
      </c>
      <c r="U499">
        <v>247.5</v>
      </c>
      <c r="W499" s="39">
        <f>W498+(Z498*bt)+(0.5*AC498)*bt^2</f>
        <v>134994.80581707988</v>
      </c>
      <c r="X499" s="39">
        <f>X498+(AA498*bt)+(0.5*AD498)*bt^2</f>
        <v>7955.5272877973748</v>
      </c>
      <c r="Y499" s="39"/>
      <c r="Z499" s="39">
        <f>Z498+(AC498*bt)</f>
        <v>951.94271990032075</v>
      </c>
      <c r="AA499" s="39">
        <f>AA498+(AD498*bt)</f>
        <v>1168.1365906364681</v>
      </c>
      <c r="AB499" s="39"/>
      <c r="AC499" s="39">
        <f t="shared" si="43"/>
        <v>-72.084030889066568</v>
      </c>
      <c r="AD499" s="39">
        <f t="shared" si="44"/>
        <v>-4.2354568417322369</v>
      </c>
      <c r="AE499" s="39"/>
      <c r="AF499" s="39"/>
      <c r="AG499" s="39">
        <f>Masse_1*(q_1x-W499)/($AV499^2+Aarseth_1^2)^(3/2)</f>
        <v>-39.149325248639812</v>
      </c>
      <c r="AH499" s="39">
        <f>Masse_1*(q_1y-X499)/($AV499^2+Aarseth_1^2)^(3/2)</f>
        <v>-0.15508166497517931</v>
      </c>
      <c r="AI499" s="39"/>
      <c r="AJ499" s="39">
        <f>Masse_2*(q_2x-W499)/($AX499^2+Aarseth_2^2)^(3/2)</f>
        <v>-7.4510584483274611</v>
      </c>
      <c r="AK499" s="39">
        <f>Masse_2*(q_2y-X499)/($AX499^2+Aarseth_2^2)^(3/2)</f>
        <v>9.8283846315536674E-2</v>
      </c>
      <c r="AL499" s="39"/>
      <c r="AM499" s="39">
        <f>Masse_3*(q_3x-W499)/($AZ499^2+Aarseth_3^2)^(3/2)</f>
        <v>-25.483647192099301</v>
      </c>
      <c r="AN499" s="39">
        <f>Masse_3*(q_3y-X499)/($AZ499^2+Aarseth_3^2)^(3/2)</f>
        <v>-4.1786590230725942</v>
      </c>
      <c r="AO499" s="39"/>
      <c r="AP499" s="39"/>
      <c r="AQ499" s="39"/>
      <c r="AR499" s="39"/>
      <c r="AS499" s="39"/>
      <c r="AT499" s="39"/>
      <c r="AU499" s="39"/>
      <c r="AV499" s="39">
        <f>SQRT((q_1x-W499)^2+(q_1y-X499)^2)</f>
        <v>114995.70805042176</v>
      </c>
      <c r="AW499" s="39"/>
      <c r="AX499" s="39">
        <f>SQRT((q_2x-W499)^2+(q_2y-X499)^2)</f>
        <v>155008.28912979216</v>
      </c>
      <c r="AY499" s="39"/>
      <c r="AZ499" s="39">
        <f>SQRT((q_3x-W499)^2+(q_3y-X499)^2)</f>
        <v>141864.37850575004</v>
      </c>
      <c r="BA499" s="39"/>
    </row>
    <row r="500" spans="20:53" x14ac:dyDescent="0.3">
      <c r="T500">
        <v>496</v>
      </c>
      <c r="U500">
        <v>248</v>
      </c>
      <c r="W500" s="39">
        <f>W499+(Z499*bt)+(0.5*AC499)*bt^2</f>
        <v>135461.76667316892</v>
      </c>
      <c r="X500" s="39">
        <f>X499+(AA499*bt)+(0.5*AD499)*bt^2</f>
        <v>8539.0661510103928</v>
      </c>
      <c r="Y500" s="39"/>
      <c r="Z500" s="39">
        <f>Z499+(AC499*bt)</f>
        <v>915.90070445578749</v>
      </c>
      <c r="AA500" s="39">
        <f>AA499+(AD499*bt)</f>
        <v>1166.018862215602</v>
      </c>
      <c r="AB500" s="39"/>
      <c r="AC500" s="39">
        <f t="shared" si="43"/>
        <v>-71.512271170186324</v>
      </c>
      <c r="AD500" s="39">
        <f t="shared" si="44"/>
        <v>-4.5149858683635946</v>
      </c>
      <c r="AE500" s="39"/>
      <c r="AF500" s="39"/>
      <c r="AG500" s="39">
        <f>Masse_1*(q_1x-W500)/($AV500^2+Aarseth_1^2)^(3/2)</f>
        <v>-38.83305738216513</v>
      </c>
      <c r="AH500" s="39">
        <f>Masse_1*(q_1y-X500)/($AV500^2+Aarseth_1^2)^(3/2)</f>
        <v>-0.34946733129650465</v>
      </c>
      <c r="AI500" s="39"/>
      <c r="AJ500" s="39">
        <f>Masse_2*(q_2x-W500)/($AX500^2+Aarseth_2^2)^(3/2)</f>
        <v>-7.4074496791818776</v>
      </c>
      <c r="AK500" s="39">
        <f>Masse_2*(q_2y-X500)/($AX500^2+Aarseth_2^2)^(3/2)</f>
        <v>6.9610645772184829E-2</v>
      </c>
      <c r="AL500" s="39"/>
      <c r="AM500" s="39">
        <f>Masse_3*(q_3x-W500)/($AZ500^2+Aarseth_3^2)^(3/2)</f>
        <v>-25.271764108839314</v>
      </c>
      <c r="AN500" s="39">
        <f>Masse_3*(q_3y-X500)/($AZ500^2+Aarseth_3^2)^(3/2)</f>
        <v>-4.235129182839275</v>
      </c>
      <c r="AO500" s="39"/>
      <c r="AP500" s="39"/>
      <c r="AQ500" s="39"/>
      <c r="AR500" s="39"/>
      <c r="AS500" s="39"/>
      <c r="AT500" s="39"/>
      <c r="AU500" s="39"/>
      <c r="AV500" s="39">
        <f>SQRT((q_1x-W500)^2+(q_1y-X500)^2)</f>
        <v>115466.4419723561</v>
      </c>
      <c r="AW500" s="39"/>
      <c r="AX500" s="39">
        <f>SQRT((q_2x-W500)^2+(q_2y-X500)^2)</f>
        <v>155468.63099948471</v>
      </c>
      <c r="AY500" s="39"/>
      <c r="AZ500" s="39">
        <f>SQRT((q_3x-W500)^2+(q_3y-X500)^2)</f>
        <v>142420.48845657494</v>
      </c>
      <c r="BA500" s="39"/>
    </row>
    <row r="501" spans="20:53" x14ac:dyDescent="0.3">
      <c r="T501">
        <v>497</v>
      </c>
      <c r="U501">
        <v>248.5</v>
      </c>
      <c r="W501" s="39">
        <f>W500+(Z500*bt)+(0.5*AC500)*bt^2</f>
        <v>135910.77799150054</v>
      </c>
      <c r="X501" s="39">
        <f>X500+(AA500*bt)+(0.5*AD500)*bt^2</f>
        <v>9121.511208884649</v>
      </c>
      <c r="Y501" s="39"/>
      <c r="Z501" s="39">
        <f>Z500+(AC500*bt)</f>
        <v>880.14456887069434</v>
      </c>
      <c r="AA501" s="39">
        <f>AA500+(AD500*bt)</f>
        <v>1163.7613692814202</v>
      </c>
      <c r="AB501" s="39"/>
      <c r="AC501" s="39">
        <f t="shared" si="43"/>
        <v>-70.96287074473274</v>
      </c>
      <c r="AD501" s="39">
        <f t="shared" si="44"/>
        <v>-4.7886681611377977</v>
      </c>
      <c r="AE501" s="39"/>
      <c r="AF501" s="39"/>
      <c r="AG501" s="39">
        <f>Masse_1*(q_1x-W501)/($AV501^2+Aarseth_1^2)^(3/2)</f>
        <v>-38.529526668319676</v>
      </c>
      <c r="AH501" s="39">
        <f>Masse_1*(q_1y-X501)/($AV501^2+Aarseth_1^2)^(3/2)</f>
        <v>-0.53900129434280553</v>
      </c>
      <c r="AI501" s="39"/>
      <c r="AJ501" s="39">
        <f>Masse_2*(q_2x-W501)/($AX501^2+Aarseth_2^2)^(3/2)</f>
        <v>-7.3655974760649121</v>
      </c>
      <c r="AK501" s="39">
        <f>Masse_2*(q_2y-X501)/($AX501^2+Aarseth_2^2)^(3/2)</f>
        <v>4.1501908373154865E-2</v>
      </c>
      <c r="AL501" s="39"/>
      <c r="AM501" s="39">
        <f>Masse_3*(q_3x-W501)/($AZ501^2+Aarseth_3^2)^(3/2)</f>
        <v>-25.067746600348151</v>
      </c>
      <c r="AN501" s="39">
        <f>Masse_3*(q_3y-X501)/($AZ501^2+Aarseth_3^2)^(3/2)</f>
        <v>-4.2911687751681473</v>
      </c>
      <c r="AO501" s="39"/>
      <c r="AP501" s="39"/>
      <c r="AQ501" s="39"/>
      <c r="AR501" s="39"/>
      <c r="AS501" s="39"/>
      <c r="AT501" s="39"/>
      <c r="AU501" s="39"/>
      <c r="AV501" s="39">
        <f>SQRT((q_1x-W501)^2+(q_1y-X501)^2)</f>
        <v>115922.11934396069</v>
      </c>
      <c r="AW501" s="39"/>
      <c r="AX501" s="39">
        <f>SQRT((q_2x-W501)^2+(q_2y-X501)^2)</f>
        <v>155913.25292120321</v>
      </c>
      <c r="AY501" s="39"/>
      <c r="AZ501" s="39">
        <f>SQRT((q_3x-W501)^2+(q_3y-X501)^2)</f>
        <v>142960.46536427579</v>
      </c>
      <c r="BA501" s="39"/>
    </row>
    <row r="502" spans="20:53" x14ac:dyDescent="0.3">
      <c r="T502">
        <v>498</v>
      </c>
      <c r="U502">
        <v>249</v>
      </c>
      <c r="W502" s="39">
        <f>W501+(Z501*bt)+(0.5*AC501)*bt^2</f>
        <v>136341.9799170928</v>
      </c>
      <c r="X502" s="39">
        <f>X501+(AA501*bt)+(0.5*AD501)*bt^2</f>
        <v>9702.793310005216</v>
      </c>
      <c r="Y502" s="39"/>
      <c r="Z502" s="39">
        <f>Z501+(AC501*bt)</f>
        <v>844.66313349832797</v>
      </c>
      <c r="AA502" s="39">
        <f>AA501+(AD501*bt)</f>
        <v>1161.3670352008514</v>
      </c>
      <c r="AB502" s="39"/>
      <c r="AC502" s="39">
        <f t="shared" si="43"/>
        <v>-70.435093189850534</v>
      </c>
      <c r="AD502" s="39">
        <f t="shared" si="44"/>
        <v>-5.0569110863255764</v>
      </c>
      <c r="AE502" s="39"/>
      <c r="AF502" s="39"/>
      <c r="AG502" s="39">
        <f>Masse_1*(q_1x-W502)/($AV502^2+Aarseth_1^2)^(3/2)</f>
        <v>-38.238317882850119</v>
      </c>
      <c r="AH502" s="39">
        <f>Masse_1*(q_1y-X502)/($AV502^2+Aarseth_1^2)^(3/2)</f>
        <v>-0.72399585152512902</v>
      </c>
      <c r="AI502" s="39"/>
      <c r="AJ502" s="39">
        <f>Masse_2*(q_2x-W502)/($AX502^2+Aarseth_2^2)^(3/2)</f>
        <v>-7.3254541317771178</v>
      </c>
      <c r="AK502" s="39">
        <f>Masse_2*(q_2y-X502)/($AX502^2+Aarseth_2^2)^(3/2)</f>
        <v>1.3925715769805613E-2</v>
      </c>
      <c r="AL502" s="39"/>
      <c r="AM502" s="39">
        <f>Masse_3*(q_3x-W502)/($AZ502^2+Aarseth_3^2)^(3/2)</f>
        <v>-24.871321175223304</v>
      </c>
      <c r="AN502" s="39">
        <f>Masse_3*(q_3y-X502)/($AZ502^2+Aarseth_3^2)^(3/2)</f>
        <v>-4.346840950570253</v>
      </c>
      <c r="AO502" s="39"/>
      <c r="AP502" s="39"/>
      <c r="AQ502" s="39"/>
      <c r="AR502" s="39"/>
      <c r="AS502" s="39"/>
      <c r="AT502" s="39"/>
      <c r="AU502" s="39"/>
      <c r="AV502" s="39">
        <f>SQRT((q_1x-W502)^2+(q_1y-X502)^2)</f>
        <v>116362.83164909587</v>
      </c>
      <c r="AW502" s="39"/>
      <c r="AX502" s="39">
        <f>SQRT((q_2x-W502)^2+(q_2y-X502)^2)</f>
        <v>156342.26241235356</v>
      </c>
      <c r="AY502" s="39"/>
      <c r="AZ502" s="39">
        <f>SQRT((q_3x-W502)^2+(q_3y-X502)^2)</f>
        <v>143484.43568624684</v>
      </c>
      <c r="BA502" s="39"/>
    </row>
    <row r="503" spans="20:53" x14ac:dyDescent="0.3">
      <c r="T503">
        <v>499</v>
      </c>
      <c r="U503">
        <v>249.5</v>
      </c>
      <c r="W503" s="39">
        <f>W502+(Z502*bt)+(0.5*AC502)*bt^2</f>
        <v>136755.50709719324</v>
      </c>
      <c r="X503" s="39">
        <f>X502+(AA502*bt)+(0.5*AD502)*bt^2</f>
        <v>10282.844713719851</v>
      </c>
      <c r="Y503" s="39"/>
      <c r="Z503" s="39">
        <f>Z502+(AC502*bt)</f>
        <v>809.44558690340273</v>
      </c>
      <c r="AA503" s="39">
        <f>AA502+(AD502*bt)</f>
        <v>1158.8385796576886</v>
      </c>
      <c r="AB503" s="39"/>
      <c r="AC503" s="39">
        <f t="shared" si="43"/>
        <v>-69.928243262643846</v>
      </c>
      <c r="AD503" s="39">
        <f t="shared" si="44"/>
        <v>-5.3201009057986326</v>
      </c>
      <c r="AE503" s="39"/>
      <c r="AF503" s="39"/>
      <c r="AG503" s="39">
        <f>Masse_1*(q_1x-W503)/($AV503^2+Aarseth_1^2)^(3/2)</f>
        <v>-37.959039148220512</v>
      </c>
      <c r="AH503" s="39">
        <f>Masse_1*(q_1y-X503)/($AV503^2+Aarseth_1^2)^(3/2)</f>
        <v>-0.90474628613085539</v>
      </c>
      <c r="AI503" s="39"/>
      <c r="AJ503" s="39">
        <f>Masse_2*(q_2x-W503)/($AX503^2+Aarseth_2^2)^(3/2)</f>
        <v>-7.2869745720179422</v>
      </c>
      <c r="AK503" s="39">
        <f>Masse_2*(q_2y-X503)/($AX503^2+Aarseth_2^2)^(3/2)</f>
        <v>-1.314838805266544E-2</v>
      </c>
      <c r="AL503" s="39"/>
      <c r="AM503" s="39">
        <f>Masse_3*(q_3x-W503)/($AZ503^2+Aarseth_3^2)^(3/2)</f>
        <v>-24.682229542405395</v>
      </c>
      <c r="AN503" s="39">
        <f>Masse_3*(q_3y-X503)/($AZ503^2+Aarseth_3^2)^(3/2)</f>
        <v>-4.4022062316151116</v>
      </c>
      <c r="AO503" s="39"/>
      <c r="AP503" s="39"/>
      <c r="AQ503" s="39"/>
      <c r="AR503" s="39"/>
      <c r="AS503" s="39"/>
      <c r="AT503" s="39"/>
      <c r="AU503" s="39"/>
      <c r="AV503" s="39">
        <f>SQRT((q_1x-W503)^2+(q_1y-X503)^2)</f>
        <v>116788.66666857456</v>
      </c>
      <c r="AW503" s="39"/>
      <c r="AX503" s="39">
        <f>SQRT((q_2x-W503)^2+(q_2y-X503)^2)</f>
        <v>156755.76227504454</v>
      </c>
      <c r="AY503" s="39"/>
      <c r="AZ503" s="39">
        <f>SQRT((q_3x-W503)^2+(q_3y-X503)^2)</f>
        <v>143992.52074049012</v>
      </c>
      <c r="BA503" s="39"/>
    </row>
    <row r="504" spans="20:53" x14ac:dyDescent="0.3">
      <c r="T504">
        <v>500</v>
      </c>
      <c r="U504">
        <v>250</v>
      </c>
      <c r="W504" s="39">
        <f>W503+(Z503*bt)+(0.5*AC503)*bt^2</f>
        <v>137151.48886023712</v>
      </c>
      <c r="X504" s="39">
        <f>X503+(AA503*bt)+(0.5*AD503)*bt^2</f>
        <v>10861.59899093547</v>
      </c>
      <c r="Y504" s="39"/>
      <c r="Z504" s="39">
        <f>Z503+(AC503*bt)</f>
        <v>774.48146527208075</v>
      </c>
      <c r="AA504" s="39">
        <f>AA503+(AD503*bt)</f>
        <v>1156.1785292047894</v>
      </c>
      <c r="AB504" s="39"/>
      <c r="AC504" s="39">
        <f t="shared" si="43"/>
        <v>-69.44166450690345</v>
      </c>
      <c r="AD504" s="39">
        <f t="shared" si="44"/>
        <v>-5.5786044173069502</v>
      </c>
      <c r="AE504" s="39"/>
      <c r="AF504" s="39"/>
      <c r="AG504" s="39">
        <f>Masse_1*(q_1x-W504)/($AV504^2+Aarseth_1^2)^(3/2)</f>
        <v>-37.691320607099605</v>
      </c>
      <c r="AH504" s="39">
        <f>Masse_1*(q_1y-X504)/($AV504^2+Aarseth_1^2)^(3/2)</f>
        <v>-1.0815321815586088</v>
      </c>
      <c r="AI504" s="39"/>
      <c r="AJ504" s="39">
        <f>Masse_2*(q_2x-W504)/($AX504^2+Aarseth_2^2)^(3/2)</f>
        <v>-7.250116218595263</v>
      </c>
      <c r="AK504" s="39">
        <f>Masse_2*(q_2y-X504)/($AX504^2+Aarseth_2^2)^(3/2)</f>
        <v>-3.9749498165188052E-2</v>
      </c>
      <c r="AL504" s="39"/>
      <c r="AM504" s="39">
        <f>Masse_3*(q_3x-W504)/($AZ504^2+Aarseth_3^2)^(3/2)</f>
        <v>-24.500227681208589</v>
      </c>
      <c r="AN504" s="39">
        <f>Masse_3*(q_3y-X504)/($AZ504^2+Aarseth_3^2)^(3/2)</f>
        <v>-4.4573227375831532</v>
      </c>
      <c r="AO504" s="39"/>
      <c r="AP504" s="39"/>
      <c r="AQ504" s="39"/>
      <c r="AR504" s="39"/>
      <c r="AS504" s="39"/>
      <c r="AT504" s="39"/>
      <c r="AU504" s="39"/>
      <c r="AV504" s="39">
        <f>SQRT((q_1x-W504)^2+(q_1y-X504)^2)</f>
        <v>117199.70857449314</v>
      </c>
      <c r="AW504" s="39"/>
      <c r="AX504" s="39">
        <f>SQRT((q_2x-W504)^2+(q_2y-X504)^2)</f>
        <v>157153.85074445492</v>
      </c>
      <c r="AY504" s="39"/>
      <c r="AZ504" s="39">
        <f>SQRT((q_3x-W504)^2+(q_3y-X504)^2)</f>
        <v>144484.83687761173</v>
      </c>
      <c r="BA504" s="39"/>
    </row>
    <row r="505" spans="20:53" x14ac:dyDescent="0.3">
      <c r="T505">
        <v>501</v>
      </c>
      <c r="U505">
        <v>250.5</v>
      </c>
      <c r="W505" s="39">
        <f>W504+(Z504*bt)+(0.5*AC504)*bt^2</f>
        <v>137530.0493848098</v>
      </c>
      <c r="X505" s="39">
        <f>X504+(AA504*bt)+(0.5*AD504)*bt^2</f>
        <v>11438.990929985703</v>
      </c>
      <c r="Y505" s="39"/>
      <c r="Z505" s="39">
        <f>Z504+(AC504*bt)</f>
        <v>739.76063301862905</v>
      </c>
      <c r="AA505" s="39">
        <f>AA504+(AD504*bt)</f>
        <v>1153.3892269961359</v>
      </c>
      <c r="AB505" s="39"/>
      <c r="AC505" s="39">
        <f t="shared" si="43"/>
        <v>-68.974737037708366</v>
      </c>
      <c r="AD505" s="39">
        <f t="shared" si="44"/>
        <v>-5.8327704666137459</v>
      </c>
      <c r="AE505" s="39"/>
      <c r="AF505" s="39"/>
      <c r="AG505" s="39">
        <f>Masse_1*(q_1x-W505)/($AV505^2+Aarseth_1^2)^(3/2)</f>
        <v>-37.434813192968079</v>
      </c>
      <c r="AH505" s="39">
        <f>Masse_1*(q_1y-X505)/($AV505^2+Aarseth_1^2)^(3/2)</f>
        <v>-1.2546186307641278</v>
      </c>
      <c r="AI505" s="39"/>
      <c r="AJ505" s="39">
        <f>Masse_2*(q_2x-W505)/($AX505^2+Aarseth_2^2)^(3/2)</f>
        <v>-7.2148388625717166</v>
      </c>
      <c r="AK505" s="39">
        <f>Masse_2*(q_2y-X505)/($AX505^2+Aarseth_2^2)^(3/2)</f>
        <v>-6.5905442962110691E-2</v>
      </c>
      <c r="AL505" s="39"/>
      <c r="AM505" s="39">
        <f>Masse_3*(q_3x-W505)/($AZ505^2+Aarseth_3^2)^(3/2)</f>
        <v>-24.325084982168573</v>
      </c>
      <c r="AN505" s="39">
        <f>Masse_3*(q_3y-X505)/($AZ505^2+Aarseth_3^2)^(3/2)</f>
        <v>-4.5122463928875076</v>
      </c>
      <c r="AO505" s="39"/>
      <c r="AP505" s="39"/>
      <c r="AQ505" s="39"/>
      <c r="AR505" s="39"/>
      <c r="AS505" s="39"/>
      <c r="AT505" s="39"/>
      <c r="AU505" s="39"/>
      <c r="AV505" s="39">
        <f>SQRT((q_1x-W505)^2+(q_1y-X505)^2)</f>
        <v>117596.03801974937</v>
      </c>
      <c r="AW505" s="39"/>
      <c r="AX505" s="39">
        <f>SQRT((q_2x-W505)^2+(q_2y-X505)^2)</f>
        <v>157536.62162836042</v>
      </c>
      <c r="AY505" s="39"/>
      <c r="AZ505" s="39">
        <f>SQRT((q_3x-W505)^2+(q_3y-X505)^2)</f>
        <v>144961.49564291956</v>
      </c>
      <c r="BA505" s="39"/>
    </row>
    <row r="506" spans="20:53" x14ac:dyDescent="0.3">
      <c r="T506">
        <v>502</v>
      </c>
      <c r="U506">
        <v>251</v>
      </c>
      <c r="W506" s="39">
        <f>W505+(Z505*bt)+(0.5*AC505)*bt^2</f>
        <v>137891.3078591894</v>
      </c>
      <c r="X506" s="39">
        <f>X505+(AA505*bt)+(0.5*AD505)*bt^2</f>
        <v>12014.956447175444</v>
      </c>
      <c r="Y506" s="39"/>
      <c r="Z506" s="39">
        <f>Z505+(AC505*bt)</f>
        <v>705.27326449977488</v>
      </c>
      <c r="AA506" s="39">
        <f>AA505+(AD505*bt)</f>
        <v>1150.4728417628289</v>
      </c>
      <c r="AB506" s="39"/>
      <c r="AC506" s="39">
        <f t="shared" si="43"/>
        <v>-68.526875489612536</v>
      </c>
      <c r="AD506" s="39">
        <f t="shared" si="44"/>
        <v>-6.0829313436321515</v>
      </c>
      <c r="AE506" s="39"/>
      <c r="AF506" s="39"/>
      <c r="AG506" s="39">
        <f>Masse_1*(q_1x-W506)/($AV506^2+Aarseth_1^2)^(3/2)</f>
        <v>-37.189187490319483</v>
      </c>
      <c r="AH506" s="39">
        <f>Masse_1*(q_1y-X506)/($AV506^2+Aarseth_1^2)^(3/2)</f>
        <v>-1.4242573508912535</v>
      </c>
      <c r="AI506" s="39"/>
      <c r="AJ506" s="39">
        <f>Masse_2*(q_2x-W506)/($AX506^2+Aarseth_2^2)^(3/2)</f>
        <v>-7.1811045465952166</v>
      </c>
      <c r="AK506" s="39">
        <f>Masse_2*(q_2y-X506)/($AX506^2+Aarseth_2^2)^(3/2)</f>
        <v>-9.1642871923685698E-2</v>
      </c>
      <c r="AL506" s="39"/>
      <c r="AM506" s="39">
        <f>Masse_3*(q_3x-W506)/($AZ506^2+Aarseth_3^2)^(3/2)</f>
        <v>-24.156583452697845</v>
      </c>
      <c r="AN506" s="39">
        <f>Masse_3*(q_3y-X506)/($AZ506^2+Aarseth_3^2)^(3/2)</f>
        <v>-4.5670311208172123</v>
      </c>
      <c r="AO506" s="39"/>
      <c r="AP506" s="39"/>
      <c r="AQ506" s="39"/>
      <c r="AR506" s="39"/>
      <c r="AS506" s="39"/>
      <c r="AT506" s="39"/>
      <c r="AU506" s="39"/>
      <c r="AV506" s="39">
        <f>SQRT((q_1x-W506)^2+(q_1y-X506)^2)</f>
        <v>117977.73222294987</v>
      </c>
      <c r="AW506" s="39"/>
      <c r="AX506" s="39">
        <f>SQRT((q_2x-W506)^2+(q_2y-X506)^2)</f>
        <v>157904.16443833688</v>
      </c>
      <c r="AY506" s="39"/>
      <c r="AZ506" s="39">
        <f>SQRT((q_3x-W506)^2+(q_3y-X506)^2)</f>
        <v>145422.60392921188</v>
      </c>
      <c r="BA506" s="39"/>
    </row>
    <row r="507" spans="20:53" x14ac:dyDescent="0.3">
      <c r="T507">
        <v>503</v>
      </c>
      <c r="U507">
        <v>251.5</v>
      </c>
      <c r="W507" s="39">
        <f>W506+(Z506*bt)+(0.5*AC506)*bt^2</f>
        <v>138235.37863200309</v>
      </c>
      <c r="X507" s="39">
        <f>X506+(AA506*bt)+(0.5*AD506)*bt^2</f>
        <v>12589.432501638905</v>
      </c>
      <c r="Y507" s="39"/>
      <c r="Z507" s="39">
        <f>Z506+(AC506*bt)</f>
        <v>671.00982675496857</v>
      </c>
      <c r="AA507" s="39">
        <f>AA506+(AD506*bt)</f>
        <v>1147.4313760910129</v>
      </c>
      <c r="AB507" s="39"/>
      <c r="AC507" s="39">
        <f t="shared" si="43"/>
        <v>-68.097527115451015</v>
      </c>
      <c r="AD507" s="39">
        <f t="shared" si="44"/>
        <v>-6.3294040734860797</v>
      </c>
      <c r="AE507" s="39"/>
      <c r="AF507" s="39"/>
      <c r="AG507" s="39">
        <f>Masse_1*(q_1x-W507)/($AV507^2+Aarseth_1^2)^(3/2)</f>
        <v>-36.954132677594934</v>
      </c>
      <c r="AH507" s="39">
        <f>Masse_1*(q_1y-X507)/($AV507^2+Aarseth_1^2)^(3/2)</f>
        <v>-1.5906877120476446</v>
      </c>
      <c r="AI507" s="39"/>
      <c r="AJ507" s="39">
        <f>Masse_2*(q_2x-W507)/($AX507^2+Aarseth_2^2)^(3/2)</f>
        <v>-7.1488774557330483</v>
      </c>
      <c r="AK507" s="39">
        <f>Masse_2*(q_2y-X507)/($AX507^2+Aarseth_2^2)^(3/2)</f>
        <v>-0.11698733743456814</v>
      </c>
      <c r="AL507" s="39"/>
      <c r="AM507" s="39">
        <f>Masse_3*(q_3x-W507)/($AZ507^2+Aarseth_3^2)^(3/2)</f>
        <v>-23.994516982123034</v>
      </c>
      <c r="AN507" s="39">
        <f>Masse_3*(q_3y-X507)/($AZ507^2+Aarseth_3^2)^(3/2)</f>
        <v>-4.6217290240038666</v>
      </c>
      <c r="AO507" s="39"/>
      <c r="AP507" s="39"/>
      <c r="AQ507" s="39"/>
      <c r="AR507" s="39"/>
      <c r="AS507" s="39"/>
      <c r="AT507" s="39"/>
      <c r="AU507" s="39"/>
      <c r="AV507" s="39">
        <f>SQRT((q_1x-W507)^2+(q_1y-X507)^2)</f>
        <v>118344.86504889796</v>
      </c>
      <c r="AW507" s="39"/>
      <c r="AX507" s="39">
        <f>SQRT((q_2x-W507)^2+(q_2y-X507)^2)</f>
        <v>158256.56451311562</v>
      </c>
      <c r="AY507" s="39"/>
      <c r="AZ507" s="39">
        <f>SQRT((q_3x-W507)^2+(q_3y-X507)^2)</f>
        <v>145868.26412080106</v>
      </c>
      <c r="BA507" s="39"/>
    </row>
    <row r="508" spans="20:53" x14ac:dyDescent="0.3">
      <c r="T508">
        <v>504</v>
      </c>
      <c r="U508">
        <v>252</v>
      </c>
      <c r="W508" s="39">
        <f>W507+(Z507*bt)+(0.5*AC507)*bt^2</f>
        <v>138562.37135449116</v>
      </c>
      <c r="X508" s="39">
        <f>X507+(AA507*bt)+(0.5*AD507)*bt^2</f>
        <v>13162.357014175224</v>
      </c>
      <c r="Y508" s="39"/>
      <c r="Z508" s="39">
        <f>Z507+(AC507*bt)</f>
        <v>636.96106319724311</v>
      </c>
      <c r="AA508" s="39">
        <f>AA507+(AD507*bt)</f>
        <v>1144.26667405427</v>
      </c>
      <c r="AB508" s="39"/>
      <c r="AC508" s="39">
        <f t="shared" si="43"/>
        <v>-67.68617002398949</v>
      </c>
      <c r="AD508" s="39">
        <f t="shared" si="44"/>
        <v>-6.5724916123332182</v>
      </c>
      <c r="AE508" s="39"/>
      <c r="AF508" s="39"/>
      <c r="AG508" s="39">
        <f>Masse_1*(q_1x-W508)/($AV508^2+Aarseth_1^2)^(3/2)</f>
        <v>-36.729355546605369</v>
      </c>
      <c r="AH508" s="39">
        <f>Masse_1*(q_1y-X508)/($AV508^2+Aarseth_1^2)^(3/2)</f>
        <v>-1.7541376882858584</v>
      </c>
      <c r="AI508" s="39"/>
      <c r="AJ508" s="39">
        <f>Masse_2*(q_2x-W508)/($AX508^2+Aarseth_2^2)^(3/2)</f>
        <v>-7.1181238161880733</v>
      </c>
      <c r="AK508" s="39">
        <f>Masse_2*(q_2y-X508)/($AX508^2+Aarseth_2^2)^(3/2)</f>
        <v>-0.14196337116808949</v>
      </c>
      <c r="AL508" s="39"/>
      <c r="AM508" s="39">
        <f>Masse_3*(q_3x-W508)/($AZ508^2+Aarseth_3^2)^(3/2)</f>
        <v>-23.838690661196051</v>
      </c>
      <c r="AN508" s="39">
        <f>Masse_3*(q_3y-X508)/($AZ508^2+Aarseth_3^2)^(3/2)</f>
        <v>-4.67639055287927</v>
      </c>
      <c r="AO508" s="39"/>
      <c r="AP508" s="39"/>
      <c r="AQ508" s="39"/>
      <c r="AR508" s="39"/>
      <c r="AS508" s="39"/>
      <c r="AT508" s="39"/>
      <c r="AU508" s="39"/>
      <c r="AV508" s="39">
        <f>SQRT((q_1x-W508)^2+(q_1y-X508)^2)</f>
        <v>118697.50708484254</v>
      </c>
      <c r="AW508" s="39"/>
      <c r="AX508" s="39">
        <f>SQRT((q_2x-W508)^2+(q_2y-X508)^2)</f>
        <v>158593.90313452994</v>
      </c>
      <c r="AY508" s="39"/>
      <c r="AZ508" s="39">
        <f>SQRT((q_3x-W508)^2+(q_3y-X508)^2)</f>
        <v>146298.57422927499</v>
      </c>
      <c r="BA508" s="39"/>
    </row>
    <row r="509" spans="20:53" x14ac:dyDescent="0.3">
      <c r="T509">
        <v>505</v>
      </c>
      <c r="U509">
        <v>252.5</v>
      </c>
      <c r="W509" s="39">
        <f>W508+(Z508*bt)+(0.5*AC508)*bt^2</f>
        <v>138872.39111483676</v>
      </c>
      <c r="X509" s="39">
        <f>X508+(AA508*bt)+(0.5*AD508)*bt^2</f>
        <v>13733.668789750818</v>
      </c>
      <c r="Y509" s="39"/>
      <c r="Z509" s="39">
        <f>Z508+(AC508*bt)</f>
        <v>603.11797818524838</v>
      </c>
      <c r="AA509" s="39">
        <f>AA508+(AD508*bt)</f>
        <v>1140.9804282481034</v>
      </c>
      <c r="AB509" s="39"/>
      <c r="AC509" s="39">
        <f t="shared" si="43"/>
        <v>-67.292311545722342</v>
      </c>
      <c r="AD509" s="39">
        <f t="shared" si="44"/>
        <v>-6.8124839568269904</v>
      </c>
      <c r="AE509" s="39"/>
      <c r="AF509" s="39"/>
      <c r="AG509" s="39">
        <f>Masse_1*(q_1x-W509)/($AV509^2+Aarseth_1^2)^(3/2)</f>
        <v>-36.51457959274817</v>
      </c>
      <c r="AH509" s="39">
        <f>Masse_1*(q_1y-X509)/($AV509^2+Aarseth_1^2)^(3/2)</f>
        <v>-1.9148247380528767</v>
      </c>
      <c r="AI509" s="39"/>
      <c r="AJ509" s="39">
        <f>Masse_2*(q_2x-W509)/($AX509^2+Aarseth_2^2)^(3/2)</f>
        <v>-7.0888118013332031</v>
      </c>
      <c r="AK509" s="39">
        <f>Masse_2*(q_2y-X509)/($AX509^2+Aarseth_2^2)^(3/2)</f>
        <v>-0.16659455550035673</v>
      </c>
      <c r="AL509" s="39"/>
      <c r="AM509" s="39">
        <f>Masse_3*(q_3x-W509)/($AZ509^2+Aarseth_3^2)^(3/2)</f>
        <v>-23.688920151640971</v>
      </c>
      <c r="AN509" s="39">
        <f>Masse_3*(q_3y-X509)/($AZ509^2+Aarseth_3^2)^(3/2)</f>
        <v>-4.7310646632737567</v>
      </c>
      <c r="AO509" s="39"/>
      <c r="AP509" s="39"/>
      <c r="AQ509" s="39"/>
      <c r="AR509" s="39"/>
      <c r="AS509" s="39"/>
      <c r="AT509" s="39"/>
      <c r="AU509" s="39"/>
      <c r="AV509" s="39">
        <f>SQRT((q_1x-W509)^2+(q_1y-X509)^2)</f>
        <v>119035.72571265753</v>
      </c>
      <c r="AW509" s="39"/>
      <c r="AX509" s="39">
        <f>SQRT((q_2x-W509)^2+(q_2y-X509)^2)</f>
        <v>158916.25763645838</v>
      </c>
      <c r="AY509" s="39"/>
      <c r="AZ509" s="39">
        <f>SQRT((q_3x-W509)^2+(q_3y-X509)^2)</f>
        <v>146713.6280214611</v>
      </c>
      <c r="BA509" s="39"/>
    </row>
    <row r="510" spans="20:53" x14ac:dyDescent="0.3">
      <c r="T510">
        <v>506</v>
      </c>
      <c r="U510">
        <v>253</v>
      </c>
      <c r="W510" s="39">
        <f>W509+(Z509*bt)+(0.5*AC509)*bt^2</f>
        <v>139165.53856498617</v>
      </c>
      <c r="X510" s="39">
        <f>X509+(AA509*bt)+(0.5*AD509)*bt^2</f>
        <v>14303.307443380265</v>
      </c>
      <c r="Y510" s="39"/>
      <c r="Z510" s="39">
        <f>Z509+(AC509*bt)</f>
        <v>569.47182241238716</v>
      </c>
      <c r="AA510" s="39">
        <f>AA509+(AD509*bt)</f>
        <v>1137.57418626969</v>
      </c>
      <c r="AB510" s="39"/>
      <c r="AC510" s="39">
        <f t="shared" si="43"/>
        <v>-66.915486717085997</v>
      </c>
      <c r="AD510" s="39">
        <f t="shared" si="44"/>
        <v>-7.0496591752384417</v>
      </c>
      <c r="AE510" s="39"/>
      <c r="AF510" s="39"/>
      <c r="AG510" s="39">
        <f>Masse_1*(q_1x-W510)/($AV510^2+Aarseth_1^2)^(3/2)</f>
        <v>-36.30954417082264</v>
      </c>
      <c r="AH510" s="39">
        <f>Masse_1*(q_1y-X510)/($AV510^2+Aarseth_1^2)^(3/2)</f>
        <v>-2.0729566206625138</v>
      </c>
      <c r="AI510" s="39"/>
      <c r="AJ510" s="39">
        <f>Masse_2*(q_2x-W510)/($AX510^2+Aarseth_2^2)^(3/2)</f>
        <v>-7.0609114445499319</v>
      </c>
      <c r="AK510" s="39">
        <f>Masse_2*(q_2y-X510)/($AX510^2+Aarseth_2^2)^(3/2)</f>
        <v>-0.1909035903772256</v>
      </c>
      <c r="AL510" s="39"/>
      <c r="AM510" s="39">
        <f>Masse_3*(q_3x-W510)/($AZ510^2+Aarseth_3^2)^(3/2)</f>
        <v>-23.545031101713427</v>
      </c>
      <c r="AN510" s="39">
        <f>Masse_3*(q_3y-X510)/($AZ510^2+Aarseth_3^2)^(3/2)</f>
        <v>-4.785798964198702</v>
      </c>
      <c r="AO510" s="39"/>
      <c r="AP510" s="39"/>
      <c r="AQ510" s="39"/>
      <c r="AR510" s="39"/>
      <c r="AS510" s="39"/>
      <c r="AT510" s="39"/>
      <c r="AU510" s="39"/>
      <c r="AV510" s="39">
        <f>SQRT((q_1x-W510)^2+(q_1y-X510)^2)</f>
        <v>119359.58517711244</v>
      </c>
      <c r="AW510" s="39"/>
      <c r="AX510" s="39">
        <f>SQRT((q_2x-W510)^2+(q_2y-X510)^2)</f>
        <v>159223.70150713852</v>
      </c>
      <c r="AY510" s="39"/>
      <c r="AZ510" s="39">
        <f>SQRT((q_3x-W510)^2+(q_3y-X510)^2)</f>
        <v>147113.515140023</v>
      </c>
      <c r="BA510" s="39"/>
    </row>
    <row r="511" spans="20:53" x14ac:dyDescent="0.3">
      <c r="T511">
        <v>507</v>
      </c>
      <c r="U511">
        <v>253.5</v>
      </c>
      <c r="W511" s="39">
        <f>W510+(Z510*bt)+(0.5*AC510)*bt^2</f>
        <v>139441.91004035273</v>
      </c>
      <c r="X511" s="39">
        <f>X510+(AA510*bt)+(0.5*AD510)*bt^2</f>
        <v>14871.213329118204</v>
      </c>
      <c r="Y511" s="39"/>
      <c r="Z511" s="39">
        <f>Z510+(AC510*bt)</f>
        <v>536.01407905384417</v>
      </c>
      <c r="AA511" s="39">
        <f>AA510+(AD510*bt)</f>
        <v>1134.0493566820708</v>
      </c>
      <c r="AB511" s="39"/>
      <c r="AC511" s="39">
        <f t="shared" si="43"/>
        <v>-66.555256874232484</v>
      </c>
      <c r="AD511" s="39">
        <f t="shared" si="44"/>
        <v>-7.2842843674987439</v>
      </c>
      <c r="AE511" s="39"/>
      <c r="AF511" s="39"/>
      <c r="AG511" s="39">
        <f>Masse_1*(q_1x-W511)/($AV511^2+Aarseth_1^2)^(3/2)</f>
        <v>-36.114003711704285</v>
      </c>
      <c r="AH511" s="39">
        <f>Masse_1*(q_1y-X511)/($AV511^2+Aarseth_1^2)^(3/2)</f>
        <v>-2.2287321547152379</v>
      </c>
      <c r="AI511" s="39"/>
      <c r="AJ511" s="39">
        <f>Masse_2*(q_2x-W511)/($AX511^2+Aarseth_2^2)^(3/2)</f>
        <v>-7.0343945584034362</v>
      </c>
      <c r="AK511" s="39">
        <f>Masse_2*(q_2y-X511)/($AX511^2+Aarseth_2^2)^(3/2)</f>
        <v>-0.21491235602044079</v>
      </c>
      <c r="AL511" s="39"/>
      <c r="AM511" s="39">
        <f>Masse_3*(q_3x-W511)/($AZ511^2+Aarseth_3^2)^(3/2)</f>
        <v>-23.406858604124761</v>
      </c>
      <c r="AN511" s="39">
        <f>Masse_3*(q_3y-X511)/($AZ511^2+Aarseth_3^2)^(3/2)</f>
        <v>-4.8406398567630653</v>
      </c>
      <c r="AO511" s="39"/>
      <c r="AP511" s="39"/>
      <c r="AQ511" s="39"/>
      <c r="AR511" s="39"/>
      <c r="AS511" s="39"/>
      <c r="AT511" s="39"/>
      <c r="AU511" s="39"/>
      <c r="AV511" s="39">
        <f>SQRT((q_1x-W511)^2+(q_1y-X511)^2)</f>
        <v>119669.14665038389</v>
      </c>
      <c r="AW511" s="39"/>
      <c r="AX511" s="39">
        <f>SQRT((q_2x-W511)^2+(q_2y-X511)^2)</f>
        <v>159516.30448519584</v>
      </c>
      <c r="AY511" s="39"/>
      <c r="AZ511" s="39">
        <f>SQRT((q_3x-W511)^2+(q_3y-X511)^2)</f>
        <v>147498.32121708721</v>
      </c>
      <c r="BA511" s="39"/>
    </row>
    <row r="512" spans="20:53" x14ac:dyDescent="0.3">
      <c r="T512">
        <v>508</v>
      </c>
      <c r="U512">
        <v>254</v>
      </c>
      <c r="W512" s="39">
        <f>W511+(Z511*bt)+(0.5*AC511)*bt^2</f>
        <v>139701.59767277035</v>
      </c>
      <c r="X512" s="39">
        <f>X511+(AA511*bt)+(0.5*AD511)*bt^2</f>
        <v>15437.327471913301</v>
      </c>
      <c r="Y512" s="39"/>
      <c r="Z512" s="39">
        <f>Z511+(AC511*bt)</f>
        <v>502.73645061672795</v>
      </c>
      <c r="AA512" s="39">
        <f>AA511+(AD511*bt)</f>
        <v>1130.4072144983213</v>
      </c>
      <c r="AB512" s="39"/>
      <c r="AC512" s="39">
        <f t="shared" si="43"/>
        <v>-66.211208348303813</v>
      </c>
      <c r="AD512" s="39">
        <f t="shared" si="44"/>
        <v>-7.5166165607458755</v>
      </c>
      <c r="AE512" s="39"/>
      <c r="AF512" s="39"/>
      <c r="AG512" s="39">
        <f>Masse_1*(q_1x-W512)/($AV512^2+Aarseth_1^2)^(3/2)</f>
        <v>-35.92772699555708</v>
      </c>
      <c r="AH512" s="39">
        <f>Masse_1*(q_1y-X512)/($AV512^2+Aarseth_1^2)^(3/2)</f>
        <v>-2.3823419238296988</v>
      </c>
      <c r="AI512" s="39"/>
      <c r="AJ512" s="39">
        <f>Masse_2*(q_2x-W512)/($AX512^2+Aarseth_2^2)^(3/2)</f>
        <v>-7.009234659727432</v>
      </c>
      <c r="AK512" s="39">
        <f>Masse_2*(q_2y-X512)/($AX512^2+Aarseth_2^2)^(3/2)</f>
        <v>-0.23864197182619032</v>
      </c>
      <c r="AL512" s="39"/>
      <c r="AM512" s="39">
        <f>Masse_3*(q_3x-W512)/($AZ512^2+Aarseth_3^2)^(3/2)</f>
        <v>-23.2742466930193</v>
      </c>
      <c r="AN512" s="39">
        <f>Masse_3*(q_3y-X512)/($AZ512^2+Aarseth_3^2)^(3/2)</f>
        <v>-4.8956326650899857</v>
      </c>
      <c r="AO512" s="39"/>
      <c r="AP512" s="39"/>
      <c r="AQ512" s="39"/>
      <c r="AR512" s="39"/>
      <c r="AS512" s="39"/>
      <c r="AT512" s="39"/>
      <c r="AU512" s="39"/>
      <c r="AV512" s="39">
        <f>SQRT((q_1x-W512)^2+(q_1y-X512)^2)</f>
        <v>119964.46829294985</v>
      </c>
      <c r="AW512" s="39"/>
      <c r="AX512" s="39">
        <f>SQRT((q_2x-W512)^2+(q_2y-X512)^2)</f>
        <v>159794.13264970723</v>
      </c>
      <c r="AY512" s="39"/>
      <c r="AZ512" s="39">
        <f>SQRT((q_3x-W512)^2+(q_3y-X512)^2)</f>
        <v>147868.12798126845</v>
      </c>
      <c r="BA512" s="39"/>
    </row>
    <row r="513" spans="20:53" x14ac:dyDescent="0.3">
      <c r="T513">
        <v>509</v>
      </c>
      <c r="U513">
        <v>254.5</v>
      </c>
      <c r="W513" s="39">
        <f>W512+(Z512*bt)+(0.5*AC512)*bt^2</f>
        <v>139944.68949703517</v>
      </c>
      <c r="X513" s="39">
        <f>X512+(AA512*bt)+(0.5*AD512)*bt^2</f>
        <v>16001.591502092368</v>
      </c>
      <c r="Y513" s="39"/>
      <c r="Z513" s="39">
        <f>Z512+(AC512*bt)</f>
        <v>469.63084644257606</v>
      </c>
      <c r="AA513" s="39">
        <f>AA512+(AD512*bt)</f>
        <v>1126.6489062179485</v>
      </c>
      <c r="AB513" s="39"/>
      <c r="AC513" s="39">
        <f t="shared" si="43"/>
        <v>-65.882951254860046</v>
      </c>
      <c r="AD513" s="39">
        <f t="shared" si="44"/>
        <v>-7.7469035463557532</v>
      </c>
      <c r="AE513" s="39"/>
      <c r="AF513" s="39"/>
      <c r="AG513" s="39">
        <f>Masse_1*(q_1x-W513)/($AV513^2+Aarseth_1^2)^(3/2)</f>
        <v>-35.750496477631579</v>
      </c>
      <c r="AH513" s="39">
        <f>Masse_1*(q_1y-X513)/($AV513^2+Aarseth_1^2)^(3/2)</f>
        <v>-2.5339689345506917</v>
      </c>
      <c r="AI513" s="39"/>
      <c r="AJ513" s="39">
        <f>Masse_2*(q_2x-W513)/($AX513^2+Aarseth_2^2)^(3/2)</f>
        <v>-6.985406900231232</v>
      </c>
      <c r="AK513" s="39">
        <f>Masse_2*(q_2y-X513)/($AX513^2+Aarseth_2^2)^(3/2)</f>
        <v>-0.2621128517796914</v>
      </c>
      <c r="AL513" s="39"/>
      <c r="AM513" s="39">
        <f>Masse_3*(q_3x-W513)/($AZ513^2+Aarseth_3^2)^(3/2)</f>
        <v>-23.147047876997227</v>
      </c>
      <c r="AN513" s="39">
        <f>Masse_3*(q_3y-X513)/($AZ513^2+Aarseth_3^2)^(3/2)</f>
        <v>-4.9508217600253701</v>
      </c>
      <c r="AO513" s="39"/>
      <c r="AP513" s="39"/>
      <c r="AQ513" s="39"/>
      <c r="AR513" s="39"/>
      <c r="AS513" s="39"/>
      <c r="AT513" s="39"/>
      <c r="AU513" s="39"/>
      <c r="AV513" s="39">
        <f>SQRT((q_1x-W513)^2+(q_1y-X513)^2)</f>
        <v>120245.60531099932</v>
      </c>
      <c r="AW513" s="39"/>
      <c r="AX513" s="39">
        <f>SQRT((q_2x-W513)^2+(q_2y-X513)^2)</f>
        <v>160057.24850459283</v>
      </c>
      <c r="AY513" s="39"/>
      <c r="AZ513" s="39">
        <f>SQRT((q_3x-W513)^2+(q_3y-X513)^2)</f>
        <v>148223.01335843414</v>
      </c>
      <c r="BA513" s="39"/>
    </row>
    <row r="514" spans="20:53" x14ac:dyDescent="0.3">
      <c r="T514">
        <v>510</v>
      </c>
      <c r="U514">
        <v>255</v>
      </c>
      <c r="W514" s="39">
        <f>W513+(Z513*bt)+(0.5*AC513)*bt^2</f>
        <v>140171.2695513496</v>
      </c>
      <c r="X514" s="39">
        <f>X513+(AA513*bt)+(0.5*AD513)*bt^2</f>
        <v>16563.947592258046</v>
      </c>
      <c r="Y514" s="39"/>
      <c r="Z514" s="39">
        <f>Z513+(AC513*bt)</f>
        <v>436.68937081514605</v>
      </c>
      <c r="AA514" s="39">
        <f>AA513+(AD513*bt)</f>
        <v>1122.7754544447705</v>
      </c>
      <c r="AB514" s="39"/>
      <c r="AC514" s="39">
        <f t="shared" si="43"/>
        <v>-65.570118370767332</v>
      </c>
      <c r="AD514" s="39">
        <f t="shared" si="44"/>
        <v>-7.9753846639001553</v>
      </c>
      <c r="AE514" s="39"/>
      <c r="AF514" s="39"/>
      <c r="AG514" s="39">
        <f>Masse_1*(q_1x-W514)/($AV514^2+Aarseth_1^2)^(3/2)</f>
        <v>-35.582107663046152</v>
      </c>
      <c r="AH514" s="39">
        <f>Masse_1*(q_1y-X514)/($AV514^2+Aarseth_1^2)^(3/2)</f>
        <v>-2.6837892308537383</v>
      </c>
      <c r="AI514" s="39"/>
      <c r="AJ514" s="39">
        <f>Masse_2*(q_2x-W514)/($AX514^2+Aarseth_2^2)^(3/2)</f>
        <v>-6.9628880022748589</v>
      </c>
      <c r="AK514" s="39">
        <f>Masse_2*(q_2y-X514)/($AX514^2+Aarseth_2^2)^(3/2)</f>
        <v>-0.28534475668273429</v>
      </c>
      <c r="AL514" s="39"/>
      <c r="AM514" s="39">
        <f>Masse_3*(q_3x-W514)/($AZ514^2+Aarseth_3^2)^(3/2)</f>
        <v>-23.025122705446318</v>
      </c>
      <c r="AN514" s="39">
        <f>Masse_3*(q_3y-X514)/($AZ514^2+Aarseth_3^2)^(3/2)</f>
        <v>-5.0062506763636829</v>
      </c>
      <c r="AO514" s="39"/>
      <c r="AP514" s="39"/>
      <c r="AQ514" s="39"/>
      <c r="AR514" s="39"/>
      <c r="AS514" s="39"/>
      <c r="AT514" s="39"/>
      <c r="AU514" s="39"/>
      <c r="AV514" s="39">
        <f>SQRT((q_1x-W514)^2+(q_1y-X514)^2)</f>
        <v>120512.61001048116</v>
      </c>
      <c r="AW514" s="39"/>
      <c r="AX514" s="39">
        <f>SQRT((q_2x-W514)^2+(q_2y-X514)^2)</f>
        <v>160305.71105760706</v>
      </c>
      <c r="AY514" s="39"/>
      <c r="AZ514" s="39">
        <f>SQRT((q_3x-W514)^2+(q_3y-X514)^2)</f>
        <v>148563.05156652315</v>
      </c>
      <c r="BA514" s="39"/>
    </row>
    <row r="515" spans="20:53" x14ac:dyDescent="0.3">
      <c r="T515">
        <v>511</v>
      </c>
      <c r="U515">
        <v>255.5</v>
      </c>
      <c r="W515" s="39">
        <f>W514+(Z514*bt)+(0.5*AC514)*bt^2</f>
        <v>140381.41797196082</v>
      </c>
      <c r="X515" s="39">
        <f>X514+(AA514*bt)+(0.5*AD514)*bt^2</f>
        <v>17124.338396397441</v>
      </c>
      <c r="Y515" s="39"/>
      <c r="Z515" s="39">
        <f>Z514+(AC514*bt)</f>
        <v>403.90431162976239</v>
      </c>
      <c r="AA515" s="39">
        <f>AA514+(AD514*bt)</f>
        <v>1118.7877621128205</v>
      </c>
      <c r="AB515" s="39"/>
      <c r="AC515" s="39">
        <f t="shared" si="43"/>
        <v>-65.272364092444818</v>
      </c>
      <c r="AD515" s="39">
        <f t="shared" si="44"/>
        <v>-8.2022915369945881</v>
      </c>
      <c r="AE515" s="39"/>
      <c r="AF515" s="39"/>
      <c r="AG515" s="39">
        <f>Masse_1*(q_1x-W515)/($AV515^2+Aarseth_1^2)^(3/2)</f>
        <v>-35.422368527259898</v>
      </c>
      <c r="AH515" s="39">
        <f>Masse_1*(q_1y-X515)/($AV515^2+Aarseth_1^2)^(3/2)</f>
        <v>-2.8319724692697497</v>
      </c>
      <c r="AI515" s="39"/>
      <c r="AJ515" s="39">
        <f>Masse_2*(q_2x-W515)/($AX515^2+Aarseth_2^2)^(3/2)</f>
        <v>-6.9416561994904198</v>
      </c>
      <c r="AK515" s="39">
        <f>Masse_2*(q_2y-X515)/($AX515^2+Aarseth_2^2)^(3/2)</f>
        <v>-0.30835684346715286</v>
      </c>
      <c r="AL515" s="39"/>
      <c r="AM515" s="39">
        <f>Masse_3*(q_3x-W515)/($AZ515^2+Aarseth_3^2)^(3/2)</f>
        <v>-22.908339365694506</v>
      </c>
      <c r="AN515" s="39">
        <f>Masse_3*(q_3y-X515)/($AZ515^2+Aarseth_3^2)^(3/2)</f>
        <v>-5.0619622242576856</v>
      </c>
      <c r="AO515" s="39"/>
      <c r="AP515" s="39"/>
      <c r="AQ515" s="39"/>
      <c r="AR515" s="39"/>
      <c r="AS515" s="39"/>
      <c r="AT515" s="39"/>
      <c r="AU515" s="39"/>
      <c r="AV515" s="39">
        <f>SQRT((q_1x-W515)^2+(q_1y-X515)^2)</f>
        <v>120765.53184790892</v>
      </c>
      <c r="AW515" s="39"/>
      <c r="AX515" s="39">
        <f>SQRT((q_2x-W515)^2+(q_2y-X515)^2)</f>
        <v>160539.57589417999</v>
      </c>
      <c r="AY515" s="39"/>
      <c r="AZ515" s="39">
        <f>SQRT((q_3x-W515)^2+(q_3y-X515)^2)</f>
        <v>148888.31320471136</v>
      </c>
      <c r="BA515" s="39"/>
    </row>
    <row r="516" spans="20:53" x14ac:dyDescent="0.3">
      <c r="T516">
        <v>512</v>
      </c>
      <c r="U516">
        <v>256</v>
      </c>
      <c r="W516" s="39">
        <f>W515+(Z515*bt)+(0.5*AC515)*bt^2</f>
        <v>140575.21108226414</v>
      </c>
      <c r="X516" s="39">
        <f>X515+(AA515*bt)+(0.5*AD515)*bt^2</f>
        <v>17682.706991011728</v>
      </c>
      <c r="Y516" s="39"/>
      <c r="Z516" s="39">
        <f>Z515+(AC515*bt)</f>
        <v>371.26812958353997</v>
      </c>
      <c r="AA516" s="39">
        <f>AA515+(AD515*bt)</f>
        <v>1114.6866163443233</v>
      </c>
      <c r="AB516" s="39"/>
      <c r="AC516" s="39">
        <f t="shared" si="43"/>
        <v>-64.989363469897185</v>
      </c>
      <c r="AD516" s="39">
        <f t="shared" si="44"/>
        <v>-8.4278487655702587</v>
      </c>
      <c r="AE516" s="39"/>
      <c r="AF516" s="39"/>
      <c r="AG516" s="39">
        <f>Masse_1*(q_1x-W516)/($AV516^2+Aarseth_1^2)^(3/2)</f>
        <v>-35.271098979226892</v>
      </c>
      <c r="AH516" s="39">
        <f>Masse_1*(q_1y-X516)/($AV516^2+Aarseth_1^2)^(3/2)</f>
        <v>-2.9786824582990072</v>
      </c>
      <c r="AI516" s="39"/>
      <c r="AJ516" s="39">
        <f>Masse_2*(q_2x-W516)/($AX516^2+Aarseth_2^2)^(3/2)</f>
        <v>-6.921691181956283</v>
      </c>
      <c r="AK516" s="39">
        <f>Masse_2*(q_2y-X516)/($AX516^2+Aarseth_2^2)^(3/2)</f>
        <v>-0.33116771184561317</v>
      </c>
      <c r="AL516" s="39"/>
      <c r="AM516" s="39">
        <f>Masse_3*(q_3x-W516)/($AZ516^2+Aarseth_3^2)^(3/2)</f>
        <v>-22.796573308714006</v>
      </c>
      <c r="AN516" s="39">
        <f>Masse_3*(q_3y-X516)/($AZ516^2+Aarseth_3^2)^(3/2)</f>
        <v>-5.1179985954256377</v>
      </c>
      <c r="AO516" s="39"/>
      <c r="AP516" s="39"/>
      <c r="AQ516" s="39"/>
      <c r="AR516" s="39"/>
      <c r="AS516" s="39"/>
      <c r="AT516" s="39"/>
      <c r="AU516" s="39"/>
      <c r="AV516" s="39">
        <f>SQRT((q_1x-W516)^2+(q_1y-X516)^2)</f>
        <v>121004.41747802992</v>
      </c>
      <c r="AW516" s="39"/>
      <c r="AX516" s="39">
        <f>SQRT((q_2x-W516)^2+(q_2y-X516)^2)</f>
        <v>160758.89524633909</v>
      </c>
      <c r="AY516" s="39"/>
      <c r="AZ516" s="39">
        <f>SQRT((q_3x-W516)^2+(q_3y-X516)^2)</f>
        <v>149198.8653371938</v>
      </c>
      <c r="BA516" s="39"/>
    </row>
    <row r="517" spans="20:53" x14ac:dyDescent="0.3">
      <c r="T517">
        <v>513</v>
      </c>
      <c r="U517">
        <v>256.5</v>
      </c>
      <c r="W517" s="39">
        <f>W516+(Z516*bt)+(0.5*AC516)*bt^2</f>
        <v>140752.72147662219</v>
      </c>
      <c r="X517" s="39">
        <f>X516+(AA516*bt)+(0.5*AD516)*bt^2</f>
        <v>18238.996818088195</v>
      </c>
      <c r="Y517" s="39"/>
      <c r="Z517" s="39">
        <f>Z516+(AC516*bt)</f>
        <v>338.77344784859139</v>
      </c>
      <c r="AA517" s="39">
        <f>AA516+(AD516*bt)</f>
        <v>1110.4726919615382</v>
      </c>
      <c r="AB517" s="39"/>
      <c r="AC517" s="39">
        <f t="shared" si="43"/>
        <v>-64.720811311466505</v>
      </c>
      <c r="AD517" s="39">
        <f t="shared" si="44"/>
        <v>-8.6522745787241764</v>
      </c>
      <c r="AE517" s="39"/>
      <c r="AF517" s="39"/>
      <c r="AG517" s="39">
        <f>Masse_1*(q_1x-W517)/($AV517^2+Aarseth_1^2)^(3/2)</f>
        <v>-35.128130364497373</v>
      </c>
      <c r="AH517" s="39">
        <f>Masse_1*(q_1y-X517)/($AV517^2+Aarseth_1^2)^(3/2)</f>
        <v>-3.1240776654690858</v>
      </c>
      <c r="AI517" s="39"/>
      <c r="AJ517" s="39">
        <f>Masse_2*(q_2x-W517)/($AX517^2+Aarseth_2^2)^(3/2)</f>
        <v>-6.9029740456575546</v>
      </c>
      <c r="AK517" s="39">
        <f>Masse_2*(q_2y-X517)/($AX517^2+Aarseth_2^2)^(3/2)</f>
        <v>-0.35379544853173106</v>
      </c>
      <c r="AL517" s="39"/>
      <c r="AM517" s="39">
        <f>Masse_3*(q_3x-W517)/($AZ517^2+Aarseth_3^2)^(3/2)</f>
        <v>-22.689706901311585</v>
      </c>
      <c r="AN517" s="39">
        <f>Masse_3*(q_3y-X517)/($AZ517^2+Aarseth_3^2)^(3/2)</f>
        <v>-5.1744014647233589</v>
      </c>
      <c r="AO517" s="39"/>
      <c r="AP517" s="39"/>
      <c r="AQ517" s="39"/>
      <c r="AR517" s="39"/>
      <c r="AS517" s="39"/>
      <c r="AT517" s="39"/>
      <c r="AU517" s="39"/>
      <c r="AV517" s="39">
        <f>SQRT((q_1x-W517)^2+(q_1y-X517)^2)</f>
        <v>121229.31079845996</v>
      </c>
      <c r="AW517" s="39"/>
      <c r="AX517" s="39">
        <f>SQRT((q_2x-W517)^2+(q_2y-X517)^2)</f>
        <v>160963.71805692403</v>
      </c>
      <c r="AY517" s="39"/>
      <c r="AZ517" s="39">
        <f>SQRT((q_3x-W517)^2+(q_3y-X517)^2)</f>
        <v>149494.77157183352</v>
      </c>
      <c r="BA517" s="39"/>
    </row>
    <row r="518" spans="20:53" x14ac:dyDescent="0.3">
      <c r="T518">
        <v>514</v>
      </c>
      <c r="U518">
        <v>257</v>
      </c>
      <c r="W518" s="39">
        <f>W517+(Z517*bt)+(0.5*AC517)*bt^2</f>
        <v>140914.01809913255</v>
      </c>
      <c r="X518" s="39">
        <f>X517+(AA517*bt)+(0.5*AD517)*bt^2</f>
        <v>18793.151629746622</v>
      </c>
      <c r="Y518" s="39"/>
      <c r="Z518" s="39">
        <f>Z517+(AC517*bt)</f>
        <v>306.41304219285814</v>
      </c>
      <c r="AA518" s="39">
        <f>AA517+(AD517*bt)</f>
        <v>1106.1465546721761</v>
      </c>
      <c r="AB518" s="39"/>
      <c r="AC518" s="39">
        <f t="shared" si="43"/>
        <v>-64.466421354665769</v>
      </c>
      <c r="AD518" s="39">
        <f t="shared" si="44"/>
        <v>-8.8757814519598988</v>
      </c>
      <c r="AE518" s="39"/>
      <c r="AF518" s="39"/>
      <c r="AG518" s="39">
        <f>Masse_1*(q_1x-W518)/($AV518^2+Aarseth_1^2)^(3/2)</f>
        <v>-34.993305005751793</v>
      </c>
      <c r="AH518" s="39">
        <f>Masse_1*(q_1y-X518)/($AV518^2+Aarseth_1^2)^(3/2)</f>
        <v>-3.2683116951082578</v>
      </c>
      <c r="AI518" s="39"/>
      <c r="AJ518" s="39">
        <f>Masse_2*(q_2x-W518)/($AX518^2+Aarseth_2^2)^(3/2)</f>
        <v>-6.8854872459905518</v>
      </c>
      <c r="AK518" s="39">
        <f>Masse_2*(q_2y-X518)/($AX518^2+Aarseth_2^2)^(3/2)</f>
        <v>-0.37625766924409304</v>
      </c>
      <c r="AL518" s="39"/>
      <c r="AM518" s="39">
        <f>Masse_3*(q_3x-W518)/($AZ518^2+Aarseth_3^2)^(3/2)</f>
        <v>-22.587629102923419</v>
      </c>
      <c r="AN518" s="39">
        <f>Masse_3*(q_3y-X518)/($AZ518^2+Aarseth_3^2)^(3/2)</f>
        <v>-5.2312120876075472</v>
      </c>
      <c r="AO518" s="39"/>
      <c r="AP518" s="39"/>
      <c r="AQ518" s="39"/>
      <c r="AR518" s="39"/>
      <c r="AS518" s="39"/>
      <c r="AT518" s="39"/>
      <c r="AU518" s="39"/>
      <c r="AV518" s="39">
        <f>SQRT((q_1x-W518)^2+(q_1y-X518)^2)</f>
        <v>121440.25299137762</v>
      </c>
      <c r="AW518" s="39"/>
      <c r="AX518" s="39">
        <f>SQRT((q_2x-W518)^2+(q_2y-X518)^2)</f>
        <v>161154.09003929025</v>
      </c>
      <c r="AY518" s="39"/>
      <c r="AZ518" s="39">
        <f>SQRT((q_3x-W518)^2+(q_3y-X518)^2)</f>
        <v>149776.09213390845</v>
      </c>
      <c r="BA518" s="39"/>
    </row>
    <row r="519" spans="20:53" x14ac:dyDescent="0.3">
      <c r="T519">
        <v>515</v>
      </c>
      <c r="U519">
        <v>257.5</v>
      </c>
      <c r="W519" s="39">
        <f>W518+(Z518*bt)+(0.5*AC518)*bt^2</f>
        <v>141059.16631755966</v>
      </c>
      <c r="X519" s="39">
        <f>X518+(AA518*bt)+(0.5*AD518)*bt^2</f>
        <v>19345.115434401214</v>
      </c>
      <c r="Y519" s="39"/>
      <c r="Z519" s="39">
        <f>Z518+(AC518*bt)</f>
        <v>274.17983151552528</v>
      </c>
      <c r="AA519" s="39">
        <f>AA518+(AD518*bt)</f>
        <v>1101.7086639461961</v>
      </c>
      <c r="AB519" s="39"/>
      <c r="AC519" s="39">
        <f t="shared" si="43"/>
        <v>-64.225925498873778</v>
      </c>
      <c r="AD519" s="39">
        <f t="shared" si="44"/>
        <v>-9.0985766923273879</v>
      </c>
      <c r="AE519" s="39"/>
      <c r="AF519" s="39"/>
      <c r="AG519" s="39">
        <f>Masse_1*(q_1x-W519)/($AV519^2+Aarseth_1^2)^(3/2)</f>
        <v>-34.866475778492372</v>
      </c>
      <c r="AH519" s="39">
        <f>Masse_1*(q_1y-X519)/($AV519^2+Aarseth_1^2)^(3/2)</f>
        <v>-3.4115337396561167</v>
      </c>
      <c r="AI519" s="39"/>
      <c r="AJ519" s="39">
        <f>Masse_2*(q_2x-W519)/($AX519^2+Aarseth_2^2)^(3/2)</f>
        <v>-6.86921455509132</v>
      </c>
      <c r="AK519" s="39">
        <f>Masse_2*(q_2y-X519)/($AX519^2+Aarseth_2^2)^(3/2)</f>
        <v>-0.39857155869307748</v>
      </c>
      <c r="AL519" s="39"/>
      <c r="AM519" s="39">
        <f>Masse_3*(q_3x-W519)/($AZ519^2+Aarseth_3^2)^(3/2)</f>
        <v>-22.490235165290091</v>
      </c>
      <c r="AN519" s="39">
        <f>Masse_3*(q_3y-X519)/($AZ519^2+Aarseth_3^2)^(3/2)</f>
        <v>-5.2884713939781944</v>
      </c>
      <c r="AO519" s="39"/>
      <c r="AP519" s="39"/>
      <c r="AQ519" s="39"/>
      <c r="AR519" s="39"/>
      <c r="AS519" s="39"/>
      <c r="AT519" s="39"/>
      <c r="AU519" s="39"/>
      <c r="AV519" s="39">
        <f>SQRT((q_1x-W519)^2+(q_1y-X519)^2)</f>
        <v>121637.28256236597</v>
      </c>
      <c r="AW519" s="39"/>
      <c r="AX519" s="39">
        <f>SQRT((q_2x-W519)^2+(q_2y-X519)^2)</f>
        <v>161330.05373268065</v>
      </c>
      <c r="AY519" s="39"/>
      <c r="AZ519" s="39">
        <f>SQRT((q_3x-W519)^2+(q_3y-X519)^2)</f>
        <v>150042.88393517002</v>
      </c>
      <c r="BA519" s="39"/>
    </row>
    <row r="520" spans="20:53" x14ac:dyDescent="0.3">
      <c r="T520">
        <v>516</v>
      </c>
      <c r="U520">
        <v>258</v>
      </c>
      <c r="W520" s="39">
        <f>W519+(Z519*bt)+(0.5*AC519)*bt^2</f>
        <v>141188.22799263007</v>
      </c>
      <c r="X520" s="39">
        <f>X519+(AA519*bt)+(0.5*AD519)*bt^2</f>
        <v>19894.832444287771</v>
      </c>
      <c r="Y520" s="39"/>
      <c r="Z520" s="39">
        <f>Z519+(AC519*bt)</f>
        <v>242.06686876608839</v>
      </c>
      <c r="AA520" s="39">
        <f>AA519+(AD519*bt)</f>
        <v>1097.1593756000325</v>
      </c>
      <c r="AB520" s="39"/>
      <c r="AC520" s="39">
        <f t="shared" si="43"/>
        <v>-63.999073096045962</v>
      </c>
      <c r="AD520" s="39">
        <f t="shared" si="44"/>
        <v>-9.3208629947019439</v>
      </c>
      <c r="AE520" s="39"/>
      <c r="AF520" s="39"/>
      <c r="AG520" s="39">
        <f>Masse_1*(q_1x-W520)/($AV520^2+Aarseth_1^2)^(3/2)</f>
        <v>-34.747505719806888</v>
      </c>
      <c r="AH520" s="39">
        <f>Masse_1*(q_1y-X520)/($AV520^2+Aarseth_1^2)^(3/2)</f>
        <v>-3.5538890071082583</v>
      </c>
      <c r="AI520" s="39"/>
      <c r="AJ520" s="39">
        <f>Masse_2*(q_2x-W520)/($AX520^2+Aarseth_2^2)^(3/2)</f>
        <v>-6.8541410227886015</v>
      </c>
      <c r="AK520" s="39">
        <f>Masse_2*(q_2y-X520)/($AX520^2+Aarseth_2^2)^(3/2)</f>
        <v>-0.42075390873527901</v>
      </c>
      <c r="AL520" s="39"/>
      <c r="AM520" s="39">
        <f>Masse_3*(q_3x-W520)/($AZ520^2+Aarseth_3^2)^(3/2)</f>
        <v>-22.39742635345047</v>
      </c>
      <c r="AN520" s="39">
        <f>Masse_3*(q_3y-X520)/($AZ520^2+Aarseth_3^2)^(3/2)</f>
        <v>-5.3462200788584058</v>
      </c>
      <c r="AO520" s="39"/>
      <c r="AP520" s="39"/>
      <c r="AQ520" s="39"/>
      <c r="AR520" s="39"/>
      <c r="AS520" s="39"/>
      <c r="AT520" s="39"/>
      <c r="AU520" s="39"/>
      <c r="AV520" s="39">
        <f>SQRT((q_1x-W520)^2+(q_1y-X520)^2)</f>
        <v>121820.43537648211</v>
      </c>
      <c r="AW520" s="39"/>
      <c r="AX520" s="39">
        <f>SQRT((q_2x-W520)^2+(q_2y-X520)^2)</f>
        <v>161491.64855343022</v>
      </c>
      <c r="AY520" s="39"/>
      <c r="AZ520" s="39">
        <f>SQRT((q_3x-W520)^2+(q_3y-X520)^2)</f>
        <v>150295.20063841064</v>
      </c>
      <c r="BA520" s="39"/>
    </row>
    <row r="521" spans="20:53" x14ac:dyDescent="0.3">
      <c r="T521">
        <v>517</v>
      </c>
      <c r="U521">
        <v>258.5</v>
      </c>
      <c r="W521" s="39">
        <f>W520+(Z520*bt)+(0.5*AC520)*bt^2</f>
        <v>141301.26154287611</v>
      </c>
      <c r="X521" s="39">
        <f>X520+(AA520*bt)+(0.5*AD520)*bt^2</f>
        <v>20442.247024213448</v>
      </c>
      <c r="Y521" s="39"/>
      <c r="Z521" s="39">
        <f>Z520+(AC520*bt)</f>
        <v>210.06733221806542</v>
      </c>
      <c r="AA521" s="39">
        <f>AA520+(AD520*bt)</f>
        <v>1092.4989441026814</v>
      </c>
      <c r="AB521" s="39"/>
      <c r="AC521" s="39">
        <f t="shared" si="43"/>
        <v>-63.785630295931981</v>
      </c>
      <c r="AD521" s="39">
        <f t="shared" si="44"/>
        <v>-9.5428389721992577</v>
      </c>
      <c r="AE521" s="39"/>
      <c r="AF521" s="39"/>
      <c r="AG521" s="39">
        <f>Masse_1*(q_1x-W521)/($AV521^2+Aarseth_1^2)^(3/2)</f>
        <v>-34.636267668313771</v>
      </c>
      <c r="AH521" s="39">
        <f>Masse_1*(q_1y-X521)/($AV521^2+Aarseth_1^2)^(3/2)</f>
        <v>-3.6955191269931262</v>
      </c>
      <c r="AI521" s="39"/>
      <c r="AJ521" s="39">
        <f>Masse_2*(q_2x-W521)/($AX521^2+Aarseth_2^2)^(3/2)</f>
        <v>-6.8402529410020465</v>
      </c>
      <c r="AK521" s="39">
        <f>Masse_2*(q_2y-X521)/($AX521^2+Aarseth_2^2)^(3/2)</f>
        <v>-0.44282115486777801</v>
      </c>
      <c r="AL521" s="39"/>
      <c r="AM521" s="39">
        <f>Masse_3*(q_3x-W521)/($AZ521^2+Aarseth_3^2)^(3/2)</f>
        <v>-22.309109686616164</v>
      </c>
      <c r="AN521" s="39">
        <f>Masse_3*(q_3y-X521)/($AZ521^2+Aarseth_3^2)^(3/2)</f>
        <v>-5.4044986903383538</v>
      </c>
      <c r="AO521" s="39"/>
      <c r="AP521" s="39"/>
      <c r="AQ521" s="39"/>
      <c r="AR521" s="39"/>
      <c r="AS521" s="39"/>
      <c r="AT521" s="39"/>
      <c r="AU521" s="39"/>
      <c r="AV521" s="39">
        <f>SQRT((q_1x-W521)^2+(q_1y-X521)^2)</f>
        <v>121989.7446916297</v>
      </c>
      <c r="AW521" s="39"/>
      <c r="AX521" s="39">
        <f>SQRT((q_2x-W521)^2+(q_2y-X521)^2)</f>
        <v>161638.91084215464</v>
      </c>
      <c r="AY521" s="39"/>
      <c r="AZ521" s="39">
        <f>SQRT((q_3x-W521)^2+(q_3y-X521)^2)</f>
        <v>150533.09271772241</v>
      </c>
      <c r="BA521" s="39"/>
    </row>
    <row r="522" spans="20:53" x14ac:dyDescent="0.3">
      <c r="T522">
        <v>518</v>
      </c>
      <c r="U522">
        <v>259</v>
      </c>
      <c r="W522" s="39">
        <f>W521+(Z521*bt)+(0.5*AC521)*bt^2</f>
        <v>141398.32200519813</v>
      </c>
      <c r="X522" s="39">
        <f>X521+(AA521*bt)+(0.5*AD521)*bt^2</f>
        <v>20987.303641393264</v>
      </c>
      <c r="Y522" s="39"/>
      <c r="Z522" s="39">
        <f>Z521+(AC521*bt)</f>
        <v>178.17451707009943</v>
      </c>
      <c r="AA522" s="39">
        <f>AA521+(AD521*bt)</f>
        <v>1087.7275246165818</v>
      </c>
      <c r="AB522" s="39"/>
      <c r="AC522" s="39">
        <f t="shared" si="43"/>
        <v>-63.585379442610773</v>
      </c>
      <c r="AD522" s="39">
        <f t="shared" si="44"/>
        <v>-9.7646996635118093</v>
      </c>
      <c r="AE522" s="39"/>
      <c r="AF522" s="39"/>
      <c r="AG522" s="39">
        <f>Masse_1*(q_1x-W522)/($AV522^2+Aarseth_1^2)^(3/2)</f>
        <v>-34.532643933565211</v>
      </c>
      <c r="AH522" s="39">
        <f>Masse_1*(q_1y-X522)/($AV522^2+Aarseth_1^2)^(3/2)</f>
        <v>-3.8365625371013623</v>
      </c>
      <c r="AI522" s="39"/>
      <c r="AJ522" s="39">
        <f>Masse_2*(q_2x-W522)/($AX522^2+Aarseth_2^2)^(3/2)</f>
        <v>-6.8275378114223129</v>
      </c>
      <c r="AK522" s="39">
        <f>Masse_2*(q_2y-X522)/($AX522^2+Aarseth_2^2)^(3/2)</f>
        <v>-0.46478941122308903</v>
      </c>
      <c r="AL522" s="39"/>
      <c r="AM522" s="39">
        <f>Masse_3*(q_3x-W522)/($AZ522^2+Aarseth_3^2)^(3/2)</f>
        <v>-22.225197697623251</v>
      </c>
      <c r="AN522" s="39">
        <f>Masse_3*(q_3y-X522)/($AZ522^2+Aarseth_3^2)^(3/2)</f>
        <v>-5.463347715187358</v>
      </c>
      <c r="AO522" s="39"/>
      <c r="AP522" s="39"/>
      <c r="AQ522" s="39"/>
      <c r="AR522" s="39"/>
      <c r="AS522" s="39"/>
      <c r="AT522" s="39"/>
      <c r="AU522" s="39"/>
      <c r="AV522" s="39">
        <f>SQRT((q_1x-W522)^2+(q_1y-X522)^2)</f>
        <v>122145.24118930263</v>
      </c>
      <c r="AW522" s="39"/>
      <c r="AX522" s="39">
        <f>SQRT((q_2x-W522)^2+(q_2y-X522)^2)</f>
        <v>161771.87390706025</v>
      </c>
      <c r="AY522" s="39"/>
      <c r="AZ522" s="39">
        <f>SQRT((q_3x-W522)^2+(q_3y-X522)^2)</f>
        <v>150756.6075146145</v>
      </c>
      <c r="BA522" s="39"/>
    </row>
    <row r="523" spans="20:53" x14ac:dyDescent="0.3">
      <c r="T523">
        <v>519</v>
      </c>
      <c r="U523">
        <v>259.5</v>
      </c>
      <c r="W523" s="39">
        <f>W522+(Z522*bt)+(0.5*AC522)*bt^2</f>
        <v>141479.46109130286</v>
      </c>
      <c r="X523" s="39">
        <f>X522+(AA522*bt)+(0.5*AD522)*bt^2</f>
        <v>21529.946816243617</v>
      </c>
      <c r="Y523" s="39"/>
      <c r="Z523" s="39">
        <f>Z522+(AC522*bt)</f>
        <v>146.38182734879405</v>
      </c>
      <c r="AA523" s="39">
        <f>AA522+(AD522*bt)</f>
        <v>1082.845174784826</v>
      </c>
      <c r="AB523" s="39"/>
      <c r="AC523" s="39">
        <f t="shared" si="43"/>
        <v>-63.398118519441084</v>
      </c>
      <c r="AD523" s="39">
        <f t="shared" si="44"/>
        <v>-9.9866370197611758</v>
      </c>
      <c r="AE523" s="39"/>
      <c r="AF523" s="39"/>
      <c r="AG523" s="39">
        <f>Masse_1*(q_1x-W523)/($AV523^2+Aarseth_1^2)^(3/2)</f>
        <v>-34.43652599334871</v>
      </c>
      <c r="AH523" s="39">
        <f>Masse_1*(q_1y-X523)/($AV523^2+Aarseth_1^2)^(3/2)</f>
        <v>-3.9771548530310623</v>
      </c>
      <c r="AI523" s="39"/>
      <c r="AJ523" s="39">
        <f>Masse_2*(q_2x-W523)/($AX523^2+Aarseth_2^2)^(3/2)</f>
        <v>-6.8159843163286524</v>
      </c>
      <c r="AK523" s="39">
        <f>Masse_2*(q_2y-X523)/($AX523^2+Aarseth_2^2)^(3/2)</f>
        <v>-0.48667450421564878</v>
      </c>
      <c r="AL523" s="39"/>
      <c r="AM523" s="39">
        <f>Masse_3*(q_3x-W523)/($AZ523^2+Aarseth_3^2)^(3/2)</f>
        <v>-22.145608209763722</v>
      </c>
      <c r="AN523" s="39">
        <f>Masse_3*(q_3y-X523)/($AZ523^2+Aarseth_3^2)^(3/2)</f>
        <v>-5.5228076625144649</v>
      </c>
      <c r="AO523" s="39"/>
      <c r="AP523" s="39"/>
      <c r="AQ523" s="39"/>
      <c r="AR523" s="39"/>
      <c r="AS523" s="39"/>
      <c r="AT523" s="39"/>
      <c r="AU523" s="39"/>
      <c r="AV523" s="39">
        <f>SQRT((q_1x-W523)^2+(q_1y-X523)^2)</f>
        <v>122286.9530027631</v>
      </c>
      <c r="AW523" s="39"/>
      <c r="AX523" s="39">
        <f>SQRT((q_2x-W523)^2+(q_2y-X523)^2)</f>
        <v>161890.56806350086</v>
      </c>
      <c r="AY523" s="39"/>
      <c r="AZ523" s="39">
        <f>SQRT((q_3x-W523)^2+(q_3y-X523)^2)</f>
        <v>150965.78929014379</v>
      </c>
      <c r="BA523" s="39"/>
    </row>
    <row r="524" spans="20:53" x14ac:dyDescent="0.3">
      <c r="T524">
        <v>520</v>
      </c>
      <c r="U524">
        <v>260</v>
      </c>
      <c r="W524" s="39">
        <f>W523+(Z523*bt)+(0.5*AC523)*bt^2</f>
        <v>141544.72724016232</v>
      </c>
      <c r="X524" s="39">
        <f>X523+(AA523*bt)+(0.5*AD523)*bt^2</f>
        <v>22070.121074008559</v>
      </c>
      <c r="Y524" s="39"/>
      <c r="Z524" s="39">
        <f>Z523+(AC523*bt)</f>
        <v>114.68276808907351</v>
      </c>
      <c r="AA524" s="39">
        <f>AA523+(AD523*bt)</f>
        <v>1077.8518562749455</v>
      </c>
      <c r="AB524" s="39"/>
      <c r="AC524" s="39">
        <f t="shared" si="43"/>
        <v>-63.223660639794602</v>
      </c>
      <c r="AD524" s="39">
        <f t="shared" si="44"/>
        <v>-10.208840373295164</v>
      </c>
      <c r="AE524" s="39"/>
      <c r="AF524" s="39"/>
      <c r="AG524" s="39">
        <f>Masse_1*(q_1x-W524)/($AV524^2+Aarseth_1^2)^(3/2)</f>
        <v>-34.347814217470557</v>
      </c>
      <c r="AH524" s="39">
        <f>Masse_1*(q_1y-X524)/($AV524^2+Aarseth_1^2)^(3/2)</f>
        <v>-4.1174292224725404</v>
      </c>
      <c r="AI524" s="39"/>
      <c r="AJ524" s="39">
        <f>Masse_2*(q_2x-W524)/($AX524^2+Aarseth_2^2)^(3/2)</f>
        <v>-6.8055822924128542</v>
      </c>
      <c r="AK524" s="39">
        <f>Masse_2*(q_2y-X524)/($AX524^2+Aarseth_2^2)^(3/2)</f>
        <v>-0.50849200498157554</v>
      </c>
      <c r="AL524" s="39"/>
      <c r="AM524" s="39">
        <f>Masse_3*(q_3x-W524)/($AZ524^2+Aarseth_3^2)^(3/2)</f>
        <v>-22.070264129911198</v>
      </c>
      <c r="AN524" s="39">
        <f>Masse_3*(q_3y-X524)/($AZ524^2+Aarseth_3^2)^(3/2)</f>
        <v>-5.5829191458410472</v>
      </c>
      <c r="AO524" s="39"/>
      <c r="AP524" s="39"/>
      <c r="AQ524" s="39"/>
      <c r="AR524" s="39"/>
      <c r="AS524" s="39"/>
      <c r="AT524" s="39"/>
      <c r="AU524" s="39"/>
      <c r="AV524" s="39">
        <f>SQRT((q_1x-W524)^2+(q_1y-X524)^2)</f>
        <v>122414.90574271062</v>
      </c>
      <c r="AW524" s="39"/>
      <c r="AX524" s="39">
        <f>SQRT((q_2x-W524)^2+(q_2y-X524)^2)</f>
        <v>161995.02066989488</v>
      </c>
      <c r="AY524" s="39"/>
      <c r="AZ524" s="39">
        <f>SQRT((q_3x-W524)^2+(q_3y-X524)^2)</f>
        <v>151160.67927319996</v>
      </c>
      <c r="BA524" s="39"/>
    </row>
    <row r="525" spans="20:53" x14ac:dyDescent="0.3">
      <c r="T525">
        <v>521</v>
      </c>
      <c r="U525">
        <v>260.5</v>
      </c>
      <c r="W525" s="39">
        <f>W524+(Z524*bt)+(0.5*AC524)*bt^2</f>
        <v>141594.16566662688</v>
      </c>
      <c r="X525" s="39">
        <f>X524+(AA524*bt)+(0.5*AD524)*bt^2</f>
        <v>22607.77089709937</v>
      </c>
      <c r="Y525" s="39"/>
      <c r="Z525" s="39">
        <f>Z524+(AC524*bt)</f>
        <v>83.070937769176197</v>
      </c>
      <c r="AA525" s="39">
        <f>AA524+(AD524*bt)</f>
        <v>1072.7474360882979</v>
      </c>
      <c r="AB525" s="39"/>
      <c r="AC525" s="39">
        <f t="shared" si="43"/>
        <v>-63.061833581185091</v>
      </c>
      <c r="AD525" s="39">
        <f t="shared" si="44"/>
        <v>-10.431496890710072</v>
      </c>
      <c r="AE525" s="39"/>
      <c r="AF525" s="39"/>
      <c r="AG525" s="39">
        <f>Masse_1*(q_1x-W525)/($AV525^2+Aarseth_1^2)^(3/2)</f>
        <v>-34.266417616750012</v>
      </c>
      <c r="AH525" s="39">
        <f>Masse_1*(q_1y-X525)/($AV525^2+Aarseth_1^2)^(3/2)</f>
        <v>-4.2575166660342125</v>
      </c>
      <c r="AI525" s="39"/>
      <c r="AJ525" s="39">
        <f>Masse_2*(q_2x-W525)/($AX525^2+Aarseth_2^2)^(3/2)</f>
        <v>-6.7963227074943307</v>
      </c>
      <c r="AK525" s="39">
        <f>Masse_2*(q_2y-X525)/($AX525^2+Aarseth_2^2)^(3/2)</f>
        <v>-0.53025726074551549</v>
      </c>
      <c r="AL525" s="39"/>
      <c r="AM525" s="39">
        <f>Masse_3*(q_3x-W525)/($AZ525^2+Aarseth_3^2)^(3/2)</f>
        <v>-21.999093256940746</v>
      </c>
      <c r="AN525" s="39">
        <f>Masse_3*(q_3y-X525)/($AZ525^2+Aarseth_3^2)^(3/2)</f>
        <v>-5.643722963930343</v>
      </c>
      <c r="AO525" s="39"/>
      <c r="AP525" s="39"/>
      <c r="AQ525" s="39"/>
      <c r="AR525" s="39"/>
      <c r="AS525" s="39"/>
      <c r="AT525" s="39"/>
      <c r="AU525" s="39"/>
      <c r="AV525" s="39">
        <f>SQRT((q_1x-W525)^2+(q_1y-X525)^2)</f>
        <v>122529.12252049448</v>
      </c>
      <c r="AW525" s="39"/>
      <c r="AX525" s="39">
        <f>SQRT((q_2x-W525)^2+(q_2y-X525)^2)</f>
        <v>162085.25616010546</v>
      </c>
      <c r="AY525" s="39"/>
      <c r="AZ525" s="39">
        <f>SQRT((q_3x-W525)^2+(q_3y-X525)^2)</f>
        <v>151341.31570507493</v>
      </c>
      <c r="BA525" s="39"/>
    </row>
    <row r="526" spans="20:53" x14ac:dyDescent="0.3">
      <c r="T526">
        <v>522</v>
      </c>
      <c r="U526">
        <v>261</v>
      </c>
      <c r="W526" s="39">
        <f>W525+(Z525*bt)+(0.5*AC525)*bt^2</f>
        <v>141627.81840631383</v>
      </c>
      <c r="X526" s="39">
        <f>X525+(AA525*bt)+(0.5*AD525)*bt^2</f>
        <v>23142.840678032182</v>
      </c>
      <c r="Y526" s="39"/>
      <c r="Z526" s="39">
        <f>Z525+(AC525*bt)</f>
        <v>51.540020978583655</v>
      </c>
      <c r="AA526" s="39">
        <f>AA525+(AD525*bt)</f>
        <v>1067.5316876429429</v>
      </c>
      <c r="AB526" s="39"/>
      <c r="AC526" s="39">
        <f t="shared" si="43"/>
        <v>-62.912479360638187</v>
      </c>
      <c r="AD526" s="39">
        <f t="shared" si="44"/>
        <v>-10.654792012251544</v>
      </c>
      <c r="AE526" s="39"/>
      <c r="AF526" s="39"/>
      <c r="AG526" s="39">
        <f>Masse_1*(q_1x-W526)/($AV526^2+Aarseth_1^2)^(3/2)</f>
        <v>-34.192253616074424</v>
      </c>
      <c r="AH526" s="39">
        <f>Masse_1*(q_1y-X526)/($AV526^2+Aarseth_1^2)^(3/2)</f>
        <v>-4.397546406302693</v>
      </c>
      <c r="AI526" s="39"/>
      <c r="AJ526" s="39">
        <f>Masse_2*(q_2x-W526)/($AX526^2+Aarseth_2^2)^(3/2)</f>
        <v>-6.7881976400248139</v>
      </c>
      <c r="AK526" s="39">
        <f>Masse_2*(q_2y-X526)/($AX526^2+Aarseth_2^2)^(3/2)</f>
        <v>-0.55198542524134597</v>
      </c>
      <c r="AL526" s="39"/>
      <c r="AM526" s="39">
        <f>Masse_3*(q_3x-W526)/($AZ526^2+Aarseth_3^2)^(3/2)</f>
        <v>-21.932028104538947</v>
      </c>
      <c r="AN526" s="39">
        <f>Masse_3*(q_3y-X526)/($AZ526^2+Aarseth_3^2)^(3/2)</f>
        <v>-5.7052601807075041</v>
      </c>
      <c r="AO526" s="39"/>
      <c r="AP526" s="39"/>
      <c r="AQ526" s="39"/>
      <c r="AR526" s="39"/>
      <c r="AS526" s="39"/>
      <c r="AT526" s="39"/>
      <c r="AU526" s="39"/>
      <c r="AV526" s="39">
        <f>SQRT((q_1x-W526)^2+(q_1y-X526)^2)</f>
        <v>122629.62396891524</v>
      </c>
      <c r="AW526" s="39"/>
      <c r="AX526" s="39">
        <f>SQRT((q_2x-W526)^2+(q_2y-X526)^2)</f>
        <v>162161.29607237512</v>
      </c>
      <c r="AY526" s="39"/>
      <c r="AZ526" s="39">
        <f>SQRT((q_3x-W526)^2+(q_3y-X526)^2)</f>
        <v>151507.73388043494</v>
      </c>
      <c r="BA526" s="39"/>
    </row>
    <row r="527" spans="20:53" x14ac:dyDescent="0.3">
      <c r="T527">
        <v>523</v>
      </c>
      <c r="U527">
        <v>261.5</v>
      </c>
      <c r="W527" s="39">
        <f>W526+(Z526*bt)+(0.5*AC526)*bt^2</f>
        <v>141645.72435688306</v>
      </c>
      <c r="X527" s="39">
        <f>X526+(AA526*bt)+(0.5*AD526)*bt^2</f>
        <v>23675.274672852123</v>
      </c>
      <c r="Y527" s="39"/>
      <c r="Z527" s="39">
        <f>Z526+(AC526*bt)</f>
        <v>20.083781298264562</v>
      </c>
      <c r="AA527" s="39">
        <f>AA526+(AD526*bt)</f>
        <v>1062.2042916368171</v>
      </c>
      <c r="AB527" s="39"/>
      <c r="AC527" s="39">
        <f t="shared" si="43"/>
        <v>-62.775453849356438</v>
      </c>
      <c r="AD527" s="39">
        <f t="shared" si="44"/>
        <v>-10.878909879634801</v>
      </c>
      <c r="AE527" s="39"/>
      <c r="AF527" s="39"/>
      <c r="AG527" s="39">
        <f>Masse_1*(q_1x-W527)/($AV527^2+Aarseth_1^2)^(3/2)</f>
        <v>-34.125247850488201</v>
      </c>
      <c r="AH527" s="39">
        <f>Masse_1*(q_1y-X527)/($AV527^2+Aarseth_1^2)^(3/2)</f>
        <v>-4.5376461867364455</v>
      </c>
      <c r="AI527" s="39"/>
      <c r="AJ527" s="39">
        <f>Masse_2*(q_2x-W527)/($AX527^2+Aarseth_2^2)^(3/2)</f>
        <v>-6.7812002612933444</v>
      </c>
      <c r="AK527" s="39">
        <f>Masse_2*(q_2y-X527)/($AX527^2+Aarseth_2^2)^(3/2)</f>
        <v>-0.57369148830724581</v>
      </c>
      <c r="AL527" s="39"/>
      <c r="AM527" s="39">
        <f>Masse_3*(q_3x-W527)/($AZ527^2+Aarseth_3^2)^(3/2)</f>
        <v>-21.869005737574895</v>
      </c>
      <c r="AN527" s="39">
        <f>Masse_3*(q_3y-X527)/($AZ527^2+Aarseth_3^2)^(3/2)</f>
        <v>-5.7675722045911089</v>
      </c>
      <c r="AO527" s="39"/>
      <c r="AP527" s="39"/>
      <c r="AQ527" s="39"/>
      <c r="AR527" s="39"/>
      <c r="AS527" s="39"/>
      <c r="AT527" s="39"/>
      <c r="AU527" s="39"/>
      <c r="AV527" s="39">
        <f>SQRT((q_1x-W527)^2+(q_1y-X527)^2)</f>
        <v>122716.42826065703</v>
      </c>
      <c r="AW527" s="39"/>
      <c r="AX527" s="39">
        <f>SQRT((q_2x-W527)^2+(q_2y-X527)^2)</f>
        <v>162223.15907489709</v>
      </c>
      <c r="AY527" s="39"/>
      <c r="AZ527" s="39">
        <f>SQRT((q_3x-W527)^2+(q_3y-X527)^2)</f>
        <v>151659.96618480264</v>
      </c>
      <c r="BA527" s="39"/>
    </row>
    <row r="528" spans="20:53" x14ac:dyDescent="0.3">
      <c r="T528">
        <v>524</v>
      </c>
      <c r="U528">
        <v>262</v>
      </c>
      <c r="W528" s="39">
        <f>W527+(Z527*bt)+(0.5*AC527)*bt^2</f>
        <v>141647.919315801</v>
      </c>
      <c r="X528" s="39">
        <f>X527+(AA527*bt)+(0.5*AD527)*bt^2</f>
        <v>24205.016954935578</v>
      </c>
      <c r="Y528" s="39"/>
      <c r="Z528" s="39">
        <f>Z527+(AC527*bt)</f>
        <v>-11.303945626413658</v>
      </c>
      <c r="AA528" s="39">
        <f>AA527+(AD527*bt)</f>
        <v>1056.7648366969997</v>
      </c>
      <c r="AB528" s="39"/>
      <c r="AC528" s="39">
        <f t="shared" si="43"/>
        <v>-62.650626424942288</v>
      </c>
      <c r="AD528" s="39">
        <f t="shared" si="44"/>
        <v>-11.104033754230734</v>
      </c>
      <c r="AE528" s="39"/>
      <c r="AF528" s="39"/>
      <c r="AG528" s="39">
        <f>Masse_1*(q_1x-W528)/($AV528^2+Aarseth_1^2)^(3/2)</f>
        <v>-34.065333983408493</v>
      </c>
      <c r="AH528" s="39">
        <f>Masse_1*(q_1y-X528)/($AV528^2+Aarseth_1^2)^(3/2)</f>
        <v>-4.67794258191201</v>
      </c>
      <c r="AI528" s="39"/>
      <c r="AJ528" s="39">
        <f>Masse_2*(q_2x-W528)/($AX528^2+Aarseth_2^2)^(3/2)</f>
        <v>-6.7753248202556593</v>
      </c>
      <c r="AK528" s="39">
        <f>Masse_2*(q_2y-X528)/($AX528^2+Aarseth_2^2)^(3/2)</f>
        <v>-0.59539030477034871</v>
      </c>
      <c r="AL528" s="39"/>
      <c r="AM528" s="39">
        <f>Masse_3*(q_3x-W528)/($AZ528^2+Aarseth_3^2)^(3/2)</f>
        <v>-21.809967621278133</v>
      </c>
      <c r="AN528" s="39">
        <f>Masse_3*(q_3y-X528)/($AZ528^2+Aarseth_3^2)^(3/2)</f>
        <v>-5.8307008675483765</v>
      </c>
      <c r="AO528" s="39"/>
      <c r="AP528" s="39"/>
      <c r="AQ528" s="39"/>
      <c r="AR528" s="39"/>
      <c r="AS528" s="39"/>
      <c r="AT528" s="39"/>
      <c r="AU528" s="39"/>
      <c r="AV528" s="39">
        <f>SQRT((q_1x-W528)^2+(q_1y-X528)^2)</f>
        <v>122789.55112438646</v>
      </c>
      <c r="AW528" s="39"/>
      <c r="AX528" s="39">
        <f>SQRT((q_2x-W528)^2+(q_2y-X528)^2)</f>
        <v>162270.8609880952</v>
      </c>
      <c r="AY528" s="39"/>
      <c r="AZ528" s="39">
        <f>SQRT((q_3x-W528)^2+(q_3y-X528)^2)</f>
        <v>151798.04212864692</v>
      </c>
      <c r="BA528" s="39"/>
    </row>
    <row r="529" spans="20:53" x14ac:dyDescent="0.3">
      <c r="T529">
        <v>525</v>
      </c>
      <c r="U529">
        <v>262.5</v>
      </c>
      <c r="W529" s="39">
        <f>W528+(Z528*bt)+(0.5*AC528)*bt^2</f>
        <v>141634.43601468467</v>
      </c>
      <c r="X529" s="39">
        <f>X528+(AA528*bt)+(0.5*AD528)*bt^2</f>
        <v>24732.0113690648</v>
      </c>
      <c r="Y529" s="39"/>
      <c r="Z529" s="39">
        <f>Z528+(AC528*bt)</f>
        <v>-42.629258838884802</v>
      </c>
      <c r="AA529" s="39">
        <f>AA528+(AD528*bt)</f>
        <v>1051.2128198198843</v>
      </c>
      <c r="AB529" s="39"/>
      <c r="AC529" s="39">
        <f t="shared" si="43"/>
        <v>-62.537879659617076</v>
      </c>
      <c r="AD529" s="39">
        <f t="shared" si="44"/>
        <v>-11.330346427482315</v>
      </c>
      <c r="AE529" s="39"/>
      <c r="AF529" s="39"/>
      <c r="AG529" s="39">
        <f>Masse_1*(q_1x-W529)/($AV529^2+Aarseth_1^2)^(3/2)</f>
        <v>-34.012453546154596</v>
      </c>
      <c r="AH529" s="39">
        <f>Masse_1*(q_1y-X529)/($AV529^2+Aarseth_1^2)^(3/2)</f>
        <v>-4.8185613005708792</v>
      </c>
      <c r="AI529" s="39"/>
      <c r="AJ529" s="39">
        <f>Masse_2*(q_2x-W529)/($AX529^2+Aarseth_2^2)^(3/2)</f>
        <v>-6.7705666309226702</v>
      </c>
      <c r="AK529" s="39">
        <f>Masse_2*(q_2y-X529)/($AX529^2+Aarseth_2^2)^(3/2)</f>
        <v>-0.61709662273144361</v>
      </c>
      <c r="AL529" s="39"/>
      <c r="AM529" s="39">
        <f>Masse_3*(q_3x-W529)/($AZ529^2+Aarseth_3^2)^(3/2)</f>
        <v>-21.754859482539803</v>
      </c>
      <c r="AN529" s="39">
        <f>Masse_3*(q_3y-X529)/($AZ529^2+Aarseth_3^2)^(3/2)</f>
        <v>-5.8946885041799932</v>
      </c>
      <c r="AO529" s="39"/>
      <c r="AP529" s="39"/>
      <c r="AQ529" s="39"/>
      <c r="AR529" s="39"/>
      <c r="AS529" s="39"/>
      <c r="AT529" s="39"/>
      <c r="AU529" s="39"/>
      <c r="AV529" s="39">
        <f>SQRT((q_1x-W529)^2+(q_1y-X529)^2)</f>
        <v>122849.00585854978</v>
      </c>
      <c r="AW529" s="39"/>
      <c r="AX529" s="39">
        <f>SQRT((q_2x-W529)^2+(q_2y-X529)^2)</f>
        <v>162304.41480367517</v>
      </c>
      <c r="AY529" s="39"/>
      <c r="AZ529" s="39">
        <f>SQRT((q_3x-W529)^2+(q_3y-X529)^2)</f>
        <v>151921.98837816779</v>
      </c>
      <c r="BA529" s="39"/>
    </row>
    <row r="530" spans="20:53" x14ac:dyDescent="0.3">
      <c r="T530">
        <v>526</v>
      </c>
      <c r="U530">
        <v>263</v>
      </c>
      <c r="W530" s="39">
        <f>W529+(Z529*bt)+(0.5*AC529)*bt^2</f>
        <v>141605.30415030778</v>
      </c>
      <c r="X530" s="39">
        <f>X529+(AA529*bt)+(0.5*AD529)*bt^2</f>
        <v>25256.201485671307</v>
      </c>
      <c r="Y530" s="39"/>
      <c r="Z530" s="39">
        <f>Z529+(AC529*bt)</f>
        <v>-73.89819866869334</v>
      </c>
      <c r="AA530" s="39">
        <f>AA529+(AD529*bt)</f>
        <v>1045.5476466061432</v>
      </c>
      <c r="AB530" s="39"/>
      <c r="AC530" s="39">
        <f t="shared" ref="AC530:AC593" si="45">AG530+AJ530+AM530</f>
        <v>-62.437109043061589</v>
      </c>
      <c r="AD530" s="39">
        <f t="shared" ref="AD530:AD593" si="46">AH530+AK530+AN530</f>
        <v>-11.558030625349559</v>
      </c>
      <c r="AE530" s="39"/>
      <c r="AF530" s="39"/>
      <c r="AG530" s="39">
        <f>Masse_1*(q_1x-W530)/($AV530^2+Aarseth_1^2)^(3/2)</f>
        <v>-33.966555798092912</v>
      </c>
      <c r="AH530" s="39">
        <f>Masse_1*(q_1y-X530)/($AV530^2+Aarseth_1^2)^(3/2)</f>
        <v>-4.9596274828585116</v>
      </c>
      <c r="AI530" s="39"/>
      <c r="AJ530" s="39">
        <f>Masse_2*(q_2x-W530)/($AX530^2+Aarseth_2^2)^(3/2)</f>
        <v>-6.7669220622559578</v>
      </c>
      <c r="AK530" s="39">
        <f>Masse_2*(q_2y-X530)/($AX530^2+Aarseth_2^2)^(3/2)</f>
        <v>-0.63882511135643727</v>
      </c>
      <c r="AL530" s="39"/>
      <c r="AM530" s="39">
        <f>Masse_3*(q_3x-W530)/($AZ530^2+Aarseth_3^2)^(3/2)</f>
        <v>-21.703631182712719</v>
      </c>
      <c r="AN530" s="39">
        <f>Masse_3*(q_3y-X530)/($AZ530^2+Aarseth_3^2)^(3/2)</f>
        <v>-5.95957803113461</v>
      </c>
      <c r="AO530" s="39"/>
      <c r="AP530" s="39"/>
      <c r="AQ530" s="39"/>
      <c r="AR530" s="39"/>
      <c r="AS530" s="39"/>
      <c r="AT530" s="39"/>
      <c r="AU530" s="39"/>
      <c r="AV530" s="39">
        <f>SQRT((q_1x-W530)^2+(q_1y-X530)^2)</f>
        <v>122894.80334289411</v>
      </c>
      <c r="AW530" s="39"/>
      <c r="AX530" s="39">
        <f>SQRT((q_2x-W530)^2+(q_2y-X530)^2)</f>
        <v>162323.83070050093</v>
      </c>
      <c r="AY530" s="39"/>
      <c r="AZ530" s="39">
        <f>SQRT((q_3x-W530)^2+(q_3y-X530)^2)</f>
        <v>152031.8287828546</v>
      </c>
      <c r="BA530" s="39"/>
    </row>
    <row r="531" spans="20:53" x14ac:dyDescent="0.3">
      <c r="T531">
        <v>527</v>
      </c>
      <c r="U531">
        <v>263.5</v>
      </c>
      <c r="W531" s="39">
        <f>W530+(Z530*bt)+(0.5*AC530)*bt^2</f>
        <v>141560.55041234306</v>
      </c>
      <c r="X531" s="39">
        <f>X530+(AA530*bt)+(0.5*AD530)*bt^2</f>
        <v>25777.530555146212</v>
      </c>
      <c r="Y531" s="39"/>
      <c r="Z531" s="39">
        <f>Z530+(AC530*bt)</f>
        <v>-105.11675319022413</v>
      </c>
      <c r="AA531" s="39">
        <f>AA530+(AD530*bt)</f>
        <v>1039.7686312934684</v>
      </c>
      <c r="AB531" s="39"/>
      <c r="AC531" s="39">
        <f t="shared" si="45"/>
        <v>-62.348222738659743</v>
      </c>
      <c r="AD531" s="39">
        <f t="shared" si="46"/>
        <v>-11.787269408526383</v>
      </c>
      <c r="AE531" s="39"/>
      <c r="AF531" s="39"/>
      <c r="AG531" s="39">
        <f>Masse_1*(q_1x-W531)/($AV531^2+Aarseth_1^2)^(3/2)</f>
        <v>-33.927597606785348</v>
      </c>
      <c r="AH531" s="39">
        <f>Masse_1*(q_1y-X531)/($AV531^2+Aarseth_1^2)^(3/2)</f>
        <v>-5.1012659930977033</v>
      </c>
      <c r="AI531" s="39"/>
      <c r="AJ531" s="39">
        <f>Masse_2*(q_2x-W531)/($AX531^2+Aarseth_2^2)^(3/2)</f>
        <v>-6.7643885305265785</v>
      </c>
      <c r="AK531" s="39">
        <f>Masse_2*(q_2y-X531)/($AX531^2+Aarseth_2^2)^(3/2)</f>
        <v>-0.66059038827779315</v>
      </c>
      <c r="AL531" s="39"/>
      <c r="AM531" s="39">
        <f>Masse_3*(q_3x-W531)/($AZ531^2+Aarseth_3^2)^(3/2)</f>
        <v>-21.65623660134781</v>
      </c>
      <c r="AN531" s="39">
        <f>Masse_3*(q_3y-X531)/($AZ531^2+Aarseth_3^2)^(3/2)</f>
        <v>-6.0254130271508863</v>
      </c>
      <c r="AO531" s="39"/>
      <c r="AP531" s="39"/>
      <c r="AQ531" s="39"/>
      <c r="AR531" s="39"/>
      <c r="AS531" s="39"/>
      <c r="AT531" s="39"/>
      <c r="AU531" s="39"/>
      <c r="AV531" s="39">
        <f>SQRT((q_1x-W531)^2+(q_1y-X531)^2)</f>
        <v>122926.95204773484</v>
      </c>
      <c r="AW531" s="39"/>
      <c r="AX531" s="39">
        <f>SQRT((q_2x-W531)^2+(q_2y-X531)^2)</f>
        <v>162329.11605734139</v>
      </c>
      <c r="AY531" s="39"/>
      <c r="AZ531" s="39">
        <f>SQRT((q_3x-W531)^2+(q_3y-X531)^2)</f>
        <v>152127.5843998873</v>
      </c>
      <c r="BA531" s="39"/>
    </row>
    <row r="532" spans="20:53" x14ac:dyDescent="0.3">
      <c r="T532">
        <v>528</v>
      </c>
      <c r="U532">
        <v>264</v>
      </c>
      <c r="W532" s="39">
        <f>W531+(Z531*bt)+(0.5*AC531)*bt^2</f>
        <v>141500.19850790562</v>
      </c>
      <c r="X532" s="39">
        <f>X531+(AA531*bt)+(0.5*AD531)*bt^2</f>
        <v>26295.94146211688</v>
      </c>
      <c r="Y532" s="39"/>
      <c r="Z532" s="39">
        <f>Z531+(AC531*bt)</f>
        <v>-136.290864559554</v>
      </c>
      <c r="AA532" s="39">
        <f>AA531+(AD531*bt)</f>
        <v>1033.8749965892052</v>
      </c>
      <c r="AB532" s="39"/>
      <c r="AC532" s="39">
        <f t="shared" si="45"/>
        <v>-62.271141372095627</v>
      </c>
      <c r="AD532" s="39">
        <f t="shared" si="46"/>
        <v>-12.018246570132092</v>
      </c>
      <c r="AE532" s="39"/>
      <c r="AF532" s="39"/>
      <c r="AG532" s="39">
        <f>Masse_1*(q_1x-W532)/($AV532^2+Aarseth_1^2)^(3/2)</f>
        <v>-33.895543347632234</v>
      </c>
      <c r="AH532" s="39">
        <f>Masse_1*(q_1y-X532)/($AV532^2+Aarseth_1^2)^(3/2)</f>
        <v>-5.2436017094020366</v>
      </c>
      <c r="AI532" s="39"/>
      <c r="AJ532" s="39">
        <f>Masse_2*(q_2x-W532)/($AX532^2+Aarseth_2^2)^(3/2)</f>
        <v>-6.7629644941072726</v>
      </c>
      <c r="AK532" s="39">
        <f>Masse_2*(q_2y-X532)/($AX532^2+Aarseth_2^2)^(3/2)</f>
        <v>-0.68240704670683217</v>
      </c>
      <c r="AL532" s="39"/>
      <c r="AM532" s="39">
        <f>Masse_3*(q_3x-W532)/($AZ532^2+Aarseth_3^2)^(3/2)</f>
        <v>-21.612633530356124</v>
      </c>
      <c r="AN532" s="39">
        <f>Masse_3*(q_3y-X532)/($AZ532^2+Aarseth_3^2)^(3/2)</f>
        <v>-6.092237814023223</v>
      </c>
      <c r="AO532" s="39"/>
      <c r="AP532" s="39"/>
      <c r="AQ532" s="39"/>
      <c r="AR532" s="39"/>
      <c r="AS532" s="39"/>
      <c r="AT532" s="39"/>
      <c r="AU532" s="39"/>
      <c r="AV532" s="39">
        <f>SQRT((q_1x-W532)^2+(q_1y-X532)^2)</f>
        <v>122945.45804098577</v>
      </c>
      <c r="AW532" s="39"/>
      <c r="AX532" s="39">
        <f>SQRT((q_2x-W532)^2+(q_2y-X532)^2)</f>
        <v>162320.27546252398</v>
      </c>
      <c r="AY532" s="39"/>
      <c r="AZ532" s="39">
        <f>SQRT((q_3x-W532)^2+(q_3y-X532)^2)</f>
        <v>152209.27351544102</v>
      </c>
      <c r="BA532" s="39"/>
    </row>
    <row r="533" spans="20:53" x14ac:dyDescent="0.3">
      <c r="T533">
        <v>529</v>
      </c>
      <c r="U533">
        <v>264.5</v>
      </c>
      <c r="W533" s="39">
        <f>W532+(Z532*bt)+(0.5*AC532)*bt^2</f>
        <v>141424.26918295433</v>
      </c>
      <c r="X533" s="39">
        <f>X532+(AA532*bt)+(0.5*AD532)*bt^2</f>
        <v>26811.376679590216</v>
      </c>
      <c r="Y533" s="39"/>
      <c r="Z533" s="39">
        <f>Z532+(AC532*bt)</f>
        <v>-167.42643524560179</v>
      </c>
      <c r="AA533" s="39">
        <f>AA532+(AD532*bt)</f>
        <v>1027.8658733041391</v>
      </c>
      <c r="AB533" s="39"/>
      <c r="AC533" s="39">
        <f t="shared" si="45"/>
        <v>-62.20579785139391</v>
      </c>
      <c r="AD533" s="39">
        <f t="shared" si="46"/>
        <v>-12.2511470325496</v>
      </c>
      <c r="AE533" s="39"/>
      <c r="AF533" s="39"/>
      <c r="AG533" s="39">
        <f>Masse_1*(q_1x-W533)/($AV533^2+Aarseth_1^2)^(3/2)</f>
        <v>-33.870364822575574</v>
      </c>
      <c r="AH533" s="39">
        <f>Masse_1*(q_1y-X533)/($AV533^2+Aarseth_1^2)^(3/2)</f>
        <v>-5.3867598114044872</v>
      </c>
      <c r="AI533" s="39"/>
      <c r="AJ533" s="39">
        <f>Masse_2*(q_2x-W533)/($AX533^2+Aarseth_2^2)^(3/2)</f>
        <v>-6.762649450676312</v>
      </c>
      <c r="AK533" s="39">
        <f>Masse_2*(q_2y-X533)/($AX533^2+Aarseth_2^2)^(3/2)</f>
        <v>-0.70428968235557254</v>
      </c>
      <c r="AL533" s="39"/>
      <c r="AM533" s="39">
        <f>Masse_3*(q_3x-W533)/($AZ533^2+Aarseth_3^2)^(3/2)</f>
        <v>-21.572783578142023</v>
      </c>
      <c r="AN533" s="39">
        <f>Masse_3*(q_3y-X533)/($AZ533^2+Aarseth_3^2)^(3/2)</f>
        <v>-6.1600975387895405</v>
      </c>
      <c r="AO533" s="39"/>
      <c r="AP533" s="39"/>
      <c r="AQ533" s="39"/>
      <c r="AR533" s="39"/>
      <c r="AS533" s="39"/>
      <c r="AT533" s="39"/>
      <c r="AU533" s="39"/>
      <c r="AV533" s="39">
        <f>SQRT((q_1x-W533)^2+(q_1y-X533)^2)</f>
        <v>122950.32499296444</v>
      </c>
      <c r="AW533" s="39"/>
      <c r="AX533" s="39">
        <f>SQRT((q_2x-W533)^2+(q_2y-X533)^2)</f>
        <v>162297.31072052295</v>
      </c>
      <c r="AY533" s="39"/>
      <c r="AZ533" s="39">
        <f>SQRT((q_3x-W533)^2+(q_3y-X533)^2)</f>
        <v>152276.91166294663</v>
      </c>
      <c r="BA533" s="39"/>
    </row>
    <row r="534" spans="20:53" x14ac:dyDescent="0.3">
      <c r="T534">
        <v>530</v>
      </c>
      <c r="U534">
        <v>265</v>
      </c>
      <c r="W534" s="39">
        <f>W533+(Z533*bt)+(0.5*AC533)*bt^2</f>
        <v>141332.78024060011</v>
      </c>
      <c r="X534" s="39">
        <f>X533+(AA533*bt)+(0.5*AD533)*bt^2</f>
        <v>27323.778222863217</v>
      </c>
      <c r="Y534" s="39"/>
      <c r="Z534" s="39">
        <f>Z533+(AC533*bt)</f>
        <v>-198.52933417129876</v>
      </c>
      <c r="AA534" s="39">
        <f>AA533+(AD533*bt)</f>
        <v>1021.7402997878643</v>
      </c>
      <c r="AB534" s="39"/>
      <c r="AC534" s="39">
        <f t="shared" si="45"/>
        <v>-62.152137217644167</v>
      </c>
      <c r="AD534" s="39">
        <f t="shared" si="46"/>
        <v>-12.486157245063946</v>
      </c>
      <c r="AE534" s="39"/>
      <c r="AF534" s="39"/>
      <c r="AG534" s="39">
        <f>Masse_1*(q_1x-W534)/($AV534^2+Aarseth_1^2)^(3/2)</f>
        <v>-33.85204119753157</v>
      </c>
      <c r="AH534" s="39">
        <f>Masse_1*(q_1y-X534)/($AV534^2+Aarseth_1^2)^(3/2)</f>
        <v>-5.5308660673592724</v>
      </c>
      <c r="AI534" s="39"/>
      <c r="AJ534" s="39">
        <f>Masse_2*(q_2x-W534)/($AX534^2+Aarseth_2^2)^(3/2)</f>
        <v>-6.7634439368222159</v>
      </c>
      <c r="AK534" s="39">
        <f>Masse_2*(q_2y-X534)/($AX534^2+Aarseth_2^2)^(3/2)</f>
        <v>-0.72625292026543165</v>
      </c>
      <c r="AL534" s="39"/>
      <c r="AM534" s="39">
        <f>Masse_3*(q_3x-W534)/($AZ534^2+Aarseth_3^2)^(3/2)</f>
        <v>-21.536652083290384</v>
      </c>
      <c r="AN534" s="39">
        <f>Masse_3*(q_3y-X534)/($AZ534^2+Aarseth_3^2)^(3/2)</f>
        <v>-6.2290382574392424</v>
      </c>
      <c r="AO534" s="39"/>
      <c r="AP534" s="39"/>
      <c r="AQ534" s="39"/>
      <c r="AR534" s="39"/>
      <c r="AS534" s="39"/>
      <c r="AT534" s="39"/>
      <c r="AU534" s="39"/>
      <c r="AV534" s="39">
        <f>SQRT((q_1x-W534)^2+(q_1y-X534)^2)</f>
        <v>122941.5541789798</v>
      </c>
      <c r="AW534" s="39"/>
      <c r="AX534" s="39">
        <f>SQRT((q_2x-W534)^2+(q_2y-X534)^2)</f>
        <v>162260.22085550334</v>
      </c>
      <c r="AY534" s="39"/>
      <c r="AZ534" s="39">
        <f>SQRT((q_3x-W534)^2+(q_3y-X534)^2)</f>
        <v>152330.51163835128</v>
      </c>
      <c r="BA534" s="39"/>
    </row>
    <row r="535" spans="20:53" x14ac:dyDescent="0.3">
      <c r="T535">
        <v>531</v>
      </c>
      <c r="U535">
        <v>265.5</v>
      </c>
      <c r="W535" s="39">
        <f>W534+(Z534*bt)+(0.5*AC534)*bt^2</f>
        <v>141225.74655636225</v>
      </c>
      <c r="X535" s="39">
        <f>X534+(AA534*bt)+(0.5*AD534)*bt^2</f>
        <v>27833.087603101518</v>
      </c>
      <c r="Y535" s="39"/>
      <c r="Z535" s="39">
        <f>Z534+(AC534*bt)</f>
        <v>-229.60540278012084</v>
      </c>
      <c r="AA535" s="39">
        <f>AA534+(AD534*bt)</f>
        <v>1015.4972211653323</v>
      </c>
      <c r="AB535" s="39"/>
      <c r="AC535" s="39">
        <f t="shared" si="45"/>
        <v>-62.110116525791128</v>
      </c>
      <c r="AD535" s="39">
        <f t="shared" si="46"/>
        <v>-12.723465583949574</v>
      </c>
      <c r="AE535" s="39"/>
      <c r="AF535" s="39"/>
      <c r="AG535" s="39">
        <f>Masse_1*(q_1x-W535)/($AV535^2+Aarseth_1^2)^(3/2)</f>
        <v>-33.840558958291503</v>
      </c>
      <c r="AH535" s="39">
        <f>Masse_1*(q_1y-X535)/($AV535^2+Aarseth_1^2)^(3/2)</f>
        <v>-5.6760471218624193</v>
      </c>
      <c r="AI535" s="39"/>
      <c r="AJ535" s="39">
        <f>Masse_2*(q_2x-W535)/($AX535^2+Aarseth_2^2)^(3/2)</f>
        <v>-6.7653495300502726</v>
      </c>
      <c r="AK535" s="39">
        <f>Masse_2*(q_2y-X535)/($AX535^2+Aarseth_2^2)^(3/2)</f>
        <v>-0.74831144163945107</v>
      </c>
      <c r="AL535" s="39"/>
      <c r="AM535" s="39">
        <f>Masse_3*(q_3x-W535)/($AZ535^2+Aarseth_3^2)^(3/2)</f>
        <v>-21.504208037449356</v>
      </c>
      <c r="AN535" s="39">
        <f>Masse_3*(q_3y-X535)/($AZ535^2+Aarseth_3^2)^(3/2)</f>
        <v>-6.2991070204477033</v>
      </c>
      <c r="AO535" s="39"/>
      <c r="AP535" s="39"/>
      <c r="AQ535" s="39"/>
      <c r="AR535" s="39"/>
      <c r="AS535" s="39"/>
      <c r="AT535" s="39"/>
      <c r="AU535" s="39"/>
      <c r="AV535" s="39">
        <f>SQRT((q_1x-W535)^2+(q_1y-X535)^2)</f>
        <v>122919.14447970575</v>
      </c>
      <c r="AW535" s="39"/>
      <c r="AX535" s="39">
        <f>SQRT((q_2x-W535)^2+(q_2y-X535)^2)</f>
        <v>162209.0021118318</v>
      </c>
      <c r="AY535" s="39"/>
      <c r="AZ535" s="39">
        <f>SQRT((q_3x-W535)^2+(q_3y-X535)^2)</f>
        <v>152370.08351241544</v>
      </c>
      <c r="BA535" s="39"/>
    </row>
    <row r="536" spans="20:53" x14ac:dyDescent="0.3">
      <c r="T536">
        <v>532</v>
      </c>
      <c r="U536">
        <v>266</v>
      </c>
      <c r="W536" s="39">
        <f>W535+(Z535*bt)+(0.5*AC535)*bt^2</f>
        <v>141103.18009040647</v>
      </c>
      <c r="X536" s="39">
        <f>X535+(AA535*bt)+(0.5*AD535)*bt^2</f>
        <v>28339.245780486188</v>
      </c>
      <c r="Y536" s="39"/>
      <c r="Z536" s="39">
        <f>Z535+(AC535*bt)</f>
        <v>-260.66046104301643</v>
      </c>
      <c r="AA536" s="39">
        <f>AA535+(AD535*bt)</f>
        <v>1009.1354883733576</v>
      </c>
      <c r="AB536" s="39"/>
      <c r="AC536" s="39">
        <f t="shared" si="45"/>
        <v>-62.079704754999817</v>
      </c>
      <c r="AD536" s="39">
        <f t="shared" si="46"/>
        <v>-12.963262756656409</v>
      </c>
      <c r="AE536" s="39"/>
      <c r="AF536" s="39"/>
      <c r="AG536" s="39">
        <f>Masse_1*(q_1x-W536)/($AV536^2+Aarseth_1^2)^(3/2)</f>
        <v>-33.835911884720872</v>
      </c>
      <c r="AH536" s="39">
        <f>Masse_1*(q_1y-X536)/($AV536^2+Aarseth_1^2)^(3/2)</f>
        <v>-5.8224307854359099</v>
      </c>
      <c r="AI536" s="39"/>
      <c r="AJ536" s="39">
        <f>Masse_2*(q_2x-W536)/($AX536^2+Aarseth_2^2)^(3/2)</f>
        <v>-6.7683688531995649</v>
      </c>
      <c r="AK536" s="39">
        <f>Masse_2*(q_2y-X536)/($AX536^2+Aarseth_2^2)^(3/2)</f>
        <v>-0.77048001077419992</v>
      </c>
      <c r="AL536" s="39"/>
      <c r="AM536" s="39">
        <f>Masse_3*(q_3x-W536)/($AZ536^2+Aarseth_3^2)^(3/2)</f>
        <v>-21.475424017079384</v>
      </c>
      <c r="AN536" s="39">
        <f>Masse_3*(q_3y-X536)/($AZ536^2+Aarseth_3^2)^(3/2)</f>
        <v>-6.3703519604462979</v>
      </c>
      <c r="AO536" s="39"/>
      <c r="AP536" s="39"/>
      <c r="AQ536" s="39"/>
      <c r="AR536" s="39"/>
      <c r="AS536" s="39"/>
      <c r="AT536" s="39"/>
      <c r="AU536" s="39"/>
      <c r="AV536" s="39">
        <f>SQRT((q_1x-W536)^2+(q_1y-X536)^2)</f>
        <v>122883.09237933806</v>
      </c>
      <c r="AW536" s="39"/>
      <c r="AX536" s="39">
        <f>SQRT((q_2x-W536)^2+(q_2y-X536)^2)</f>
        <v>162143.64795155876</v>
      </c>
      <c r="AY536" s="39"/>
      <c r="AZ536" s="39">
        <f>SQRT((q_3x-W536)^2+(q_3y-X536)^2)</f>
        <v>152395.63464007468</v>
      </c>
      <c r="BA536" s="39"/>
    </row>
    <row r="537" spans="20:53" x14ac:dyDescent="0.3">
      <c r="T537">
        <v>533</v>
      </c>
      <c r="U537">
        <v>266.5</v>
      </c>
      <c r="W537" s="39">
        <f>W536+(Z536*bt)+(0.5*AC536)*bt^2</f>
        <v>140965.0898967906</v>
      </c>
      <c r="X537" s="39">
        <f>X536+(AA536*bt)+(0.5*AD536)*bt^2</f>
        <v>28842.193116828286</v>
      </c>
      <c r="Y537" s="39"/>
      <c r="Z537" s="39">
        <f>Z536+(AC536*bt)</f>
        <v>-291.70031342051635</v>
      </c>
      <c r="AA537" s="39">
        <f>AA536+(AD536*bt)</f>
        <v>1002.6538569950294</v>
      </c>
      <c r="AB537" s="39"/>
      <c r="AC537" s="39">
        <f t="shared" si="45"/>
        <v>-62.060882748243543</v>
      </c>
      <c r="AD537" s="39">
        <f t="shared" si="46"/>
        <v>-13.205742211762129</v>
      </c>
      <c r="AE537" s="39"/>
      <c r="AF537" s="39"/>
      <c r="AG537" s="39">
        <f>Masse_1*(q_1x-W537)/($AV537^2+Aarseth_1^2)^(3/2)</f>
        <v>-33.838101043162851</v>
      </c>
      <c r="AH537" s="39">
        <f>Masse_1*(q_1y-X537)/($AV537^2+Aarseth_1^2)^(3/2)</f>
        <v>-5.9701463272263551</v>
      </c>
      <c r="AI537" s="39"/>
      <c r="AJ537" s="39">
        <f>Masse_2*(q_2x-W537)/($AX537^2+Aarseth_2^2)^(3/2)</f>
        <v>-6.7725055812920809</v>
      </c>
      <c r="AK537" s="39">
        <f>Masse_2*(q_2y-X537)/($AX537^2+Aarseth_2^2)^(3/2)</f>
        <v>-0.79277350218811082</v>
      </c>
      <c r="AL537" s="39"/>
      <c r="AM537" s="39">
        <f>Masse_3*(q_3x-W537)/($AZ537^2+Aarseth_3^2)^(3/2)</f>
        <v>-21.450276123788608</v>
      </c>
      <c r="AN537" s="39">
        <f>Masse_3*(q_3y-X537)/($AZ537^2+Aarseth_3^2)^(3/2)</f>
        <v>-6.4428223823476625</v>
      </c>
      <c r="AO537" s="39"/>
      <c r="AP537" s="39"/>
      <c r="AQ537" s="39"/>
      <c r="AR537" s="39"/>
      <c r="AS537" s="39"/>
      <c r="AT537" s="39"/>
      <c r="AU537" s="39"/>
      <c r="AV537" s="39">
        <f>SQRT((q_1x-W537)^2+(q_1y-X537)^2)</f>
        <v>122833.39196152902</v>
      </c>
      <c r="AW537" s="39"/>
      <c r="AX537" s="39">
        <f>SQRT((q_2x-W537)^2+(q_2y-X537)^2)</f>
        <v>162064.14904886807</v>
      </c>
      <c r="AY537" s="39"/>
      <c r="AZ537" s="39">
        <f>SQRT((q_3x-W537)^2+(q_3y-X537)^2)</f>
        <v>152407.16966688746</v>
      </c>
      <c r="BA537" s="39"/>
    </row>
    <row r="538" spans="20:53" x14ac:dyDescent="0.3">
      <c r="T538">
        <v>534</v>
      </c>
      <c r="U538">
        <v>267</v>
      </c>
      <c r="W538" s="39">
        <f>W537+(Z537*bt)+(0.5*AC537)*bt^2</f>
        <v>140811.4821297368</v>
      </c>
      <c r="X538" s="39">
        <f>X537+(AA537*bt)+(0.5*AD537)*bt^2</f>
        <v>29341.869327549332</v>
      </c>
      <c r="Y538" s="39"/>
      <c r="Z538" s="39">
        <f>Z537+(AC537*bt)</f>
        <v>-322.73075479463813</v>
      </c>
      <c r="AA538" s="39">
        <f>AA537+(AD537*bt)</f>
        <v>996.05098588914836</v>
      </c>
      <c r="AB538" s="39"/>
      <c r="AC538" s="39">
        <f t="shared" si="45"/>
        <v>-62.053643180891214</v>
      </c>
      <c r="AD538" s="39">
        <f t="shared" si="46"/>
        <v>-13.451100556383629</v>
      </c>
      <c r="AE538" s="39"/>
      <c r="AF538" s="39"/>
      <c r="AG538" s="39">
        <f>Masse_1*(q_1x-W538)/($AV538^2+Aarseth_1^2)^(3/2)</f>
        <v>-33.847134797040084</v>
      </c>
      <c r="AH538" s="39">
        <f>Masse_1*(q_1y-X538)/($AV538^2+Aarseth_1^2)^(3/2)</f>
        <v>-6.1193247720857844</v>
      </c>
      <c r="AI538" s="39"/>
      <c r="AJ538" s="39">
        <f>Masse_2*(q_2x-W538)/($AX538^2+Aarseth_2^2)^(3/2)</f>
        <v>-6.777764450844515</v>
      </c>
      <c r="AK538" s="39">
        <f>Masse_2*(q_2y-X538)/($AX538^2+Aarseth_2^2)^(3/2)</f>
        <v>-0.81520692804374151</v>
      </c>
      <c r="AL538" s="39"/>
      <c r="AM538" s="39">
        <f>Masse_3*(q_3x-W538)/($AZ538^2+Aarseth_3^2)^(3/2)</f>
        <v>-21.428743933006615</v>
      </c>
      <c r="AN538" s="39">
        <f>Masse_3*(q_3y-X538)/($AZ538^2+Aarseth_3^2)^(3/2)</f>
        <v>-6.5165688562541044</v>
      </c>
      <c r="AO538" s="39"/>
      <c r="AP538" s="39"/>
      <c r="AQ538" s="39"/>
      <c r="AR538" s="39"/>
      <c r="AS538" s="39"/>
      <c r="AT538" s="39"/>
      <c r="AU538" s="39"/>
      <c r="AV538" s="39">
        <f>SQRT((q_1x-W538)^2+(q_1y-X538)^2)</f>
        <v>122770.03490308805</v>
      </c>
      <c r="AW538" s="39"/>
      <c r="AX538" s="39">
        <f>SQRT((q_2x-W538)^2+(q_2y-X538)^2)</f>
        <v>161970.49328148214</v>
      </c>
      <c r="AY538" s="39"/>
      <c r="AZ538" s="39">
        <f>SQRT((q_3x-W538)^2+(q_3y-X538)^2)</f>
        <v>152404.69053258176</v>
      </c>
      <c r="BA538" s="39"/>
    </row>
    <row r="539" spans="20:53" x14ac:dyDescent="0.3">
      <c r="T539">
        <v>535</v>
      </c>
      <c r="U539">
        <v>267.5</v>
      </c>
      <c r="W539" s="39">
        <f>W538+(Z538*bt)+(0.5*AC538)*bt^2</f>
        <v>140642.36004694187</v>
      </c>
      <c r="X539" s="39">
        <f>X538+(AA538*bt)+(0.5*AD538)*bt^2</f>
        <v>29838.213432924356</v>
      </c>
      <c r="Y539" s="39"/>
      <c r="Z539" s="39">
        <f>Z538+(AC538*bt)</f>
        <v>-353.75757638508372</v>
      </c>
      <c r="AA539" s="39">
        <f>AA538+(AD538*bt)</f>
        <v>989.32543561095656</v>
      </c>
      <c r="AB539" s="39"/>
      <c r="AC539" s="39">
        <f t="shared" si="45"/>
        <v>-62.057990558194774</v>
      </c>
      <c r="AD539" s="39">
        <f t="shared" si="46"/>
        <v>-13.699537982779066</v>
      </c>
      <c r="AE539" s="39"/>
      <c r="AF539" s="39"/>
      <c r="AG539" s="39">
        <f>Masse_1*(q_1x-W539)/($AV539^2+Aarseth_1^2)^(3/2)</f>
        <v>-33.863028835717223</v>
      </c>
      <c r="AH539" s="39">
        <f>Masse_1*(q_1y-X539)/($AV539^2+Aarseth_1^2)^(3/2)</f>
        <v>-6.2700992033245457</v>
      </c>
      <c r="AI539" s="39"/>
      <c r="AJ539" s="39">
        <f>Masse_2*(q_2x-W539)/($AX539^2+Aarseth_2^2)^(3/2)</f>
        <v>-6.7841512716843342</v>
      </c>
      <c r="AK539" s="39">
        <f>Masse_2*(q_2y-X539)/($AX539^2+Aarseth_2^2)^(3/2)</f>
        <v>-0.83779546596297094</v>
      </c>
      <c r="AL539" s="39"/>
      <c r="AM539" s="39">
        <f>Masse_3*(q_3x-W539)/($AZ539^2+Aarseth_3^2)^(3/2)</f>
        <v>-21.41081045079321</v>
      </c>
      <c r="AN539" s="39">
        <f>Masse_3*(q_3y-X539)/($AZ539^2+Aarseth_3^2)^(3/2)</f>
        <v>-6.5916433134915504</v>
      </c>
      <c r="AO539" s="39"/>
      <c r="AP539" s="39"/>
      <c r="AQ539" s="39"/>
      <c r="AR539" s="39"/>
      <c r="AS539" s="39"/>
      <c r="AT539" s="39"/>
      <c r="AU539" s="39"/>
      <c r="AV539" s="39">
        <f>SQRT((q_1x-W539)^2+(q_1y-X539)^2)</f>
        <v>122693.01046543295</v>
      </c>
      <c r="AW539" s="39"/>
      <c r="AX539" s="39">
        <f>SQRT((q_2x-W539)^2+(q_2y-X539)^2)</f>
        <v>161862.66571900257</v>
      </c>
      <c r="AY539" s="39"/>
      <c r="AZ539" s="39">
        <f>SQRT((q_3x-W539)^2+(q_3y-X539)^2)</f>
        <v>152388.19647170685</v>
      </c>
      <c r="BA539" s="39"/>
    </row>
    <row r="540" spans="20:53" x14ac:dyDescent="0.3">
      <c r="T540">
        <v>536</v>
      </c>
      <c r="U540">
        <v>268</v>
      </c>
      <c r="W540" s="39">
        <f>W539+(Z539*bt)+(0.5*AC539)*bt^2</f>
        <v>140457.72400992954</v>
      </c>
      <c r="X540" s="39">
        <f>X539+(AA539*bt)+(0.5*AD539)*bt^2</f>
        <v>30331.163708481985</v>
      </c>
      <c r="Y540" s="39"/>
      <c r="Z540" s="39">
        <f>Z539+(AC539*bt)</f>
        <v>-384.78657166418111</v>
      </c>
      <c r="AA540" s="39">
        <f>AA539+(AD539*bt)</f>
        <v>982.47566661956705</v>
      </c>
      <c r="AB540" s="39"/>
      <c r="AC540" s="39">
        <f t="shared" si="45"/>
        <v>-62.073941241711026</v>
      </c>
      <c r="AD540" s="39">
        <f t="shared" si="46"/>
        <v>-13.95125870592079</v>
      </c>
      <c r="AE540" s="39"/>
      <c r="AF540" s="39"/>
      <c r="AG540" s="39">
        <f>Masse_1*(q_1x-W540)/($AV540^2+Aarseth_1^2)^(3/2)</f>
        <v>-33.885806221785828</v>
      </c>
      <c r="AH540" s="39">
        <f>Masse_1*(q_1y-X540)/($AV540^2+Aarseth_1^2)^(3/2)</f>
        <v>-6.4226050724627335</v>
      </c>
      <c r="AI540" s="39"/>
      <c r="AJ540" s="39">
        <f>Masse_2*(q_2x-W540)/($AX540^2+Aarseth_2^2)^(3/2)</f>
        <v>-6.7916729413233412</v>
      </c>
      <c r="AK540" s="39">
        <f>Masse_2*(q_2y-X540)/($AX540^2+Aarseth_2^2)^(3/2)</f>
        <v>-0.86055448733628626</v>
      </c>
      <c r="AL540" s="39"/>
      <c r="AM540" s="39">
        <f>Masse_3*(q_3x-W540)/($AZ540^2+Aarseth_3^2)^(3/2)</f>
        <v>-21.396462078601857</v>
      </c>
      <c r="AN540" s="39">
        <f>Masse_3*(q_3y-X540)/($AZ540^2+Aarseth_3^2)^(3/2)</f>
        <v>-6.6680991461217705</v>
      </c>
      <c r="AO540" s="39"/>
      <c r="AP540" s="39"/>
      <c r="AQ540" s="39"/>
      <c r="AR540" s="39"/>
      <c r="AS540" s="39"/>
      <c r="AT540" s="39"/>
      <c r="AU540" s="39"/>
      <c r="AV540" s="39">
        <f>SQRT((q_1x-W540)^2+(q_1y-X540)^2)</f>
        <v>122602.30548377082</v>
      </c>
      <c r="AW540" s="39"/>
      <c r="AX540" s="39">
        <f>SQRT((q_2x-W540)^2+(q_2y-X540)^2)</f>
        <v>161740.64860815855</v>
      </c>
      <c r="AY540" s="39"/>
      <c r="AZ540" s="39">
        <f>SQRT((q_3x-W540)^2+(q_3y-X540)^2)</f>
        <v>152357.68401138825</v>
      </c>
      <c r="BA540" s="39"/>
    </row>
    <row r="541" spans="20:53" x14ac:dyDescent="0.3">
      <c r="T541">
        <v>537</v>
      </c>
      <c r="U541">
        <v>268.5</v>
      </c>
      <c r="W541" s="39">
        <f>W540+(Z540*bt)+(0.5*AC540)*bt^2</f>
        <v>140257.57148144225</v>
      </c>
      <c r="X541" s="39">
        <f>X540+(AA540*bt)+(0.5*AD540)*bt^2</f>
        <v>30820.657634453528</v>
      </c>
      <c r="Y541" s="39"/>
      <c r="Z541" s="39">
        <f>Z540+(AC540*bt)</f>
        <v>-415.82354228503664</v>
      </c>
      <c r="AA541" s="39">
        <f>AA540+(AD540*bt)</f>
        <v>975.50003726660668</v>
      </c>
      <c r="AB541" s="39"/>
      <c r="AC541" s="39">
        <f t="shared" si="45"/>
        <v>-62.101523504816249</v>
      </c>
      <c r="AD541" s="39">
        <f t="shared" si="46"/>
        <v>-14.2064714138823</v>
      </c>
      <c r="AE541" s="39"/>
      <c r="AF541" s="39"/>
      <c r="AG541" s="39">
        <f>Masse_1*(q_1x-W541)/($AV541^2+Aarseth_1^2)^(3/2)</f>
        <v>-33.915497456998239</v>
      </c>
      <c r="AH541" s="39">
        <f>Masse_1*(q_1y-X541)/($AV541^2+Aarseth_1^2)^(3/2)</f>
        <v>-6.5769805173463798</v>
      </c>
      <c r="AI541" s="39"/>
      <c r="AJ541" s="39">
        <f>Masse_2*(q_2x-W541)/($AX541^2+Aarseth_2^2)^(3/2)</f>
        <v>-6.8003374619531716</v>
      </c>
      <c r="AK541" s="39">
        <f>Masse_2*(q_2y-X541)/($AX541^2+Aarseth_2^2)^(3/2)</f>
        <v>-0.88349958622997959</v>
      </c>
      <c r="AL541" s="39"/>
      <c r="AM541" s="39">
        <f>Masse_3*(q_3x-W541)/($AZ541^2+Aarseth_3^2)^(3/2)</f>
        <v>-21.385688585864841</v>
      </c>
      <c r="AN541" s="39">
        <f>Masse_3*(q_3y-X541)/($AZ541^2+Aarseth_3^2)^(3/2)</f>
        <v>-6.7459913103059401</v>
      </c>
      <c r="AO541" s="39"/>
      <c r="AP541" s="39"/>
      <c r="AQ541" s="39"/>
      <c r="AR541" s="39"/>
      <c r="AS541" s="39"/>
      <c r="AT541" s="39"/>
      <c r="AU541" s="39"/>
      <c r="AV541" s="39">
        <f>SQRT((q_1x-W541)^2+(q_1y-X541)^2)</f>
        <v>122497.90435398309</v>
      </c>
      <c r="AW541" s="39"/>
      <c r="AX541" s="39">
        <f>SQRT((q_2x-W541)^2+(q_2y-X541)^2)</f>
        <v>161604.42135492674</v>
      </c>
      <c r="AY541" s="39"/>
      <c r="AZ541" s="39">
        <f>SQRT((q_3x-W541)^2+(q_3y-X541)^2)</f>
        <v>152313.1469661766</v>
      </c>
      <c r="BA541" s="39"/>
    </row>
    <row r="542" spans="20:53" x14ac:dyDescent="0.3">
      <c r="T542">
        <v>538</v>
      </c>
      <c r="U542">
        <v>269</v>
      </c>
      <c r="W542" s="39">
        <f>W541+(Z541*bt)+(0.5*AC541)*bt^2</f>
        <v>140041.89701986164</v>
      </c>
      <c r="X542" s="39">
        <f>X541+(AA541*bt)+(0.5*AD541)*bt^2</f>
        <v>31306.631844160096</v>
      </c>
      <c r="Y542" s="39"/>
      <c r="Z542" s="39">
        <f>Z541+(AC541*bt)</f>
        <v>-446.87430403744474</v>
      </c>
      <c r="AA542" s="39">
        <f>AA541+(AD541*bt)</f>
        <v>968.39680155966551</v>
      </c>
      <c r="AB542" s="39"/>
      <c r="AC542" s="39">
        <f t="shared" si="45"/>
        <v>-62.140777617601415</v>
      </c>
      <c r="AD542" s="39">
        <f t="shared" si="46"/>
        <v>-14.465389732955614</v>
      </c>
      <c r="AE542" s="39"/>
      <c r="AF542" s="39"/>
      <c r="AG542" s="39">
        <f>Masse_1*(q_1x-W542)/($AV542^2+Aarseth_1^2)^(3/2)</f>
        <v>-33.952140567172677</v>
      </c>
      <c r="AH542" s="39">
        <f>Masse_1*(q_1y-X542)/($AV542^2+Aarseth_1^2)^(3/2)</f>
        <v>-6.733366690049202</v>
      </c>
      <c r="AI542" s="39"/>
      <c r="AJ542" s="39">
        <f>Masse_2*(q_2x-W542)/($AX542^2+Aarseth_2^2)^(3/2)</f>
        <v>-6.8101539601380532</v>
      </c>
      <c r="AK542" s="39">
        <f>Masse_2*(q_2y-X542)/($AX542^2+Aarseth_2^2)^(3/2)</f>
        <v>-0.90664660899828575</v>
      </c>
      <c r="AL542" s="39"/>
      <c r="AM542" s="39">
        <f>Masse_3*(q_3x-W542)/($AZ542^2+Aarseth_3^2)^(3/2)</f>
        <v>-21.37848309029069</v>
      </c>
      <c r="AN542" s="39">
        <f>Masse_3*(q_3y-X542)/($AZ542^2+Aarseth_3^2)^(3/2)</f>
        <v>-6.8253764339081258</v>
      </c>
      <c r="AO542" s="39"/>
      <c r="AP542" s="39"/>
      <c r="AQ542" s="39"/>
      <c r="AR542" s="39"/>
      <c r="AS542" s="39"/>
      <c r="AT542" s="39"/>
      <c r="AU542" s="39"/>
      <c r="AV542" s="39">
        <f>SQRT((q_1x-W542)^2+(q_1y-X542)^2)</f>
        <v>122379.7890171839</v>
      </c>
      <c r="AW542" s="39"/>
      <c r="AX542" s="39">
        <f>SQRT((q_2x-W542)^2+(q_2y-X542)^2)</f>
        <v>161453.96050347781</v>
      </c>
      <c r="AY542" s="39"/>
      <c r="AZ542" s="39">
        <f>SQRT((q_3x-W542)^2+(q_3y-X542)^2)</f>
        <v>152254.57642997379</v>
      </c>
      <c r="BA542" s="39"/>
    </row>
    <row r="543" spans="20:53" x14ac:dyDescent="0.3">
      <c r="T543">
        <v>539</v>
      </c>
      <c r="U543">
        <v>269.5</v>
      </c>
      <c r="W543" s="39">
        <f>W542+(Z542*bt)+(0.5*AC542)*bt^2</f>
        <v>139810.69227064072</v>
      </c>
      <c r="X543" s="39">
        <f>X542+(AA542*bt)+(0.5*AD542)*bt^2</f>
        <v>31789.022071223306</v>
      </c>
      <c r="Y543" s="39"/>
      <c r="Z543" s="39">
        <f>Z542+(AC542*bt)</f>
        <v>-477.94469284624546</v>
      </c>
      <c r="AA543" s="39">
        <f>AA542+(AD542*bt)</f>
        <v>961.1641066931877</v>
      </c>
      <c r="AB543" s="39"/>
      <c r="AC543" s="39">
        <f t="shared" si="45"/>
        <v>-62.191755961572397</v>
      </c>
      <c r="AD543" s="39">
        <f t="shared" si="46"/>
        <v>-14.728232709504715</v>
      </c>
      <c r="AE543" s="39"/>
      <c r="AF543" s="39"/>
      <c r="AG543" s="39">
        <f>Masse_1*(q_1x-W543)/($AV543^2+Aarseth_1^2)^(3/2)</f>
        <v>-33.995781206476707</v>
      </c>
      <c r="AH543" s="39">
        <f>Masse_1*(q_1y-X543)/($AV543^2+Aarseth_1^2)^(3/2)</f>
        <v>-6.8919080960433838</v>
      </c>
      <c r="AI543" s="39"/>
      <c r="AJ543" s="39">
        <f>Masse_2*(q_2x-W543)/($AX543^2+Aarseth_2^2)^(3/2)</f>
        <v>-6.8211327092942486</v>
      </c>
      <c r="AK543" s="39">
        <f>Masse_2*(q_2y-X543)/($AX543^2+Aarseth_2^2)^(3/2)</f>
        <v>-0.93001168471166229</v>
      </c>
      <c r="AL543" s="39"/>
      <c r="AM543" s="39">
        <f>Masse_3*(q_3x-W543)/($AZ543^2+Aarseth_3^2)^(3/2)</f>
        <v>-21.374842045801447</v>
      </c>
      <c r="AN543" s="39">
        <f>Masse_3*(q_3y-X543)/($AZ543^2+Aarseth_3^2)^(3/2)</f>
        <v>-6.906312928749669</v>
      </c>
      <c r="AO543" s="39"/>
      <c r="AP543" s="39"/>
      <c r="AQ543" s="39"/>
      <c r="AR543" s="39"/>
      <c r="AS543" s="39"/>
      <c r="AT543" s="39"/>
      <c r="AU543" s="39"/>
      <c r="AV543" s="39">
        <f>SQRT((q_1x-W543)^2+(q_1y-X543)^2)</f>
        <v>122247.93894191648</v>
      </c>
      <c r="AW543" s="39"/>
      <c r="AX543" s="39">
        <f>SQRT((q_2x-W543)^2+(q_2y-X543)^2)</f>
        <v>161289.23971189672</v>
      </c>
      <c r="AY543" s="39"/>
      <c r="AZ543" s="39">
        <f>SQRT((q_3x-W543)^2+(q_3y-X543)^2)</f>
        <v>152181.9607650119</v>
      </c>
      <c r="BA543" s="39"/>
    </row>
    <row r="544" spans="20:53" x14ac:dyDescent="0.3">
      <c r="T544">
        <v>540</v>
      </c>
      <c r="U544">
        <v>270</v>
      </c>
      <c r="W544" s="39">
        <f>W543+(Z543*bt)+(0.5*AC543)*bt^2</f>
        <v>139563.94595472238</v>
      </c>
      <c r="X544" s="39">
        <f>X543+(AA543*bt)+(0.5*AD543)*bt^2</f>
        <v>32267.763095481208</v>
      </c>
      <c r="Y544" s="39"/>
      <c r="Z544" s="39">
        <f>Z543+(AC543*bt)</f>
        <v>-509.04057082703167</v>
      </c>
      <c r="AA544" s="39">
        <f>AA543+(AD543*bt)</f>
        <v>953.79999033843535</v>
      </c>
      <c r="AB544" s="39"/>
      <c r="AC544" s="39">
        <f t="shared" si="45"/>
        <v>-62.254523174709789</v>
      </c>
      <c r="AD544" s="39">
        <f t="shared" si="46"/>
        <v>-14.995225310662022</v>
      </c>
      <c r="AE544" s="39"/>
      <c r="AF544" s="39"/>
      <c r="AG544" s="39">
        <f>Masse_1*(q_1x-W544)/($AV544^2+Aarseth_1^2)^(3/2)</f>
        <v>-34.04647278158189</v>
      </c>
      <c r="AH544" s="39">
        <f>Masse_1*(q_1y-X544)/($AV544^2+Aarseth_1^2)^(3/2)</f>
        <v>-7.0527529461958469</v>
      </c>
      <c r="AI544" s="39"/>
      <c r="AJ544" s="39">
        <f>Masse_2*(q_2x-W544)/($AX544^2+Aarseth_2^2)^(3/2)</f>
        <v>-6.8332851550578333</v>
      </c>
      <c r="AK544" s="39">
        <f>Masse_2*(q_2y-X544)/($AX544^2+Aarseth_2^2)^(3/2)</f>
        <v>-0.95361125651701828</v>
      </c>
      <c r="AL544" s="39"/>
      <c r="AM544" s="39">
        <f>Masse_3*(q_3x-W544)/($AZ544^2+Aarseth_3^2)^(3/2)</f>
        <v>-21.374765238070069</v>
      </c>
      <c r="AN544" s="39">
        <f>Masse_3*(q_3y-X544)/($AZ544^2+Aarseth_3^2)^(3/2)</f>
        <v>-6.9888611079491563</v>
      </c>
      <c r="AO544" s="39"/>
      <c r="AP544" s="39"/>
      <c r="AQ544" s="39"/>
      <c r="AR544" s="39"/>
      <c r="AS544" s="39"/>
      <c r="AT544" s="39"/>
      <c r="AU544" s="39"/>
      <c r="AV544" s="39">
        <f>SQRT((q_1x-W544)^2+(q_1y-X544)^2)</f>
        <v>122102.33110394599</v>
      </c>
      <c r="AW544" s="39"/>
      <c r="AX544" s="39">
        <f>SQRT((q_2x-W544)^2+(q_2y-X544)^2)</f>
        <v>161110.22972461444</v>
      </c>
      <c r="AY544" s="39"/>
      <c r="AZ544" s="39">
        <f>SQRT((q_3x-W544)^2+(q_3y-X544)^2)</f>
        <v>152095.28558785256</v>
      </c>
      <c r="BA544" s="39"/>
    </row>
    <row r="545" spans="20:53" x14ac:dyDescent="0.3">
      <c r="T545">
        <v>541</v>
      </c>
      <c r="U545">
        <v>270.5</v>
      </c>
      <c r="W545" s="39">
        <f>W544+(Z544*bt)+(0.5*AC544)*bt^2</f>
        <v>139301.64385391204</v>
      </c>
      <c r="X545" s="39">
        <f>X544+(AA544*bt)+(0.5*AD544)*bt^2</f>
        <v>32742.788687486591</v>
      </c>
      <c r="Y545" s="39"/>
      <c r="Z545" s="39">
        <f>Z544+(AC544*bt)</f>
        <v>-540.16783241438657</v>
      </c>
      <c r="AA545" s="39">
        <f>AA544+(AD544*bt)</f>
        <v>946.3023776831044</v>
      </c>
      <c r="AB545" s="39"/>
      <c r="AC545" s="39">
        <f t="shared" si="45"/>
        <v>-62.329156327578055</v>
      </c>
      <c r="AD545" s="39">
        <f t="shared" si="46"/>
        <v>-15.266598946090692</v>
      </c>
      <c r="AE545" s="39"/>
      <c r="AF545" s="39"/>
      <c r="AG545" s="39">
        <f>Masse_1*(q_1x-W545)/($AV545^2+Aarseth_1^2)^(3/2)</f>
        <v>-34.10427659627787</v>
      </c>
      <c r="AH545" s="39">
        <f>Masse_1*(q_1y-X545)/($AV545^2+Aarseth_1^2)^(3/2)</f>
        <v>-7.2160535232323815</v>
      </c>
      <c r="AI545" s="39"/>
      <c r="AJ545" s="39">
        <f>Masse_2*(q_2x-W545)/($AX545^2+Aarseth_2^2)^(3/2)</f>
        <v>-6.8466239436552758</v>
      </c>
      <c r="AK545" s="39">
        <f>Masse_2*(q_2y-X545)/($AX545^2+Aarseth_2^2)^(3/2)</f>
        <v>-0.97746211405096051</v>
      </c>
      <c r="AL545" s="39"/>
      <c r="AM545" s="39">
        <f>Masse_3*(q_3x-W545)/($AZ545^2+Aarseth_3^2)^(3/2)</f>
        <v>-21.37825578764491</v>
      </c>
      <c r="AN545" s="39">
        <f>Masse_3*(q_3y-X545)/($AZ545^2+Aarseth_3^2)^(3/2)</f>
        <v>-7.0730833088073508</v>
      </c>
      <c r="AO545" s="39"/>
      <c r="AP545" s="39"/>
      <c r="AQ545" s="39"/>
      <c r="AR545" s="39"/>
      <c r="AS545" s="39"/>
      <c r="AT545" s="39"/>
      <c r="AU545" s="39"/>
      <c r="AV545" s="39">
        <f>SQRT((q_1x-W545)^2+(q_1y-X545)^2)</f>
        <v>121942.93996360253</v>
      </c>
      <c r="AW545" s="39"/>
      <c r="AX545" s="39">
        <f>SQRT((q_2x-W545)^2+(q_2y-X545)^2)</f>
        <v>160916.89834148029</v>
      </c>
      <c r="AY545" s="39"/>
      <c r="AZ545" s="39">
        <f>SQRT((q_3x-W545)^2+(q_3y-X545)^2)</f>
        <v>151994.53375236646</v>
      </c>
      <c r="BA545" s="39"/>
    </row>
    <row r="546" spans="20:53" x14ac:dyDescent="0.3">
      <c r="T546">
        <v>542</v>
      </c>
      <c r="U546">
        <v>271</v>
      </c>
      <c r="W546" s="39">
        <f>W545+(Z545*bt)+(0.5*AC545)*bt^2</f>
        <v>139023.76879316391</v>
      </c>
      <c r="X546" s="39">
        <f>X545+(AA545*bt)+(0.5*AD545)*bt^2</f>
        <v>33214.031551459884</v>
      </c>
      <c r="Y546" s="39"/>
      <c r="Z546" s="39">
        <f>Z545+(AC545*bt)</f>
        <v>-571.33241057817554</v>
      </c>
      <c r="AA546" s="39">
        <f>AA545+(AD545*bt)</f>
        <v>938.66907821005907</v>
      </c>
      <c r="AB546" s="39"/>
      <c r="AC546" s="39">
        <f t="shared" si="45"/>
        <v>-62.415745131333004</v>
      </c>
      <c r="AD546" s="39">
        <f t="shared" si="46"/>
        <v>-15.54259201317296</v>
      </c>
      <c r="AE546" s="39"/>
      <c r="AF546" s="39"/>
      <c r="AG546" s="39">
        <f>Masse_1*(q_1x-W546)/($AV546^2+Aarseth_1^2)^(3/2)</f>
        <v>-34.169262017236882</v>
      </c>
      <c r="AH546" s="39">
        <f>Masse_1*(q_1y-X546)/($AV546^2+Aarseth_1^2)^(3/2)</f>
        <v>-7.3819665644110639</v>
      </c>
      <c r="AI546" s="39"/>
      <c r="AJ546" s="39">
        <f>Masse_2*(q_2x-W546)/($AX546^2+Aarseth_2^2)^(3/2)</f>
        <v>-6.8611629534084431</v>
      </c>
      <c r="AK546" s="39">
        <f>Masse_2*(q_2y-X546)/($AX546^2+Aarseth_2^2)^(3/2)</f>
        <v>-1.0015814270336811</v>
      </c>
      <c r="AL546" s="39"/>
      <c r="AM546" s="39">
        <f>Masse_3*(q_3x-W546)/($AZ546^2+Aarseth_3^2)^(3/2)</f>
        <v>-21.385320160687677</v>
      </c>
      <c r="AN546" s="39">
        <f>Masse_3*(q_3y-X546)/($AZ546^2+Aarseth_3^2)^(3/2)</f>
        <v>-7.1590440217282154</v>
      </c>
      <c r="AO546" s="39"/>
      <c r="AP546" s="39"/>
      <c r="AQ546" s="39"/>
      <c r="AR546" s="39"/>
      <c r="AS546" s="39"/>
      <c r="AT546" s="39"/>
      <c r="AU546" s="39"/>
      <c r="AV546" s="39">
        <f>SQRT((q_1x-W546)^2+(q_1y-X546)^2)</f>
        <v>121769.73744062198</v>
      </c>
      <c r="AW546" s="39"/>
      <c r="AX546" s="39">
        <f>SQRT((q_2x-W546)^2+(q_2y-X546)^2)</f>
        <v>160709.21038339348</v>
      </c>
      <c r="AY546" s="39"/>
      <c r="AZ546" s="39">
        <f>SQRT((q_3x-W546)^2+(q_3y-X546)^2)</f>
        <v>151879.68532964474</v>
      </c>
      <c r="BA546" s="39"/>
    </row>
    <row r="547" spans="20:53" x14ac:dyDescent="0.3">
      <c r="T547">
        <v>543</v>
      </c>
      <c r="U547">
        <v>271.5</v>
      </c>
      <c r="W547" s="39">
        <f>W546+(Z546*bt)+(0.5*AC546)*bt^2</f>
        <v>138730.3006197334</v>
      </c>
      <c r="X547" s="39">
        <f>X546+(AA546*bt)+(0.5*AD546)*bt^2</f>
        <v>33681.423266563266</v>
      </c>
      <c r="Y547" s="39"/>
      <c r="Z547" s="39">
        <f>Z546+(AC546*bt)</f>
        <v>-602.54028314384209</v>
      </c>
      <c r="AA547" s="39">
        <f>AA546+(AD546*bt)</f>
        <v>930.89778220347262</v>
      </c>
      <c r="AB547" s="39"/>
      <c r="AC547" s="39">
        <f t="shared" si="45"/>
        <v>-62.514392178608212</v>
      </c>
      <c r="AD547" s="39">
        <f t="shared" si="46"/>
        <v>-15.82345046813148</v>
      </c>
      <c r="AE547" s="39"/>
      <c r="AF547" s="39"/>
      <c r="AG547" s="39">
        <f>Masse_1*(q_1x-W547)/($AV547^2+Aarseth_1^2)^(3/2)</f>
        <v>-34.241506661712926</v>
      </c>
      <c r="AH547" s="39">
        <f>Masse_1*(q_1y-X547)/($AV547^2+Aarseth_1^2)^(3/2)</f>
        <v>-7.5506536622560505</v>
      </c>
      <c r="AI547" s="39"/>
      <c r="AJ547" s="39">
        <f>Masse_2*(q_2x-W547)/($AX547^2+Aarseth_2^2)^(3/2)</f>
        <v>-6.8769173295181751</v>
      </c>
      <c r="AK547" s="39">
        <f>Masse_2*(q_2y-X547)/($AX547^2+Aarseth_2^2)^(3/2)</f>
        <v>-1.0259867801777327</v>
      </c>
      <c r="AL547" s="39"/>
      <c r="AM547" s="39">
        <f>Masse_3*(q_3x-W547)/($AZ547^2+Aarseth_3^2)^(3/2)</f>
        <v>-21.395968187377115</v>
      </c>
      <c r="AN547" s="39">
        <f>Masse_3*(q_3y-X547)/($AZ547^2+Aarseth_3^2)^(3/2)</f>
        <v>-7.2468100256976955</v>
      </c>
      <c r="AO547" s="39"/>
      <c r="AP547" s="39"/>
      <c r="AQ547" s="39"/>
      <c r="AR547" s="39"/>
      <c r="AS547" s="39"/>
      <c r="AT547" s="39"/>
      <c r="AU547" s="39"/>
      <c r="AV547" s="39">
        <f>SQRT((q_1x-W547)^2+(q_1y-X547)^2)</f>
        <v>121582.69288642691</v>
      </c>
      <c r="AW547" s="39"/>
      <c r="AX547" s="39">
        <f>SQRT((q_2x-W547)^2+(q_2y-X547)^2)</f>
        <v>160487.12765440429</v>
      </c>
      <c r="AY547" s="39"/>
      <c r="AZ547" s="39">
        <f>SQRT((q_3x-W547)^2+(q_3y-X547)^2)</f>
        <v>151750.71758478516</v>
      </c>
      <c r="BA547" s="39"/>
    </row>
    <row r="548" spans="20:53" x14ac:dyDescent="0.3">
      <c r="T548">
        <v>544</v>
      </c>
      <c r="U548">
        <v>272</v>
      </c>
      <c r="W548" s="39">
        <f>W547+(Z547*bt)+(0.5*AC547)*bt^2</f>
        <v>138421.21617913916</v>
      </c>
      <c r="X548" s="39">
        <f>X547+(AA547*bt)+(0.5*AD547)*bt^2</f>
        <v>34144.89422635649</v>
      </c>
      <c r="Y548" s="39"/>
      <c r="Z548" s="39">
        <f>Z547+(AC547*bt)</f>
        <v>-633.79747923314619</v>
      </c>
      <c r="AA548" s="39">
        <f>AA547+(AD547*bt)</f>
        <v>922.98605696940683</v>
      </c>
      <c r="AB548" s="39"/>
      <c r="AC548" s="39">
        <f t="shared" si="45"/>
        <v>-62.625213218428286</v>
      </c>
      <c r="AD548" s="39">
        <f t="shared" si="46"/>
        <v>-16.109428425762953</v>
      </c>
      <c r="AE548" s="39"/>
      <c r="AF548" s="39"/>
      <c r="AG548" s="39">
        <f>Masse_1*(q_1x-W548)/($AV548^2+Aarseth_1^2)^(3/2)</f>
        <v>-34.321096608072708</v>
      </c>
      <c r="AH548" s="39">
        <f>Masse_1*(q_1y-X548)/($AV548^2+Aarseth_1^2)^(3/2)</f>
        <v>-7.7222816853299054</v>
      </c>
      <c r="AI548" s="39"/>
      <c r="AJ548" s="39">
        <f>Masse_2*(q_2x-W548)/($AX548^2+Aarseth_2^2)^(3/2)</f>
        <v>-6.8939035222903753</v>
      </c>
      <c r="AK548" s="39">
        <f>Masse_2*(q_2y-X548)/($AX548^2+Aarseth_2^2)^(3/2)</f>
        <v>-1.0506962095543233</v>
      </c>
      <c r="AL548" s="39"/>
      <c r="AM548" s="39">
        <f>Masse_3*(q_3x-W548)/($AZ548^2+Aarseth_3^2)^(3/2)</f>
        <v>-21.410213088065209</v>
      </c>
      <c r="AN548" s="39">
        <f>Masse_3*(q_3y-X548)/($AZ548^2+Aarseth_3^2)^(3/2)</f>
        <v>-7.336450530878726</v>
      </c>
      <c r="AO548" s="39"/>
      <c r="AP548" s="39"/>
      <c r="AQ548" s="39"/>
      <c r="AR548" s="39"/>
      <c r="AS548" s="39"/>
      <c r="AT548" s="39"/>
      <c r="AU548" s="39"/>
      <c r="AV548" s="39">
        <f>SQRT((q_1x-W548)^2+(q_1y-X548)^2)</f>
        <v>121381.77305378322</v>
      </c>
      <c r="AW548" s="39"/>
      <c r="AX548" s="39">
        <f>SQRT((q_2x-W548)^2+(q_2y-X548)^2)</f>
        <v>160250.60890018323</v>
      </c>
      <c r="AY548" s="39"/>
      <c r="AZ548" s="39">
        <f>SQRT((q_3x-W548)^2+(q_3y-X548)^2)</f>
        <v>151607.60495048767</v>
      </c>
      <c r="BA548" s="39"/>
    </row>
    <row r="549" spans="20:53" x14ac:dyDescent="0.3">
      <c r="T549">
        <v>545</v>
      </c>
      <c r="U549">
        <v>272.5</v>
      </c>
      <c r="W549" s="39">
        <f>W548+(Z548*bt)+(0.5*AC548)*bt^2</f>
        <v>138096.4892878703</v>
      </c>
      <c r="X549" s="39">
        <f>X548+(AA548*bt)+(0.5*AD548)*bt^2</f>
        <v>34604.373576287973</v>
      </c>
      <c r="Y549" s="39"/>
      <c r="Z549" s="39">
        <f>Z548+(AC548*bt)</f>
        <v>-665.11008584236038</v>
      </c>
      <c r="AA549" s="39">
        <f>AA548+(AD548*bt)</f>
        <v>914.9313427565254</v>
      </c>
      <c r="AB549" s="39"/>
      <c r="AC549" s="39">
        <f t="shared" si="45"/>
        <v>-62.748337466467881</v>
      </c>
      <c r="AD549" s="39">
        <f t="shared" si="46"/>
        <v>-16.400788790656033</v>
      </c>
      <c r="AE549" s="39"/>
      <c r="AF549" s="39"/>
      <c r="AG549" s="39">
        <f>Masse_1*(q_1x-W549)/($AV549^2+Aarseth_1^2)^(3/2)</f>
        <v>-34.408126630176582</v>
      </c>
      <c r="AH549" s="39">
        <f>Masse_1*(q_1y-X549)/($AV549^2+Aarseth_1^2)^(3/2)</f>
        <v>-7.8970232211662976</v>
      </c>
      <c r="AI549" s="39"/>
      <c r="AJ549" s="39">
        <f>Masse_2*(q_2x-W549)/($AX549^2+Aarseth_2^2)^(3/2)</f>
        <v>-6.9121393289834421</v>
      </c>
      <c r="AK549" s="39">
        <f>Masse_2*(q_2y-X549)/($AX549^2+Aarseth_2^2)^(3/2)</f>
        <v>-1.0757282405682702</v>
      </c>
      <c r="AL549" s="39"/>
      <c r="AM549" s="39">
        <f>Masse_3*(q_3x-W549)/($AZ549^2+Aarseth_3^2)^(3/2)</f>
        <v>-21.428071507307855</v>
      </c>
      <c r="AN549" s="39">
        <f>Masse_3*(q_3y-X549)/($AZ549^2+Aarseth_3^2)^(3/2)</f>
        <v>-7.428037328921465</v>
      </c>
      <c r="AO549" s="39"/>
      <c r="AP549" s="39"/>
      <c r="AQ549" s="39"/>
      <c r="AR549" s="39"/>
      <c r="AS549" s="39"/>
      <c r="AT549" s="39"/>
      <c r="AU549" s="39"/>
      <c r="AV549" s="39">
        <f>SQRT((q_1x-W549)^2+(q_1y-X549)^2)</f>
        <v>121166.94206376193</v>
      </c>
      <c r="AW549" s="39"/>
      <c r="AX549" s="39">
        <f>SQRT((q_2x-W549)^2+(q_2y-X549)^2)</f>
        <v>159999.6097627467</v>
      </c>
      <c r="AY549" s="39"/>
      <c r="AZ549" s="39">
        <f>SQRT((q_3x-W549)^2+(q_3y-X549)^2)</f>
        <v>151450.31899738446</v>
      </c>
      <c r="BA549" s="39"/>
    </row>
    <row r="550" spans="20:53" x14ac:dyDescent="0.3">
      <c r="T550">
        <v>546</v>
      </c>
      <c r="U550">
        <v>273</v>
      </c>
      <c r="W550" s="39">
        <f>W549+(Z549*bt)+(0.5*AC549)*bt^2</f>
        <v>137756.0907027658</v>
      </c>
      <c r="X550" s="39">
        <f>X549+(AA549*bt)+(0.5*AD549)*bt^2</f>
        <v>35059.789149067401</v>
      </c>
      <c r="Y550" s="39"/>
      <c r="Z550" s="39">
        <f>Z549+(AC549*bt)</f>
        <v>-696.48425457559426</v>
      </c>
      <c r="AA550" s="39">
        <f>AA549+(AD549*bt)</f>
        <v>906.73094836119742</v>
      </c>
      <c r="AB550" s="39"/>
      <c r="AC550" s="39">
        <f t="shared" si="45"/>
        <v>-62.883907952134372</v>
      </c>
      <c r="AD550" s="39">
        <f t="shared" si="46"/>
        <v>-16.697803922974966</v>
      </c>
      <c r="AE550" s="39"/>
      <c r="AF550" s="39"/>
      <c r="AG550" s="39">
        <f>Masse_1*(q_1x-W550)/($AV550^2+Aarseth_1^2)^(3/2)</f>
        <v>-34.502700456734608</v>
      </c>
      <c r="AH550" s="39">
        <f>Masse_1*(q_1y-X550)/($AV550^2+Aarseth_1^2)^(3/2)</f>
        <v>-8.0750570436413387</v>
      </c>
      <c r="AI550" s="39"/>
      <c r="AJ550" s="39">
        <f>Masse_2*(q_2x-W550)/($AX550^2+Aarseth_2^2)^(3/2)</f>
        <v>-6.9316439394781488</v>
      </c>
      <c r="AK550" s="39">
        <f>Masse_2*(q_2y-X550)/($AX550^2+Aarseth_2^2)^(3/2)</f>
        <v>-1.1011019277031813</v>
      </c>
      <c r="AL550" s="39"/>
      <c r="AM550" s="39">
        <f>Masse_3*(q_3x-W550)/($AZ550^2+Aarseth_3^2)^(3/2)</f>
        <v>-21.449563555921614</v>
      </c>
      <c r="AN550" s="39">
        <f>Masse_3*(q_3y-X550)/($AZ550^2+Aarseth_3^2)^(3/2)</f>
        <v>-7.5216449516304458</v>
      </c>
      <c r="AO550" s="39"/>
      <c r="AP550" s="39"/>
      <c r="AQ550" s="39"/>
      <c r="AR550" s="39"/>
      <c r="AS550" s="39"/>
      <c r="AT550" s="39"/>
      <c r="AU550" s="39"/>
      <c r="AV550" s="39">
        <f>SQRT((q_1x-W550)^2+(q_1y-X550)^2)</f>
        <v>120938.16136992929</v>
      </c>
      <c r="AW550" s="39"/>
      <c r="AX550" s="39">
        <f>SQRT((q_2x-W550)^2+(q_2y-X550)^2)</f>
        <v>159734.08273131624</v>
      </c>
      <c r="AY550" s="39"/>
      <c r="AZ550" s="39">
        <f>SQRT((q_3x-W550)^2+(q_3y-X550)^2)</f>
        <v>151278.82840102041</v>
      </c>
      <c r="BA550" s="39"/>
    </row>
    <row r="551" spans="20:53" x14ac:dyDescent="0.3">
      <c r="T551">
        <v>547</v>
      </c>
      <c r="U551">
        <v>273.5</v>
      </c>
      <c r="W551" s="39">
        <f>W550+(Z550*bt)+(0.5*AC550)*bt^2</f>
        <v>137399.988086984</v>
      </c>
      <c r="X551" s="39">
        <f>X550+(AA550*bt)+(0.5*AD550)*bt^2</f>
        <v>35511.06739775763</v>
      </c>
      <c r="Y551" s="39"/>
      <c r="Z551" s="39">
        <f>Z550+(AC550*bt)</f>
        <v>-727.92620855166149</v>
      </c>
      <c r="AA551" s="39">
        <f>AA550+(AD550*bt)</f>
        <v>898.38204639970991</v>
      </c>
      <c r="AB551" s="39"/>
      <c r="AC551" s="39">
        <f t="shared" si="45"/>
        <v>-63.032081904157721</v>
      </c>
      <c r="AD551" s="39">
        <f t="shared" si="46"/>
        <v>-17.000756342134252</v>
      </c>
      <c r="AE551" s="39"/>
      <c r="AF551" s="39"/>
      <c r="AG551" s="39">
        <f>Masse_1*(q_1x-W551)/($AV551^2+Aarseth_1^2)^(3/2)</f>
        <v>-34.604931056911575</v>
      </c>
      <c r="AH551" s="39">
        <f>Masse_1*(q_1y-X551)/($AV551^2+Aarseth_1^2)^(3/2)</f>
        <v>-8.256568607244807</v>
      </c>
      <c r="AI551" s="39"/>
      <c r="AJ551" s="39">
        <f>Masse_2*(q_2x-W551)/($AX551^2+Aarseth_2^2)^(3/2)</f>
        <v>-6.9524379859890759</v>
      </c>
      <c r="AK551" s="39">
        <f>Masse_2*(q_2y-X551)/($AX551^2+Aarseth_2^2)^(3/2)</f>
        <v>-1.1268368962091717</v>
      </c>
      <c r="AL551" s="39"/>
      <c r="AM551" s="39">
        <f>Masse_3*(q_3x-W551)/($AZ551^2+Aarseth_3^2)^(3/2)</f>
        <v>-21.474712861257071</v>
      </c>
      <c r="AN551" s="39">
        <f>Masse_3*(q_3y-X551)/($AZ551^2+Aarseth_3^2)^(3/2)</f>
        <v>-7.6173508386802729</v>
      </c>
      <c r="AO551" s="39"/>
      <c r="AP551" s="39"/>
      <c r="AQ551" s="39"/>
      <c r="AR551" s="39"/>
      <c r="AS551" s="39"/>
      <c r="AT551" s="39"/>
      <c r="AU551" s="39"/>
      <c r="AV551" s="39">
        <f>SQRT((q_1x-W551)^2+(q_1y-X551)^2)</f>
        <v>120695.38971968112</v>
      </c>
      <c r="AW551" s="39"/>
      <c r="AX551" s="39">
        <f>SQRT((q_2x-W551)^2+(q_2y-X551)^2)</f>
        <v>159453.97708917654</v>
      </c>
      <c r="AY551" s="39"/>
      <c r="AZ551" s="39">
        <f>SQRT((q_3x-W551)^2+(q_3y-X551)^2)</f>
        <v>151093.0989053901</v>
      </c>
      <c r="BA551" s="39"/>
    </row>
    <row r="552" spans="20:53" x14ac:dyDescent="0.3">
      <c r="T552">
        <v>548</v>
      </c>
      <c r="U552">
        <v>274</v>
      </c>
      <c r="W552" s="39">
        <f>W551+(Z551*bt)+(0.5*AC551)*bt^2</f>
        <v>137028.14597247014</v>
      </c>
      <c r="X552" s="39">
        <f>X551+(AA551*bt)+(0.5*AD551)*bt^2</f>
        <v>35958.133326414718</v>
      </c>
      <c r="Y552" s="39"/>
      <c r="Z552" s="39">
        <f>Z551+(AC551*bt)</f>
        <v>-759.4422495037403</v>
      </c>
      <c r="AA552" s="39">
        <f>AA551+(AD551*bt)</f>
        <v>889.88166822864275</v>
      </c>
      <c r="AB552" s="39"/>
      <c r="AC552" s="39">
        <f t="shared" si="45"/>
        <v>-63.19303117655933</v>
      </c>
      <c r="AD552" s="39">
        <f t="shared" si="46"/>
        <v>-17.309939471953179</v>
      </c>
      <c r="AE552" s="39"/>
      <c r="AF552" s="39"/>
      <c r="AG552" s="39">
        <f>Masse_1*(q_1x-W552)/($AV552^2+Aarseth_1^2)^(3/2)</f>
        <v>-34.714940953584069</v>
      </c>
      <c r="AH552" s="39">
        <f>Masse_1*(q_1y-X552)/($AV552^2+Aarseth_1^2)^(3/2)</f>
        <v>-8.4417505709106084</v>
      </c>
      <c r="AI552" s="39"/>
      <c r="AJ552" s="39">
        <f>Masse_2*(q_2x-W552)/($AX552^2+Aarseth_2^2)^(3/2)</f>
        <v>-6.9745435970621035</v>
      </c>
      <c r="AK552" s="39">
        <f>Masse_2*(q_2y-X552)/($AX552^2+Aarseth_2^2)^(3/2)</f>
        <v>-1.1529533859182852</v>
      </c>
      <c r="AL552" s="39"/>
      <c r="AM552" s="39">
        <f>Masse_3*(q_3x-W552)/($AZ552^2+Aarseth_3^2)^(3/2)</f>
        <v>-21.503546625913156</v>
      </c>
      <c r="AN552" s="39">
        <f>Masse_3*(q_3y-X552)/($AZ552^2+Aarseth_3^2)^(3/2)</f>
        <v>-7.7152355151242862</v>
      </c>
      <c r="AO552" s="39"/>
      <c r="AP552" s="39"/>
      <c r="AQ552" s="39"/>
      <c r="AR552" s="39"/>
      <c r="AS552" s="39"/>
      <c r="AT552" s="39"/>
      <c r="AU552" s="39"/>
      <c r="AV552" s="39">
        <f>SQRT((q_1x-W552)^2+(q_1y-X552)^2)</f>
        <v>120438.58311262955</v>
      </c>
      <c r="AW552" s="39"/>
      <c r="AX552" s="39">
        <f>SQRT((q_2x-W552)^2+(q_2y-X552)^2)</f>
        <v>159159.23885638342</v>
      </c>
      <c r="AY552" s="39"/>
      <c r="AZ552" s="39">
        <f>SQRT((q_3x-W552)^2+(q_3y-X552)^2)</f>
        <v>150893.09328292645</v>
      </c>
      <c r="BA552" s="39"/>
    </row>
    <row r="553" spans="20:53" x14ac:dyDescent="0.3">
      <c r="T553">
        <v>549</v>
      </c>
      <c r="U553">
        <v>274.5</v>
      </c>
      <c r="W553" s="39">
        <f>W552+(Z552*bt)+(0.5*AC552)*bt^2</f>
        <v>136640.52571882121</v>
      </c>
      <c r="X553" s="39">
        <f>X552+(AA552*bt)+(0.5*AD552)*bt^2</f>
        <v>36400.910418095045</v>
      </c>
      <c r="Y553" s="39"/>
      <c r="Z553" s="39">
        <f>Z552+(AC552*bt)</f>
        <v>-791.03876509201996</v>
      </c>
      <c r="AA553" s="39">
        <f>AA552+(AD552*bt)</f>
        <v>881.22669849266617</v>
      </c>
      <c r="AB553" s="39"/>
      <c r="AC553" s="39">
        <f t="shared" si="45"/>
        <v>-63.366942717084846</v>
      </c>
      <c r="AD553" s="39">
        <f t="shared" si="46"/>
        <v>-17.625658431176369</v>
      </c>
      <c r="AE553" s="39"/>
      <c r="AF553" s="39"/>
      <c r="AG553" s="39">
        <f>Masse_1*(q_1x-W553)/($AV553^2+Aarseth_1^2)^(3/2)</f>
        <v>-34.832862565804071</v>
      </c>
      <c r="AH553" s="39">
        <f>Masse_1*(q_1y-X553)/($AV553^2+Aarseth_1^2)^(3/2)</f>
        <v>-8.630803354289732</v>
      </c>
      <c r="AI553" s="39"/>
      <c r="AJ553" s="39">
        <f>Masse_2*(q_2x-W553)/($AX553^2+Aarseth_2^2)^(3/2)</f>
        <v>-6.9979844561241427</v>
      </c>
      <c r="AK553" s="39">
        <f>Masse_2*(q_2y-X553)/($AX553^2+Aarseth_2^2)^(3/2)</f>
        <v>-1.1794722973861671</v>
      </c>
      <c r="AL553" s="39"/>
      <c r="AM553" s="39">
        <f>Masse_3*(q_3x-W553)/($AZ553^2+Aarseth_3^2)^(3/2)</f>
        <v>-21.536095695156632</v>
      </c>
      <c r="AN553" s="39">
        <f>Masse_3*(q_3y-X553)/($AZ553^2+Aarseth_3^2)^(3/2)</f>
        <v>-7.8153827795004673</v>
      </c>
      <c r="AO553" s="39"/>
      <c r="AP553" s="39"/>
      <c r="AQ553" s="39"/>
      <c r="AR553" s="39"/>
      <c r="AS553" s="39"/>
      <c r="AT553" s="39"/>
      <c r="AU553" s="39"/>
      <c r="AV553" s="39">
        <f>SQRT((q_1x-W553)^2+(q_1y-X553)^2)</f>
        <v>120167.69475594407</v>
      </c>
      <c r="AW553" s="39"/>
      <c r="AX553" s="39">
        <f>SQRT((q_2x-W553)^2+(q_2y-X553)^2)</f>
        <v>158849.81072816224</v>
      </c>
      <c r="AY553" s="39"/>
      <c r="AZ553" s="39">
        <f>SQRT((q_3x-W553)^2+(q_3y-X553)^2)</f>
        <v>150678.77129082612</v>
      </c>
      <c r="BA553" s="39"/>
    </row>
    <row r="554" spans="20:53" x14ac:dyDescent="0.3">
      <c r="T554">
        <v>550</v>
      </c>
      <c r="U554">
        <v>275</v>
      </c>
      <c r="W554" s="39">
        <f>W553+(Z553*bt)+(0.5*AC553)*bt^2</f>
        <v>136237.08546843557</v>
      </c>
      <c r="X554" s="39">
        <f>X553+(AA553*bt)+(0.5*AD553)*bt^2</f>
        <v>36839.320560037486</v>
      </c>
      <c r="Y554" s="39"/>
      <c r="Z554" s="39">
        <f>Z553+(AC553*bt)</f>
        <v>-822.72223645056238</v>
      </c>
      <c r="AA554" s="39">
        <f>AA553+(AD553*bt)</f>
        <v>872.41386927707799</v>
      </c>
      <c r="AB554" s="39"/>
      <c r="AC554" s="39">
        <f t="shared" si="45"/>
        <v>-63.554019080424546</v>
      </c>
      <c r="AD554" s="39">
        <f t="shared" si="46"/>
        <v>-17.948230873578993</v>
      </c>
      <c r="AE554" s="39"/>
      <c r="AF554" s="39"/>
      <c r="AG554" s="39">
        <f>Masse_1*(q_1x-W554)/($AV554^2+Aarseth_1^2)^(3/2)</f>
        <v>-34.958838582193714</v>
      </c>
      <c r="AH554" s="39">
        <f>Masse_1*(q_1y-X554)/($AV554^2+Aarseth_1^2)^(3/2)</f>
        <v>-8.823935729600775</v>
      </c>
      <c r="AI554" s="39"/>
      <c r="AJ554" s="39">
        <f>Masse_2*(q_2x-W554)/($AX554^2+Aarseth_2^2)^(3/2)</f>
        <v>-7.0227858648808716</v>
      </c>
      <c r="AK554" s="39">
        <f>Masse_2*(q_2y-X554)/($AX554^2+Aarseth_2^2)^(3/2)</f>
        <v>-1.2064152405743489</v>
      </c>
      <c r="AL554" s="39"/>
      <c r="AM554" s="39">
        <f>Masse_3*(q_3x-W554)/($AZ554^2+Aarseth_3^2)^(3/2)</f>
        <v>-21.572394633349958</v>
      </c>
      <c r="AN554" s="39">
        <f>Masse_3*(q_3y-X554)/($AZ554^2+Aarseth_3^2)^(3/2)</f>
        <v>-7.91787990340387</v>
      </c>
      <c r="AO554" s="39"/>
      <c r="AP554" s="39"/>
      <c r="AQ554" s="39"/>
      <c r="AR554" s="39"/>
      <c r="AS554" s="39"/>
      <c r="AT554" s="39"/>
      <c r="AU554" s="39"/>
      <c r="AV554" s="39">
        <f>SQRT((q_1x-W554)^2+(q_1y-X554)^2)</f>
        <v>119882.67501653871</v>
      </c>
      <c r="AW554" s="39"/>
      <c r="AX554" s="39">
        <f>SQRT((q_2x-W554)^2+(q_2y-X554)^2)</f>
        <v>158525.63200881961</v>
      </c>
      <c r="AY554" s="39"/>
      <c r="AZ554" s="39">
        <f>SQRT((q_3x-W554)^2+(q_3y-X554)^2)</f>
        <v>150450.08962358415</v>
      </c>
      <c r="BA554" s="39"/>
    </row>
    <row r="555" spans="20:53" x14ac:dyDescent="0.3">
      <c r="T555">
        <v>551</v>
      </c>
      <c r="U555">
        <v>275.5</v>
      </c>
      <c r="W555" s="39">
        <f>W554+(Z554*bt)+(0.5*AC554)*bt^2</f>
        <v>135817.78009782522</v>
      </c>
      <c r="X555" s="39">
        <f>X554+(AA554*bt)+(0.5*AD554)*bt^2</f>
        <v>37273.28396581683</v>
      </c>
      <c r="Y555" s="39"/>
      <c r="Z555" s="39">
        <f>Z554+(AC554*bt)</f>
        <v>-854.49924599077463</v>
      </c>
      <c r="AA555" s="39">
        <f>AA554+(AD554*bt)</f>
        <v>863.43975384028852</v>
      </c>
      <c r="AB555" s="39"/>
      <c r="AC555" s="39">
        <f t="shared" si="45"/>
        <v>-63.754478988783596</v>
      </c>
      <c r="AD555" s="39">
        <f t="shared" si="46"/>
        <v>-18.27798788224159</v>
      </c>
      <c r="AE555" s="39"/>
      <c r="AF555" s="39"/>
      <c r="AG555" s="39">
        <f>Masse_1*(q_1x-W555)/($AV555^2+Aarseth_1^2)^(3/2)</f>
        <v>-35.093022367167947</v>
      </c>
      <c r="AH555" s="39">
        <f>Masse_1*(q_1y-X555)/($AV555^2+Aarseth_1^2)^(3/2)</f>
        <v>-9.0213654524714251</v>
      </c>
      <c r="AI555" s="39"/>
      <c r="AJ555" s="39">
        <f>Masse_2*(q_2x-W555)/($AX555^2+Aarseth_2^2)^(3/2)</f>
        <v>-7.0489748118848938</v>
      </c>
      <c r="AK555" s="39">
        <f>Masse_2*(q_2y-X555)/($AX555^2+Aarseth_2^2)^(3/2)</f>
        <v>-1.2338045863041418</v>
      </c>
      <c r="AL555" s="39"/>
      <c r="AM555" s="39">
        <f>Masse_3*(q_3x-W555)/($AZ555^2+Aarseth_3^2)^(3/2)</f>
        <v>-21.612481809730753</v>
      </c>
      <c r="AN555" s="39">
        <f>Masse_3*(q_3y-X555)/($AZ555^2+Aarseth_3^2)^(3/2)</f>
        <v>-8.0228178434660222</v>
      </c>
      <c r="AO555" s="39"/>
      <c r="AP555" s="39"/>
      <c r="AQ555" s="39"/>
      <c r="AR555" s="39"/>
      <c r="AS555" s="39"/>
      <c r="AT555" s="39"/>
      <c r="AU555" s="39"/>
      <c r="AV555" s="39">
        <f>SQRT((q_1x-W555)^2+(q_1y-X555)^2)</f>
        <v>119583.47136999061</v>
      </c>
      <c r="AW555" s="39"/>
      <c r="AX555" s="39">
        <f>SQRT((q_2x-W555)^2+(q_2y-X555)^2)</f>
        <v>158186.63854097886</v>
      </c>
      <c r="AY555" s="39"/>
      <c r="AZ555" s="39">
        <f>SQRT((q_3x-W555)^2+(q_3y-X555)^2)</f>
        <v>150207.00186159892</v>
      </c>
      <c r="BA555" s="39"/>
    </row>
    <row r="556" spans="20:53" x14ac:dyDescent="0.3">
      <c r="T556">
        <v>552</v>
      </c>
      <c r="U556">
        <v>276</v>
      </c>
      <c r="W556" s="39">
        <f>W555+(Z555*bt)+(0.5*AC555)*bt^2</f>
        <v>135382.56116495625</v>
      </c>
      <c r="X556" s="39">
        <f>X555+(AA555*bt)+(0.5*AD555)*bt^2</f>
        <v>37702.71909425169</v>
      </c>
      <c r="Y556" s="39"/>
      <c r="Z556" s="39">
        <f>Z555+(AC555*bt)</f>
        <v>-886.37648548516643</v>
      </c>
      <c r="AA556" s="39">
        <f>AA555+(AD555*bt)</f>
        <v>854.3007598991677</v>
      </c>
      <c r="AB556" s="39"/>
      <c r="AC556" s="39">
        <f t="shared" si="45"/>
        <v>-63.968557942633794</v>
      </c>
      <c r="AD556" s="39">
        <f t="shared" si="46"/>
        <v>-18.615274922989503</v>
      </c>
      <c r="AE556" s="39"/>
      <c r="AF556" s="39"/>
      <c r="AG556" s="39">
        <f>Masse_1*(q_1x-W556)/($AV556^2+Aarseth_1^2)^(3/2)</f>
        <v>-35.23557840207026</v>
      </c>
      <c r="AH556" s="39">
        <f>Masse_1*(q_1y-X556)/($AV556^2+Aarseth_1^2)^(3/2)</f>
        <v>-9.2233199354949811</v>
      </c>
      <c r="AI556" s="39"/>
      <c r="AJ556" s="39">
        <f>Masse_2*(q_2x-W556)/($AX556^2+Aarseth_2^2)^(3/2)</f>
        <v>-7.0765800466300401</v>
      </c>
      <c r="AK556" s="39">
        <f>Masse_2*(q_2y-X556)/($AX556^2+Aarseth_2^2)^(3/2)</f>
        <v>-1.2616635207322864</v>
      </c>
      <c r="AL556" s="39"/>
      <c r="AM556" s="39">
        <f>Masse_3*(q_3x-W556)/($AZ556^2+Aarseth_3^2)^(3/2)</f>
        <v>-21.656399493933495</v>
      </c>
      <c r="AN556" s="39">
        <f>Masse_3*(q_3y-X556)/($AZ556^2+Aarseth_3^2)^(3/2)</f>
        <v>-8.1302914667622357</v>
      </c>
      <c r="AO556" s="39"/>
      <c r="AP556" s="39"/>
      <c r="AQ556" s="39"/>
      <c r="AR556" s="39"/>
      <c r="AS556" s="39"/>
      <c r="AT556" s="39"/>
      <c r="AU556" s="39"/>
      <c r="AV556" s="39">
        <f>SQRT((q_1x-W556)^2+(q_1y-X556)^2)</f>
        <v>119270.02834606498</v>
      </c>
      <c r="AW556" s="39"/>
      <c r="AX556" s="39">
        <f>SQRT((q_2x-W556)^2+(q_2y-X556)^2)</f>
        <v>157832.76262993176</v>
      </c>
      <c r="AY556" s="39"/>
      <c r="AZ556" s="39">
        <f>SQRT((q_3x-W556)^2+(q_3y-X556)^2)</f>
        <v>149949.45841569512</v>
      </c>
      <c r="BA556" s="39"/>
    </row>
    <row r="557" spans="20:53" x14ac:dyDescent="0.3">
      <c r="T557">
        <v>553</v>
      </c>
      <c r="U557">
        <v>276.5</v>
      </c>
      <c r="W557" s="39">
        <f>W556+(Z556*bt)+(0.5*AC556)*bt^2</f>
        <v>134931.37685247083</v>
      </c>
      <c r="X557" s="39">
        <f>X556+(AA556*bt)+(0.5*AD556)*bt^2</f>
        <v>38127.542564835901</v>
      </c>
      <c r="Y557" s="39"/>
      <c r="Z557" s="39">
        <f>Z556+(AC556*bt)</f>
        <v>-918.36076445648337</v>
      </c>
      <c r="AA557" s="39">
        <f>AA556+(AD556*bt)</f>
        <v>844.99312243767292</v>
      </c>
      <c r="AB557" s="39"/>
      <c r="AC557" s="39">
        <f t="shared" si="45"/>
        <v>-64.196508884779519</v>
      </c>
      <c r="AD557" s="39">
        <f t="shared" si="46"/>
        <v>-18.960452862451852</v>
      </c>
      <c r="AE557" s="39"/>
      <c r="AF557" s="39"/>
      <c r="AG557" s="39">
        <f>Masse_1*(q_1x-W557)/($AV557^2+Aarseth_1^2)^(3/2)</f>
        <v>-35.386682763524128</v>
      </c>
      <c r="AH557" s="39">
        <f>Masse_1*(q_1y-X557)/($AV557^2+Aarseth_1^2)^(3/2)</f>
        <v>-9.4300369685763492</v>
      </c>
      <c r="AI557" s="39"/>
      <c r="AJ557" s="39">
        <f>Masse_2*(q_2x-W557)/($AX557^2+Aarseth_2^2)^(3/2)</f>
        <v>-7.1056321595621998</v>
      </c>
      <c r="AK557" s="39">
        <f>Masse_2*(q_2y-X557)/($AX557^2+Aarseth_2^2)^(3/2)</f>
        <v>-1.2900161031194322</v>
      </c>
      <c r="AL557" s="39"/>
      <c r="AM557" s="39">
        <f>Masse_3*(q_3x-W557)/($AZ557^2+Aarseth_3^2)^(3/2)</f>
        <v>-21.704193961693186</v>
      </c>
      <c r="AN557" s="39">
        <f>Masse_3*(q_3y-X557)/($AZ557^2+Aarseth_3^2)^(3/2)</f>
        <v>-8.2403997907560687</v>
      </c>
      <c r="AO557" s="39"/>
      <c r="AP557" s="39"/>
      <c r="AQ557" s="39"/>
      <c r="AR557" s="39"/>
      <c r="AS557" s="39"/>
      <c r="AT557" s="39"/>
      <c r="AU557" s="39"/>
      <c r="AV557" s="39">
        <f>SQRT((q_1x-W557)^2+(q_1y-X557)^2)</f>
        <v>118942.28747071204</v>
      </c>
      <c r="AW557" s="39"/>
      <c r="AX557" s="39">
        <f>SQRT((q_2x-W557)^2+(q_2y-X557)^2)</f>
        <v>157463.93296288198</v>
      </c>
      <c r="AY557" s="39"/>
      <c r="AZ557" s="39">
        <f>SQRT((q_3x-W557)^2+(q_3y-X557)^2)</f>
        <v>149677.40646739793</v>
      </c>
      <c r="BA557" s="39"/>
    </row>
    <row r="558" spans="20:53" x14ac:dyDescent="0.3">
      <c r="T558">
        <v>554</v>
      </c>
      <c r="U558">
        <v>277</v>
      </c>
      <c r="W558" s="39">
        <f>W557+(Z557*bt)+(0.5*AC557)*bt^2</f>
        <v>134464.17190663196</v>
      </c>
      <c r="X558" s="39">
        <f>X557+(AA557*bt)+(0.5*AD557)*bt^2</f>
        <v>38547.669069446936</v>
      </c>
      <c r="Y558" s="39"/>
      <c r="Z558" s="39">
        <f>Z557+(AC557*bt)</f>
        <v>-950.45901889887318</v>
      </c>
      <c r="AA558" s="39">
        <f>AA557+(AD557*bt)</f>
        <v>835.51289600644702</v>
      </c>
      <c r="AB558" s="39"/>
      <c r="AC558" s="39">
        <f t="shared" si="45"/>
        <v>-64.438602921166151</v>
      </c>
      <c r="AD558" s="39">
        <f t="shared" si="46"/>
        <v>-19.313899056696407</v>
      </c>
      <c r="AE558" s="39"/>
      <c r="AF558" s="39"/>
      <c r="AG558" s="39">
        <f>Masse_1*(q_1x-W558)/($AV558^2+Aarseth_1^2)^(3/2)</f>
        <v>-35.546523641518576</v>
      </c>
      <c r="AH558" s="39">
        <f>Masse_1*(q_1y-X558)/($AV558^2+Aarseth_1^2)^(3/2)</f>
        <v>-9.6417654905272325</v>
      </c>
      <c r="AI558" s="39"/>
      <c r="AJ558" s="39">
        <f>Masse_2*(q_2x-W558)/($AX558^2+Aarseth_2^2)^(3/2)</f>
        <v>-7.1361636684353291</v>
      </c>
      <c r="AK558" s="39">
        <f>Masse_2*(q_2y-X558)/($AX558^2+Aarseth_2^2)^(3/2)</f>
        <v>-1.3188873271857771</v>
      </c>
      <c r="AL558" s="39"/>
      <c r="AM558" s="39">
        <f>Masse_3*(q_3x-W558)/($AZ558^2+Aarseth_3^2)^(3/2)</f>
        <v>-21.755915611212249</v>
      </c>
      <c r="AN558" s="39">
        <f>Masse_3*(q_3y-X558)/($AZ558^2+Aarseth_3^2)^(3/2)</f>
        <v>-8.3532462389833988</v>
      </c>
      <c r="AO558" s="39"/>
      <c r="AP558" s="39"/>
      <c r="AQ558" s="39"/>
      <c r="AR558" s="39"/>
      <c r="AS558" s="39"/>
      <c r="AT558" s="39"/>
      <c r="AU558" s="39"/>
      <c r="AV558" s="39">
        <f>SQRT((q_1x-W558)^2+(q_1y-X558)^2)</f>
        <v>118600.18720439225</v>
      </c>
      <c r="AW558" s="39"/>
      <c r="AX558" s="39">
        <f>SQRT((q_2x-W558)^2+(q_2y-X558)^2)</f>
        <v>157080.07452283759</v>
      </c>
      <c r="AY558" s="39"/>
      <c r="AZ558" s="39">
        <f>SQRT((q_3x-W558)^2+(q_3y-X558)^2)</f>
        <v>149390.78990477824</v>
      </c>
      <c r="BA558" s="39"/>
    </row>
    <row r="559" spans="20:53" x14ac:dyDescent="0.3">
      <c r="T559">
        <v>555</v>
      </c>
      <c r="U559">
        <v>277.5</v>
      </c>
      <c r="W559" s="39">
        <f>W558+(Z558*bt)+(0.5*AC558)*bt^2</f>
        <v>133980.88757181738</v>
      </c>
      <c r="X559" s="39">
        <f>X558+(AA558*bt)+(0.5*AD558)*bt^2</f>
        <v>38963.011280068073</v>
      </c>
      <c r="Y559" s="39"/>
      <c r="Z559" s="39">
        <f>Z558+(AC558*bt)</f>
        <v>-982.67832035945628</v>
      </c>
      <c r="AA559" s="39">
        <f>AA558+(AD558*bt)</f>
        <v>825.85594647809887</v>
      </c>
      <c r="AB559" s="39"/>
      <c r="AC559" s="39">
        <f t="shared" si="45"/>
        <v>-64.695130102227438</v>
      </c>
      <c r="AD559" s="39">
        <f t="shared" si="46"/>
        <v>-19.676008516971422</v>
      </c>
      <c r="AE559" s="39"/>
      <c r="AF559" s="39"/>
      <c r="AG559" s="39">
        <f>Masse_1*(q_1x-W559)/($AV559^2+Aarseth_1^2)^(3/2)</f>
        <v>-35.715301900007582</v>
      </c>
      <c r="AH559" s="39">
        <f>Masse_1*(q_1y-X559)/($AV559^2+Aarseth_1^2)^(3/2)</f>
        <v>-9.8587664168077698</v>
      </c>
      <c r="AI559" s="39"/>
      <c r="AJ559" s="39">
        <f>Masse_2*(q_2x-W559)/($AX559^2+Aarseth_2^2)^(3/2)</f>
        <v>-7.1682091114824162</v>
      </c>
      <c r="AK559" s="39">
        <f>Masse_2*(q_2y-X559)/($AX559^2+Aarseth_2^2)^(3/2)</f>
        <v>-1.3483031863738306</v>
      </c>
      <c r="AL559" s="39"/>
      <c r="AM559" s="39">
        <f>Masse_3*(q_3x-W559)/($AZ559^2+Aarseth_3^2)^(3/2)</f>
        <v>-21.811619090737434</v>
      </c>
      <c r="AN559" s="39">
        <f>Masse_3*(q_3y-X559)/($AZ559^2+Aarseth_3^2)^(3/2)</f>
        <v>-8.4689389137898221</v>
      </c>
      <c r="AO559" s="39"/>
      <c r="AP559" s="39"/>
      <c r="AQ559" s="39"/>
      <c r="AR559" s="39"/>
      <c r="AS559" s="39"/>
      <c r="AT559" s="39"/>
      <c r="AU559" s="39"/>
      <c r="AV559" s="39">
        <f>SQRT((q_1x-W559)^2+(q_1y-X559)^2)</f>
        <v>118243.66287657434</v>
      </c>
      <c r="AW559" s="39"/>
      <c r="AX559" s="39">
        <f>SQRT((q_2x-W559)^2+(q_2y-X559)^2)</f>
        <v>156681.10849688936</v>
      </c>
      <c r="AY559" s="39"/>
      <c r="AZ559" s="39">
        <f>SQRT((q_3x-W559)^2+(q_3y-X559)^2)</f>
        <v>149089.54925367134</v>
      </c>
      <c r="BA559" s="39"/>
    </row>
    <row r="560" spans="20:53" x14ac:dyDescent="0.3">
      <c r="T560">
        <v>556</v>
      </c>
      <c r="U560">
        <v>278</v>
      </c>
      <c r="W560" s="39">
        <f>W559+(Z559*bt)+(0.5*AC559)*bt^2</f>
        <v>133481.46152037487</v>
      </c>
      <c r="X560" s="39">
        <f>X559+(AA559*bt)+(0.5*AD559)*bt^2</f>
        <v>39373.4797522425</v>
      </c>
      <c r="Y560" s="39"/>
      <c r="Z560" s="39">
        <f>Z559+(AC559*bt)</f>
        <v>-1015.02588541057</v>
      </c>
      <c r="AA560" s="39">
        <f>AA559+(AD559*bt)</f>
        <v>816.01794221961313</v>
      </c>
      <c r="AB560" s="39"/>
      <c r="AC560" s="39">
        <f t="shared" si="45"/>
        <v>-64.966400268922442</v>
      </c>
      <c r="AD560" s="39">
        <f t="shared" si="46"/>
        <v>-20.047195159710071</v>
      </c>
      <c r="AE560" s="39"/>
      <c r="AF560" s="39"/>
      <c r="AG560" s="39">
        <f>Masse_1*(q_1x-W560)/($AV560^2+Aarseth_1^2)^(3/2)</f>
        <v>-35.893231683058652</v>
      </c>
      <c r="AH560" s="39">
        <f>Masse_1*(q_1y-X560)/($AV560^2+Aarseth_1^2)^(3/2)</f>
        <v>-10.081313528792659</v>
      </c>
      <c r="AI560" s="39"/>
      <c r="AJ560" s="39">
        <f>Masse_2*(q_2x-W560)/($AX560^2+Aarseth_2^2)^(3/2)</f>
        <v>-7.201805147919532</v>
      </c>
      <c r="AK560" s="39">
        <f>Masse_2*(q_2y-X560)/($AX560^2+Aarseth_2^2)^(3/2)</f>
        <v>-1.3782907433672549</v>
      </c>
      <c r="AL560" s="39"/>
      <c r="AM560" s="39">
        <f>Masse_3*(q_3x-W560)/($AZ560^2+Aarseth_3^2)^(3/2)</f>
        <v>-21.871363437944257</v>
      </c>
      <c r="AN560" s="39">
        <f>Masse_3*(q_3y-X560)/($AZ560^2+Aarseth_3^2)^(3/2)</f>
        <v>-8.5875908875501565</v>
      </c>
      <c r="AO560" s="39"/>
      <c r="AP560" s="39"/>
      <c r="AQ560" s="39"/>
      <c r="AR560" s="39"/>
      <c r="AS560" s="39"/>
      <c r="AT560" s="39"/>
      <c r="AU560" s="39"/>
      <c r="AV560" s="39">
        <f>SQRT((q_1x-W560)^2+(q_1y-X560)^2)</f>
        <v>117872.64661623974</v>
      </c>
      <c r="AW560" s="39"/>
      <c r="AX560" s="39">
        <f>SQRT((q_2x-W560)^2+(q_2y-X560)^2)</f>
        <v>156266.95217858994</v>
      </c>
      <c r="AY560" s="39"/>
      <c r="AZ560" s="39">
        <f>SQRT((q_3x-W560)^2+(q_3y-X560)^2)</f>
        <v>148773.62160405517</v>
      </c>
      <c r="BA560" s="39"/>
    </row>
    <row r="561" spans="20:53" x14ac:dyDescent="0.3">
      <c r="T561">
        <v>557</v>
      </c>
      <c r="U561">
        <v>278.5</v>
      </c>
      <c r="W561" s="39">
        <f>W560+(Z560*bt)+(0.5*AC560)*bt^2</f>
        <v>132965.82777763598</v>
      </c>
      <c r="X561" s="39">
        <f>X560+(AA560*bt)+(0.5*AD560)*bt^2</f>
        <v>39778.98282395734</v>
      </c>
      <c r="Y561" s="39"/>
      <c r="Z561" s="39">
        <f>Z560+(AC560*bt)</f>
        <v>-1047.5090855450312</v>
      </c>
      <c r="AA561" s="39">
        <f>AA560+(AD560*bt)</f>
        <v>805.99434463975808</v>
      </c>
      <c r="AB561" s="39"/>
      <c r="AC561" s="39">
        <f t="shared" si="45"/>
        <v>-65.252743968038232</v>
      </c>
      <c r="AD561" s="39">
        <f t="shared" si="46"/>
        <v>-20.427893148661994</v>
      </c>
      <c r="AE561" s="39"/>
      <c r="AF561" s="39"/>
      <c r="AG561" s="39">
        <f>Masse_1*(q_1x-W561)/($AV561^2+Aarseth_1^2)^(3/2)</f>
        <v>-36.080541069897521</v>
      </c>
      <c r="AH561" s="39">
        <f>Masse_1*(q_1y-X561)/($AV561^2+Aarseth_1^2)^(3/2)</f>
        <v>-10.309694430485781</v>
      </c>
      <c r="AI561" s="39"/>
      <c r="AJ561" s="39">
        <f>Masse_2*(q_2x-W561)/($AX561^2+Aarseth_2^2)^(3/2)</f>
        <v>-7.2369906663503585</v>
      </c>
      <c r="AK561" s="39">
        <f>Masse_2*(q_2y-X561)/($AX561^2+Aarseth_2^2)^(3/2)</f>
        <v>-1.4088782042461847</v>
      </c>
      <c r="AL561" s="39"/>
      <c r="AM561" s="39">
        <f>Masse_3*(q_3x-W561)/($AZ561^2+Aarseth_3^2)^(3/2)</f>
        <v>-21.935212231790345</v>
      </c>
      <c r="AN561" s="39">
        <f>Masse_3*(q_3y-X561)/($AZ561^2+Aarseth_3^2)^(3/2)</f>
        <v>-8.7093205139300274</v>
      </c>
      <c r="AO561" s="39"/>
      <c r="AP561" s="39"/>
      <c r="AQ561" s="39"/>
      <c r="AR561" s="39"/>
      <c r="AS561" s="39"/>
      <c r="AT561" s="39"/>
      <c r="AU561" s="39"/>
      <c r="AV561" s="39">
        <f>SQRT((q_1x-W561)^2+(q_1y-X561)^2)</f>
        <v>117487.06727821512</v>
      </c>
      <c r="AW561" s="39"/>
      <c r="AX561" s="39">
        <f>SQRT((q_2x-W561)^2+(q_2y-X561)^2)</f>
        <v>155837.51886412635</v>
      </c>
      <c r="AY561" s="39"/>
      <c r="AZ561" s="39">
        <f>SQRT((q_3x-W561)^2+(q_3y-X561)^2)</f>
        <v>148442.94053135609</v>
      </c>
      <c r="BA561" s="39"/>
    </row>
    <row r="562" spans="20:53" x14ac:dyDescent="0.3">
      <c r="T562">
        <v>558</v>
      </c>
      <c r="U562">
        <v>279</v>
      </c>
      <c r="W562" s="39">
        <f>W561+(Z561*bt)+(0.5*AC561)*bt^2</f>
        <v>132433.91664186746</v>
      </c>
      <c r="X562" s="39">
        <f>X561+(AA561*bt)+(0.5*AD561)*bt^2</f>
        <v>40179.426509633631</v>
      </c>
      <c r="Y562" s="39"/>
      <c r="Z562" s="39">
        <f>Z561+(AC561*bt)</f>
        <v>-1080.1354575290504</v>
      </c>
      <c r="AA562" s="39">
        <f>AA561+(AD561*bt)</f>
        <v>795.78039806542711</v>
      </c>
      <c r="AB562" s="39"/>
      <c r="AC562" s="39">
        <f t="shared" si="45"/>
        <v>-65.554513441777573</v>
      </c>
      <c r="AD562" s="39">
        <f t="shared" si="46"/>
        <v>-20.818558337801978</v>
      </c>
      <c r="AE562" s="39"/>
      <c r="AF562" s="39"/>
      <c r="AG562" s="39">
        <f>Masse_1*(q_1x-W562)/($AV562^2+Aarseth_1^2)^(3/2)</f>
        <v>-36.277472782510408</v>
      </c>
      <c r="AH562" s="39">
        <f>Masse_1*(q_1y-X562)/($AV562^2+Aarseth_1^2)^(3/2)</f>
        <v>-10.544211579211535</v>
      </c>
      <c r="AI562" s="39"/>
      <c r="AJ562" s="39">
        <f>Masse_2*(q_2x-W562)/($AX562^2+Aarseth_2^2)^(3/2)</f>
        <v>-7.2738069016961413</v>
      </c>
      <c r="AK562" s="39">
        <f>Masse_2*(q_2y-X562)/($AX562^2+Aarseth_2^2)^(3/2)</f>
        <v>-1.4400949976949649</v>
      </c>
      <c r="AL562" s="39"/>
      <c r="AM562" s="39">
        <f>Masse_3*(q_3x-W562)/($AZ562^2+Aarseth_3^2)^(3/2)</f>
        <v>-22.003233757571021</v>
      </c>
      <c r="AN562" s="39">
        <f>Masse_3*(q_3y-X562)/($AZ562^2+Aarseth_3^2)^(3/2)</f>
        <v>-8.8342517608954783</v>
      </c>
      <c r="AO562" s="39"/>
      <c r="AP562" s="39"/>
      <c r="AQ562" s="39"/>
      <c r="AR562" s="39"/>
      <c r="AS562" s="39"/>
      <c r="AT562" s="39"/>
      <c r="AU562" s="39"/>
      <c r="AV562" s="39">
        <f>SQRT((q_1x-W562)^2+(q_1y-X562)^2)</f>
        <v>117086.85036514112</v>
      </c>
      <c r="AW562" s="39"/>
      <c r="AX562" s="39">
        <f>SQRT((q_2x-W562)^2+(q_2y-X562)^2)</f>
        <v>155392.71774195269</v>
      </c>
      <c r="AY562" s="39"/>
      <c r="AZ562" s="39">
        <f>SQRT((q_3x-W562)^2+(q_3y-X562)^2)</f>
        <v>148097.43601243012</v>
      </c>
      <c r="BA562" s="39"/>
    </row>
    <row r="563" spans="20:53" x14ac:dyDescent="0.3">
      <c r="T563">
        <v>559</v>
      </c>
      <c r="U563">
        <v>279.5</v>
      </c>
      <c r="W563" s="39">
        <f>W562+(Z562*bt)+(0.5*AC562)*bt^2</f>
        <v>131885.6545989227</v>
      </c>
      <c r="X563" s="39">
        <f>X562+(AA562*bt)+(0.5*AD562)*bt^2</f>
        <v>40574.714388874119</v>
      </c>
      <c r="Y563" s="39"/>
      <c r="Z563" s="39">
        <f>Z562+(AC562*bt)</f>
        <v>-1112.9127142499392</v>
      </c>
      <c r="AA563" s="39">
        <f>AA562+(AD562*bt)</f>
        <v>785.37111889652613</v>
      </c>
      <c r="AB563" s="39"/>
      <c r="AC563" s="39">
        <f t="shared" si="45"/>
        <v>-65.872083697143665</v>
      </c>
      <c r="AD563" s="39">
        <f t="shared" si="46"/>
        <v>-21.219669824544063</v>
      </c>
      <c r="AE563" s="39"/>
      <c r="AF563" s="39"/>
      <c r="AG563" s="39">
        <f>Masse_1*(q_1x-W563)/($AV563^2+Aarseth_1^2)^(3/2)</f>
        <v>-36.484284949829771</v>
      </c>
      <c r="AH563" s="39">
        <f>Masse_1*(q_1y-X563)/($AV563^2+Aarseth_1^2)^(3/2)</f>
        <v>-10.78518339749283</v>
      </c>
      <c r="AI563" s="39"/>
      <c r="AJ563" s="39">
        <f>Masse_2*(q_2x-W563)/($AX563^2+Aarseth_2^2)^(3/2)</f>
        <v>-7.3122975613376076</v>
      </c>
      <c r="AK563" s="39">
        <f>Masse_2*(q_2y-X563)/($AX563^2+Aarseth_2^2)^(3/2)</f>
        <v>-1.4719718597173155</v>
      </c>
      <c r="AL563" s="39"/>
      <c r="AM563" s="39">
        <f>Masse_3*(q_3x-W563)/($AZ563^2+Aarseth_3^2)^(3/2)</f>
        <v>-22.075501185976286</v>
      </c>
      <c r="AN563" s="39">
        <f>Masse_3*(q_3y-X563)/($AZ563^2+Aarseth_3^2)^(3/2)</f>
        <v>-8.962514567333919</v>
      </c>
      <c r="AO563" s="39"/>
      <c r="AP563" s="39"/>
      <c r="AQ563" s="39"/>
      <c r="AR563" s="39"/>
      <c r="AS563" s="39"/>
      <c r="AT563" s="39"/>
      <c r="AU563" s="39"/>
      <c r="AV563" s="39">
        <f>SQRT((q_1x-W563)^2+(q_1y-X563)^2)</f>
        <v>116671.91794487236</v>
      </c>
      <c r="AW563" s="39"/>
      <c r="AX563" s="39">
        <f>SQRT((q_2x-W563)^2+(q_2y-X563)^2)</f>
        <v>154932.45377552271</v>
      </c>
      <c r="AY563" s="39"/>
      <c r="AZ563" s="39">
        <f>SQRT((q_3x-W563)^2+(q_3y-X563)^2)</f>
        <v>147737.03433594605</v>
      </c>
      <c r="BA563" s="39"/>
    </row>
    <row r="564" spans="20:53" x14ac:dyDescent="0.3">
      <c r="T564">
        <v>560</v>
      </c>
      <c r="U564">
        <v>280</v>
      </c>
      <c r="W564" s="39">
        <f>W563+(Z563*bt)+(0.5*AC563)*bt^2</f>
        <v>131320.96423133559</v>
      </c>
      <c r="X564" s="39">
        <f>X563+(AA563*bt)+(0.5*AD563)*bt^2</f>
        <v>40964.747489594316</v>
      </c>
      <c r="Y564" s="39"/>
      <c r="Z564" s="39">
        <f>Z563+(AC563*bt)</f>
        <v>-1145.8487560985111</v>
      </c>
      <c r="AA564" s="39">
        <f>AA563+(AD563*bt)</f>
        <v>774.76128398425408</v>
      </c>
      <c r="AB564" s="39"/>
      <c r="AC564" s="39">
        <f t="shared" si="45"/>
        <v>-66.205853661181862</v>
      </c>
      <c r="AD564" s="39">
        <f t="shared" si="46"/>
        <v>-21.63173162377554</v>
      </c>
      <c r="AE564" s="39"/>
      <c r="AF564" s="39"/>
      <c r="AG564" s="39">
        <f>Masse_1*(q_1x-W564)/($AV564^2+Aarseth_1^2)^(3/2)</f>
        <v>-36.701251932919206</v>
      </c>
      <c r="AH564" s="39">
        <f>Masse_1*(q_1y-X564)/($AV564^2+Aarseth_1^2)^(3/2)</f>
        <v>-11.032945474087105</v>
      </c>
      <c r="AI564" s="39"/>
      <c r="AJ564" s="39">
        <f>Masse_2*(q_2x-W564)/($AX564^2+Aarseth_2^2)^(3/2)</f>
        <v>-7.3525089612258796</v>
      </c>
      <c r="AK564" s="39">
        <f>Masse_2*(q_2y-X564)/($AX564^2+Aarseth_2^2)^(3/2)</f>
        <v>-1.5045409243578762</v>
      </c>
      <c r="AL564" s="39"/>
      <c r="AM564" s="39">
        <f>Masse_3*(q_3x-W564)/($AZ564^2+Aarseth_3^2)^(3/2)</f>
        <v>-22.15209276703677</v>
      </c>
      <c r="AN564" s="39">
        <f>Masse_3*(q_3y-X564)/($AZ564^2+Aarseth_3^2)^(3/2)</f>
        <v>-9.0942452253305586</v>
      </c>
      <c r="AO564" s="39"/>
      <c r="AP564" s="39"/>
      <c r="AQ564" s="39"/>
      <c r="AR564" s="39"/>
      <c r="AS564" s="39"/>
      <c r="AT564" s="39"/>
      <c r="AU564" s="39"/>
      <c r="AV564" s="39">
        <f>SQRT((q_1x-W564)^2+(q_1y-X564)^2)</f>
        <v>116242.18856308842</v>
      </c>
      <c r="AW564" s="39"/>
      <c r="AX564" s="39">
        <f>SQRT((q_2x-W564)^2+(q_2y-X564)^2)</f>
        <v>154456.6275787332</v>
      </c>
      <c r="AY564" s="39"/>
      <c r="AZ564" s="39">
        <f>SQRT((q_3x-W564)^2+(q_3y-X564)^2)</f>
        <v>147361.65800687482</v>
      </c>
      <c r="BA564" s="39"/>
    </row>
    <row r="565" spans="20:53" x14ac:dyDescent="0.3">
      <c r="T565">
        <v>561</v>
      </c>
      <c r="U565">
        <v>280.5</v>
      </c>
      <c r="W565" s="39">
        <f>W564+(Z564*bt)+(0.5*AC564)*bt^2</f>
        <v>130739.76412157869</v>
      </c>
      <c r="X565" s="39">
        <f>X564+(AA564*bt)+(0.5*AD564)*bt^2</f>
        <v>41349.424165133467</v>
      </c>
      <c r="Y565" s="39"/>
      <c r="Z565" s="39">
        <f>Z564+(AC564*bt)</f>
        <v>-1178.9516829291019</v>
      </c>
      <c r="AA565" s="39">
        <f>AA564+(AD564*bt)</f>
        <v>763.94541817236632</v>
      </c>
      <c r="AB565" s="39"/>
      <c r="AC565" s="39">
        <f t="shared" si="45"/>
        <v>-66.556247428731723</v>
      </c>
      <c r="AD565" s="39">
        <f t="shared" si="46"/>
        <v>-22.055274474325721</v>
      </c>
      <c r="AE565" s="39"/>
      <c r="AF565" s="39"/>
      <c r="AG565" s="39">
        <f>Masse_1*(q_1x-W565)/($AV565^2+Aarseth_1^2)^(3/2)</f>
        <v>-36.928665216009058</v>
      </c>
      <c r="AH565" s="39">
        <f>Masse_1*(q_1y-X565)/($AV565^2+Aarseth_1^2)^(3/2)</f>
        <v>-11.287851863008653</v>
      </c>
      <c r="AI565" s="39"/>
      <c r="AJ565" s="39">
        <f>Masse_2*(q_2x-W565)/($AX565^2+Aarseth_2^2)^(3/2)</f>
        <v>-7.3944901727951278</v>
      </c>
      <c r="AK565" s="39">
        <f>Masse_2*(q_2y-X565)/($AX565^2+Aarseth_2^2)^(3/2)</f>
        <v>-1.5378358209775189</v>
      </c>
      <c r="AL565" s="39"/>
      <c r="AM565" s="39">
        <f>Masse_3*(q_3x-W565)/($AZ565^2+Aarseth_3^2)^(3/2)</f>
        <v>-22.233092039927534</v>
      </c>
      <c r="AN565" s="39">
        <f>Masse_3*(q_3y-X565)/($AZ565^2+Aarseth_3^2)^(3/2)</f>
        <v>-9.2295867903395514</v>
      </c>
      <c r="AO565" s="39"/>
      <c r="AP565" s="39"/>
      <c r="AQ565" s="39"/>
      <c r="AR565" s="39"/>
      <c r="AS565" s="39"/>
      <c r="AT565" s="39"/>
      <c r="AU565" s="39"/>
      <c r="AV565" s="39">
        <f>SQRT((q_1x-W565)^2+(q_1y-X565)^2)</f>
        <v>115797.57715088001</v>
      </c>
      <c r="AW565" s="39"/>
      <c r="AX565" s="39">
        <f>SQRT((q_2x-W565)^2+(q_2y-X565)^2)</f>
        <v>153965.13528365645</v>
      </c>
      <c r="AY565" s="39"/>
      <c r="AZ565" s="39">
        <f>SQRT((q_3x-W565)^2+(q_3y-X565)^2)</f>
        <v>146971.22564476336</v>
      </c>
      <c r="BA565" s="39"/>
    </row>
    <row r="566" spans="20:53" x14ac:dyDescent="0.3">
      <c r="T566">
        <v>562</v>
      </c>
      <c r="U566">
        <v>281</v>
      </c>
      <c r="W566" s="39">
        <f>W565+(Z565*bt)+(0.5*AC565)*bt^2</f>
        <v>130141.96874918554</v>
      </c>
      <c r="X566" s="39">
        <f>X565+(AA565*bt)+(0.5*AD565)*bt^2</f>
        <v>41728.639964910362</v>
      </c>
      <c r="Y566" s="39"/>
      <c r="Z566" s="39">
        <f>Z565+(AC565*bt)</f>
        <v>-1212.2298066434678</v>
      </c>
      <c r="AA566" s="39">
        <f>AA565+(AD565*bt)</f>
        <v>752.9177809352035</v>
      </c>
      <c r="AB566" s="39"/>
      <c r="AC566" s="39">
        <f t="shared" si="45"/>
        <v>-66.923715610000613</v>
      </c>
      <c r="AD566" s="39">
        <f t="shared" si="46"/>
        <v>-22.490857790719708</v>
      </c>
      <c r="AE566" s="39"/>
      <c r="AF566" s="39"/>
      <c r="AG566" s="39">
        <f>Masse_1*(q_1x-W566)/($AV566^2+Aarseth_1^2)^(3/2)</f>
        <v>-37.166834368710965</v>
      </c>
      <c r="AH566" s="39">
        <f>Masse_1*(q_1y-X566)/($AV566^2+Aarseth_1^2)^(3/2)</f>
        <v>-11.550276490327137</v>
      </c>
      <c r="AI566" s="39"/>
      <c r="AJ566" s="39">
        <f>Masse_2*(q_2x-W566)/($AX566^2+Aarseth_2^2)^(3/2)</f>
        <v>-7.4382931815951485</v>
      </c>
      <c r="AK566" s="39">
        <f>Masse_2*(q_2y-X566)/($AX566^2+Aarseth_2^2)^(3/2)</f>
        <v>-1.5718917786840347</v>
      </c>
      <c r="AL566" s="39"/>
      <c r="AM566" s="39">
        <f>Masse_3*(q_3x-W566)/($AZ566^2+Aarseth_3^2)^(3/2)</f>
        <v>-22.318588059694505</v>
      </c>
      <c r="AN566" s="39">
        <f>Masse_3*(q_3y-X566)/($AZ566^2+Aarseth_3^2)^(3/2)</f>
        <v>-9.3686895217085358</v>
      </c>
      <c r="AO566" s="39"/>
      <c r="AP566" s="39"/>
      <c r="AQ566" s="39"/>
      <c r="AR566" s="39"/>
      <c r="AS566" s="39"/>
      <c r="AT566" s="39"/>
      <c r="AU566" s="39"/>
      <c r="AV566" s="39">
        <f>SQRT((q_1x-W566)^2+(q_1y-X566)^2)</f>
        <v>115337.99492705787</v>
      </c>
      <c r="AW566" s="39"/>
      <c r="AX566" s="39">
        <f>SQRT((q_2x-W566)^2+(q_2y-X566)^2)</f>
        <v>153457.86840010624</v>
      </c>
      <c r="AY566" s="39"/>
      <c r="AZ566" s="39">
        <f>SQRT((q_3x-W566)^2+(q_3y-X566)^2)</f>
        <v>146565.65187544547</v>
      </c>
      <c r="BA566" s="39"/>
    </row>
    <row r="567" spans="20:53" x14ac:dyDescent="0.3">
      <c r="T567">
        <v>563</v>
      </c>
      <c r="U567">
        <v>281.5</v>
      </c>
      <c r="W567" s="39">
        <f>W566+(Z566*bt)+(0.5*AC566)*bt^2</f>
        <v>129527.48838141255</v>
      </c>
      <c r="X567" s="39">
        <f>X566+(AA566*bt)+(0.5*AD566)*bt^2</f>
        <v>42102.287498154117</v>
      </c>
      <c r="Y567" s="39"/>
      <c r="Z567" s="39">
        <f>Z566+(AC566*bt)</f>
        <v>-1245.6916644484681</v>
      </c>
      <c r="AA567" s="39">
        <f>AA566+(AD566*bt)</f>
        <v>741.67235203984364</v>
      </c>
      <c r="AB567" s="39"/>
      <c r="AC567" s="39">
        <f t="shared" si="45"/>
        <v>-67.308736785996274</v>
      </c>
      <c r="AD567" s="39">
        <f t="shared" si="46"/>
        <v>-22.939071774454234</v>
      </c>
      <c r="AE567" s="39"/>
      <c r="AF567" s="39"/>
      <c r="AG567" s="39">
        <f>Masse_1*(q_1x-W567)/($AV567^2+Aarseth_1^2)^(3/2)</f>
        <v>-37.416088085264256</v>
      </c>
      <c r="AH567" s="39">
        <f>Masse_1*(q_1y-X567)/($AV567^2+Aarseth_1^2)^(3/2)</f>
        <v>-11.820614679613959</v>
      </c>
      <c r="AI567" s="39"/>
      <c r="AJ567" s="39">
        <f>Masse_2*(q_2x-W567)/($AX567^2+Aarseth_2^2)^(3/2)</f>
        <v>-7.4839730586582371</v>
      </c>
      <c r="AK567" s="39">
        <f>Masse_2*(q_2y-X567)/($AX567^2+Aarseth_2^2)^(3/2)</f>
        <v>-1.6067457385805448</v>
      </c>
      <c r="AL567" s="39"/>
      <c r="AM567" s="39">
        <f>Masse_3*(q_3x-W567)/($AZ567^2+Aarseth_3^2)^(3/2)</f>
        <v>-22.408675642073788</v>
      </c>
      <c r="AN567" s="39">
        <f>Masse_3*(q_3y-X567)/($AZ567^2+Aarseth_3^2)^(3/2)</f>
        <v>-9.5117113562597311</v>
      </c>
      <c r="AO567" s="39"/>
      <c r="AP567" s="39"/>
      <c r="AQ567" s="39"/>
      <c r="AR567" s="39"/>
      <c r="AS567" s="39"/>
      <c r="AT567" s="39"/>
      <c r="AU567" s="39"/>
      <c r="AV567" s="39">
        <f>SQRT((q_1x-W567)^2+(q_1y-X567)^2)</f>
        <v>114863.34929491379</v>
      </c>
      <c r="AW567" s="39"/>
      <c r="AX567" s="39">
        <f>SQRT((q_2x-W567)^2+(q_2y-X567)^2)</f>
        <v>152934.71366654336</v>
      </c>
      <c r="AY567" s="39"/>
      <c r="AZ567" s="39">
        <f>SQRT((q_3x-W567)^2+(q_3y-X567)^2)</f>
        <v>146144.84721581166</v>
      </c>
      <c r="BA567" s="39"/>
    </row>
    <row r="568" spans="20:53" x14ac:dyDescent="0.3">
      <c r="T568">
        <v>564</v>
      </c>
      <c r="U568">
        <v>282</v>
      </c>
      <c r="W568" s="39">
        <f>W567+(Z567*bt)+(0.5*AC567)*bt^2</f>
        <v>128896.22895709006</v>
      </c>
      <c r="X568" s="39">
        <f>X567+(AA567*bt)+(0.5*AD567)*bt^2</f>
        <v>42470.256290202226</v>
      </c>
      <c r="Y568" s="39"/>
      <c r="Z568" s="39">
        <f>Z567+(AC567*bt)</f>
        <v>-1279.3460328414662</v>
      </c>
      <c r="AA568" s="39">
        <f>AA567+(AD567*bt)</f>
        <v>730.20281615261649</v>
      </c>
      <c r="AB568" s="39"/>
      <c r="AC568" s="39">
        <f t="shared" si="45"/>
        <v>-67.71181908066292</v>
      </c>
      <c r="AD568" s="39">
        <f t="shared" si="46"/>
        <v>-23.400539700593015</v>
      </c>
      <c r="AE568" s="39"/>
      <c r="AF568" s="39"/>
      <c r="AG568" s="39">
        <f>Masse_1*(q_1x-W568)/($AV568^2+Aarseth_1^2)^(3/2)</f>
        <v>-37.676775307257273</v>
      </c>
      <c r="AH568" s="39">
        <f>Masse_1*(q_1y-X568)/($AV568^2+Aarseth_1^2)^(3/2)</f>
        <v>-12.09928480812985</v>
      </c>
      <c r="AI568" s="39"/>
      <c r="AJ568" s="39">
        <f>Masse_2*(q_2x-W568)/($AX568^2+Aarseth_2^2)^(3/2)</f>
        <v>-7.5315881457186284</v>
      </c>
      <c r="AK568" s="39">
        <f>Masse_2*(q_2y-X568)/($AX568^2+Aarseth_2^2)^(3/2)</f>
        <v>-1.6424364745611499</v>
      </c>
      <c r="AL568" s="39"/>
      <c r="AM568" s="39">
        <f>Masse_3*(q_3x-W568)/($AZ568^2+Aarseth_3^2)^(3/2)</f>
        <v>-22.503455627687018</v>
      </c>
      <c r="AN568" s="39">
        <f>Masse_3*(q_3y-X568)/($AZ568^2+Aarseth_3^2)^(3/2)</f>
        <v>-9.6588184179020136</v>
      </c>
      <c r="AO568" s="39"/>
      <c r="AP568" s="39"/>
      <c r="AQ568" s="39"/>
      <c r="AR568" s="39"/>
      <c r="AS568" s="39"/>
      <c r="AT568" s="39"/>
      <c r="AU568" s="39"/>
      <c r="AV568" s="39">
        <f>SQRT((q_1x-W568)^2+(q_1y-X568)^2)</f>
        <v>114373.54373314402</v>
      </c>
      <c r="AW568" s="39"/>
      <c r="AX568" s="39">
        <f>SQRT((q_2x-W568)^2+(q_2y-X568)^2)</f>
        <v>152395.55289178752</v>
      </c>
      <c r="AY568" s="39"/>
      <c r="AZ568" s="39">
        <f>SQRT((q_3x-W568)^2+(q_3y-X568)^2)</f>
        <v>145708.71795122972</v>
      </c>
      <c r="BA568" s="39"/>
    </row>
    <row r="569" spans="20:53" x14ac:dyDescent="0.3">
      <c r="T569">
        <v>565</v>
      </c>
      <c r="U569">
        <v>282.5</v>
      </c>
      <c r="W569" s="39">
        <f>W568+(Z568*bt)+(0.5*AC568)*bt^2</f>
        <v>128248.09196328424</v>
      </c>
      <c r="X569" s="39">
        <f>X568+(AA568*bt)+(0.5*AD568)*bt^2</f>
        <v>42832.432630815958</v>
      </c>
      <c r="Y569" s="39"/>
      <c r="Z569" s="39">
        <f>Z568+(AC568*bt)</f>
        <v>-1313.2019423817976</v>
      </c>
      <c r="AA569" s="39">
        <f>AA568+(AD568*bt)</f>
        <v>718.50254630231996</v>
      </c>
      <c r="AB569" s="39"/>
      <c r="AC569" s="39">
        <f t="shared" si="45"/>
        <v>-68.133501859447648</v>
      </c>
      <c r="AD569" s="39">
        <f t="shared" si="46"/>
        <v>-23.875920397230693</v>
      </c>
      <c r="AE569" s="39"/>
      <c r="AF569" s="39"/>
      <c r="AG569" s="39">
        <f>Masse_1*(q_1x-W569)/($AV569^2+Aarseth_1^2)^(3/2)</f>
        <v>-37.949266436905717</v>
      </c>
      <c r="AH569" s="39">
        <f>Masse_1*(q_1y-X569)/($AV569^2+Aarseth_1^2)^(3/2)</f>
        <v>-12.386730107221148</v>
      </c>
      <c r="AI569" s="39"/>
      <c r="AJ569" s="39">
        <f>Masse_2*(q_2x-W569)/($AX569^2+Aarseth_2^2)^(3/2)</f>
        <v>-7.5812002555235614</v>
      </c>
      <c r="AK569" s="39">
        <f>Masse_2*(q_2y-X569)/($AX569^2+Aarseth_2^2)^(3/2)</f>
        <v>-1.6790047234594292</v>
      </c>
      <c r="AL569" s="39"/>
      <c r="AM569" s="39">
        <f>Masse_3*(q_3x-W569)/($AZ569^2+Aarseth_3^2)^(3/2)</f>
        <v>-22.603035167018373</v>
      </c>
      <c r="AN569" s="39">
        <f>Masse_3*(q_3y-X569)/($AZ569^2+Aarseth_3^2)^(3/2)</f>
        <v>-9.8101855665501194</v>
      </c>
      <c r="AO569" s="39"/>
      <c r="AP569" s="39"/>
      <c r="AQ569" s="39"/>
      <c r="AR569" s="39"/>
      <c r="AS569" s="39"/>
      <c r="AT569" s="39"/>
      <c r="AU569" s="39"/>
      <c r="AV569" s="39">
        <f>SQRT((q_1x-W569)^2+(q_1y-X569)^2)</f>
        <v>113868.47768062411</v>
      </c>
      <c r="AW569" s="39"/>
      <c r="AX569" s="39">
        <f>SQRT((q_2x-W569)^2+(q_2y-X569)^2)</f>
        <v>151840.26278695467</v>
      </c>
      <c r="AY569" s="39"/>
      <c r="AZ569" s="39">
        <f>SQRT((q_3x-W569)^2+(q_3y-X569)^2)</f>
        <v>145257.1660051707</v>
      </c>
      <c r="BA569" s="39"/>
    </row>
    <row r="570" spans="20:53" x14ac:dyDescent="0.3">
      <c r="T570">
        <v>566</v>
      </c>
      <c r="U570">
        <v>283</v>
      </c>
      <c r="W570" s="39">
        <f>W569+(Z569*bt)+(0.5*AC569)*bt^2</f>
        <v>127582.97430436091</v>
      </c>
      <c r="X570" s="39">
        <f>X569+(AA569*bt)+(0.5*AD569)*bt^2</f>
        <v>43188.699413917464</v>
      </c>
      <c r="Y570" s="39"/>
      <c r="Z570" s="39">
        <f>Z569+(AC569*bt)</f>
        <v>-1347.2686933115215</v>
      </c>
      <c r="AA570" s="39">
        <f>AA569+(AD569*bt)</f>
        <v>706.56458610370464</v>
      </c>
      <c r="AB570" s="39"/>
      <c r="AC570" s="39">
        <f t="shared" si="45"/>
        <v>-68.574357565012747</v>
      </c>
      <c r="AD570" s="39">
        <f t="shared" si="46"/>
        <v>-24.365910937354016</v>
      </c>
      <c r="AE570" s="39"/>
      <c r="AF570" s="39"/>
      <c r="AG570" s="39">
        <f>Masse_1*(q_1x-W570)/($AV570^2+Aarseth_1^2)^(3/2)</f>
        <v>-38.233954648686044</v>
      </c>
      <c r="AH570" s="39">
        <f>Masse_1*(q_1y-X570)/($AV570^2+Aarseth_1^2)^(3/2)</f>
        <v>-12.683420621946844</v>
      </c>
      <c r="AI570" s="39"/>
      <c r="AJ570" s="39">
        <f>Masse_2*(q_2x-W570)/($AX570^2+Aarseth_2^2)^(3/2)</f>
        <v>-7.6328748886045217</v>
      </c>
      <c r="AK570" s="39">
        <f>Masse_2*(q_2y-X570)/($AX570^2+Aarseth_2^2)^(3/2)</f>
        <v>-1.7164933254394283</v>
      </c>
      <c r="AL570" s="39"/>
      <c r="AM570" s="39">
        <f>Masse_3*(q_3x-W570)/($AZ570^2+Aarseth_3^2)^(3/2)</f>
        <v>-22.70752802772218</v>
      </c>
      <c r="AN570" s="39">
        <f>Masse_3*(q_3y-X570)/($AZ570^2+Aarseth_3^2)^(3/2)</f>
        <v>-9.9659969899677456</v>
      </c>
      <c r="AO570" s="39"/>
      <c r="AP570" s="39"/>
      <c r="AQ570" s="39"/>
      <c r="AR570" s="39"/>
      <c r="AS570" s="39"/>
      <c r="AT570" s="39"/>
      <c r="AU570" s="39"/>
      <c r="AV570" s="39">
        <f>SQRT((q_1x-W570)^2+(q_1y-X570)^2)</f>
        <v>113348.04641470329</v>
      </c>
      <c r="AW570" s="39"/>
      <c r="AX570" s="39">
        <f>SQRT((q_2x-W570)^2+(q_2y-X570)^2)</f>
        <v>151268.71478699427</v>
      </c>
      <c r="AY570" s="39"/>
      <c r="AZ570" s="39">
        <f>SQRT((q_3x-W570)^2+(q_3y-X570)^2)</f>
        <v>144790.08880056004</v>
      </c>
      <c r="BA570" s="39"/>
    </row>
    <row r="571" spans="20:53" x14ac:dyDescent="0.3">
      <c r="T571">
        <v>567</v>
      </c>
      <c r="U571">
        <v>283.5</v>
      </c>
      <c r="W571" s="39">
        <f>W570+(Z570*bt)+(0.5*AC570)*bt^2</f>
        <v>126900.76816300952</v>
      </c>
      <c r="X571" s="39">
        <f>X570+(AA570*bt)+(0.5*AD570)*bt^2</f>
        <v>43538.935968102145</v>
      </c>
      <c r="Y571" s="39"/>
      <c r="Z571" s="39">
        <f>Z570+(AC570*bt)</f>
        <v>-1381.5558720940278</v>
      </c>
      <c r="AA571" s="39">
        <f>AA570+(AD570*bt)</f>
        <v>694.38163063502759</v>
      </c>
      <c r="AB571" s="39"/>
      <c r="AC571" s="39">
        <f t="shared" si="45"/>
        <v>-69.034993701893967</v>
      </c>
      <c r="AD571" s="39">
        <f t="shared" si="46"/>
        <v>-24.871249564856232</v>
      </c>
      <c r="AE571" s="39"/>
      <c r="AF571" s="39"/>
      <c r="AG571" s="39">
        <f>Masse_1*(q_1x-W571)/($AV571^2+Aarseth_1^2)^(3/2)</f>
        <v>-38.531257307915617</v>
      </c>
      <c r="AH571" s="39">
        <f>Masse_1*(q_1y-X571)/($AV571^2+Aarseth_1^2)^(3/2)</f>
        <v>-12.989855346717141</v>
      </c>
      <c r="AI571" s="39"/>
      <c r="AJ571" s="39">
        <f>Masse_2*(q_2x-W571)/($AX571^2+Aarseth_2^2)^(3/2)</f>
        <v>-7.6866814680268227</v>
      </c>
      <c r="AK571" s="39">
        <f>Masse_2*(q_2y-X571)/($AX571^2+Aarseth_2^2)^(3/2)</f>
        <v>-1.7549473756139649</v>
      </c>
      <c r="AL571" s="39"/>
      <c r="AM571" s="39">
        <f>Masse_3*(q_3x-W571)/($AZ571^2+Aarseth_3^2)^(3/2)</f>
        <v>-22.817054925951531</v>
      </c>
      <c r="AN571" s="39">
        <f>Masse_3*(q_3y-X571)/($AZ571^2+Aarseth_3^2)^(3/2)</f>
        <v>-10.126446842525127</v>
      </c>
      <c r="AO571" s="39"/>
      <c r="AP571" s="39"/>
      <c r="AQ571" s="39"/>
      <c r="AR571" s="39"/>
      <c r="AS571" s="39"/>
      <c r="AT571" s="39"/>
      <c r="AU571" s="39"/>
      <c r="AV571" s="39">
        <f>SQRT((q_1x-W571)^2+(q_1y-X571)^2)</f>
        <v>112812.14092266167</v>
      </c>
      <c r="AW571" s="39"/>
      <c r="AX571" s="39">
        <f>SQRT((q_2x-W571)^2+(q_2y-X571)^2)</f>
        <v>150680.77486114387</v>
      </c>
      <c r="AY571" s="39"/>
      <c r="AZ571" s="39">
        <f>SQRT((q_3x-W571)^2+(q_3y-X571)^2)</f>
        <v>144307.37911232933</v>
      </c>
      <c r="BA571" s="39"/>
    </row>
    <row r="572" spans="20:53" x14ac:dyDescent="0.3">
      <c r="T572">
        <v>568</v>
      </c>
      <c r="U572">
        <v>284</v>
      </c>
      <c r="W572" s="39">
        <f>W571+(Z571*bt)+(0.5*AC571)*bt^2</f>
        <v>126201.36085274977</v>
      </c>
      <c r="X572" s="39">
        <f>X571+(AA571*bt)+(0.5*AD571)*bt^2</f>
        <v>43883.017877224054</v>
      </c>
      <c r="Y572" s="39"/>
      <c r="Z572" s="39">
        <f>Z571+(AC571*bt)</f>
        <v>-1416.0733689449748</v>
      </c>
      <c r="AA572" s="39">
        <f>AA571+(AD571*bt)</f>
        <v>681.94600585259946</v>
      </c>
      <c r="AB572" s="39"/>
      <c r="AC572" s="39">
        <f t="shared" si="45"/>
        <v>-69.51605498312729</v>
      </c>
      <c r="AD572" s="39">
        <f t="shared" si="46"/>
        <v>-25.392718878986223</v>
      </c>
      <c r="AE572" s="39"/>
      <c r="AF572" s="39"/>
      <c r="AG572" s="39">
        <f>Masse_1*(q_1x-W572)/($AV572^2+Aarseth_1^2)^(3/2)</f>
        <v>-38.841617505751302</v>
      </c>
      <c r="AH572" s="39">
        <f>Masse_1*(q_1y-X572)/($AV572^2+Aarseth_1^2)^(3/2)</f>
        <v>-13.306564555716408</v>
      </c>
      <c r="AI572" s="39"/>
      <c r="AJ572" s="39">
        <f>Masse_2*(q_2x-W572)/($AX572^2+Aarseth_2^2)^(3/2)</f>
        <v>-7.7426935938021151</v>
      </c>
      <c r="AK572" s="39">
        <f>Masse_2*(q_2y-X572)/($AX572^2+Aarseth_2^2)^(3/2)</f>
        <v>-1.7944143879816081</v>
      </c>
      <c r="AL572" s="39"/>
      <c r="AM572" s="39">
        <f>Masse_3*(q_3x-W572)/($AZ572^2+Aarseth_3^2)^(3/2)</f>
        <v>-22.931743883573876</v>
      </c>
      <c r="AN572" s="39">
        <f>Masse_3*(q_3y-X572)/($AZ572^2+Aarseth_3^2)^(3/2)</f>
        <v>-10.291739935288209</v>
      </c>
      <c r="AO572" s="39"/>
      <c r="AP572" s="39"/>
      <c r="AQ572" s="39"/>
      <c r="AR572" s="39"/>
      <c r="AS572" s="39"/>
      <c r="AT572" s="39"/>
      <c r="AU572" s="39"/>
      <c r="AV572" s="39">
        <f>SQRT((q_1x-W572)^2+(q_1y-X572)^2)</f>
        <v>112260.64776594858</v>
      </c>
      <c r="AW572" s="39"/>
      <c r="AX572" s="39">
        <f>SQRT((q_2x-W572)^2+(q_2y-X572)^2)</f>
        <v>150076.30331156295</v>
      </c>
      <c r="AY572" s="39"/>
      <c r="AZ572" s="39">
        <f>SQRT((q_3x-W572)^2+(q_3y-X572)^2)</f>
        <v>143808.92491060126</v>
      </c>
      <c r="BA572" s="39"/>
    </row>
    <row r="573" spans="20:53" x14ac:dyDescent="0.3">
      <c r="T573">
        <v>569</v>
      </c>
      <c r="U573">
        <v>284.5</v>
      </c>
      <c r="W573" s="39">
        <f>W572+(Z572*bt)+(0.5*AC572)*bt^2</f>
        <v>125484.63466140439</v>
      </c>
      <c r="X573" s="39">
        <f>X572+(AA572*bt)+(0.5*AD572)*bt^2</f>
        <v>44220.816790290482</v>
      </c>
      <c r="Y573" s="39"/>
      <c r="Z573" s="39">
        <f>Z572+(AC572*bt)</f>
        <v>-1450.8313964365384</v>
      </c>
      <c r="AA573" s="39">
        <f>AA572+(AD572*bt)</f>
        <v>669.24964641310635</v>
      </c>
      <c r="AB573" s="39"/>
      <c r="AC573" s="39">
        <f t="shared" si="45"/>
        <v>-70.018225653203771</v>
      </c>
      <c r="AD573" s="39">
        <f t="shared" si="46"/>
        <v>-25.931149304364048</v>
      </c>
      <c r="AE573" s="39"/>
      <c r="AF573" s="39"/>
      <c r="AG573" s="39">
        <f>Masse_1*(q_1x-W573)/($AV573^2+Aarseth_1^2)^(3/2)</f>
        <v>-39.165505721052739</v>
      </c>
      <c r="AH573" s="39">
        <f>Masse_1*(q_1y-X573)/($AV573^2+Aarseth_1^2)^(3/2)</f>
        <v>-13.634112349142624</v>
      </c>
      <c r="AI573" s="39"/>
      <c r="AJ573" s="39">
        <f>Masse_2*(q_2x-W573)/($AX573^2+Aarseth_2^2)^(3/2)</f>
        <v>-7.8009893188324364</v>
      </c>
      <c r="AK573" s="39">
        <f>Masse_2*(q_2y-X573)/($AX573^2+Aarseth_2^2)^(3/2)</f>
        <v>-1.8349444728928377</v>
      </c>
      <c r="AL573" s="39"/>
      <c r="AM573" s="39">
        <f>Masse_3*(q_3x-W573)/($AZ573^2+Aarseth_3^2)^(3/2)</f>
        <v>-23.051730613318593</v>
      </c>
      <c r="AN573" s="39">
        <f>Masse_3*(q_3y-X573)/($AZ573^2+Aarseth_3^2)^(3/2)</f>
        <v>-10.462092482328586</v>
      </c>
      <c r="AO573" s="39"/>
      <c r="AP573" s="39"/>
      <c r="AQ573" s="39"/>
      <c r="AR573" s="39"/>
      <c r="AS573" s="39"/>
      <c r="AT573" s="39"/>
      <c r="AU573" s="39"/>
      <c r="AV573" s="39">
        <f>SQRT((q_1x-W573)^2+(q_1y-X573)^2)</f>
        <v>111693.44893679323</v>
      </c>
      <c r="AW573" s="39"/>
      <c r="AX573" s="39">
        <f>SQRT((q_2x-W573)^2+(q_2y-X573)^2)</f>
        <v>149455.15455934242</v>
      </c>
      <c r="AY573" s="39"/>
      <c r="AZ573" s="39">
        <f>SQRT((q_3x-W573)^2+(q_3y-X573)^2)</f>
        <v>143294.60919388881</v>
      </c>
      <c r="BA573" s="39"/>
    </row>
    <row r="574" spans="20:53" x14ac:dyDescent="0.3">
      <c r="T574">
        <v>570</v>
      </c>
      <c r="U574">
        <v>285</v>
      </c>
      <c r="W574" s="39">
        <f>W573+(Z573*bt)+(0.5*AC573)*bt^2</f>
        <v>124750.46668497946</v>
      </c>
      <c r="X574" s="39">
        <f>X573+(AA573*bt)+(0.5*AD573)*bt^2</f>
        <v>44552.200219833991</v>
      </c>
      <c r="Y574" s="39"/>
      <c r="Z574" s="39">
        <f>Z573+(AC573*bt)</f>
        <v>-1485.8405092631403</v>
      </c>
      <c r="AA574" s="39">
        <f>AA573+(AD573*bt)</f>
        <v>656.28407176092435</v>
      </c>
      <c r="AB574" s="39"/>
      <c r="AC574" s="39">
        <f t="shared" si="45"/>
        <v>-70.542232003214565</v>
      </c>
      <c r="AD574" s="39">
        <f t="shared" si="46"/>
        <v>-26.487422876929507</v>
      </c>
      <c r="AE574" s="39"/>
      <c r="AF574" s="39"/>
      <c r="AG574" s="39">
        <f>Masse_1*(q_1x-W574)/($AV574^2+Aarseth_1^2)^(3/2)</f>
        <v>-39.503421620643635</v>
      </c>
      <c r="AH574" s="39">
        <f>Masse_1*(q_1y-X574)/($AV574^2+Aarseth_1^2)^(3/2)</f>
        <v>-13.973099438863793</v>
      </c>
      <c r="AI574" s="39"/>
      <c r="AJ574" s="39">
        <f>Masse_2*(q_2x-W574)/($AX574^2+Aarseth_2^2)^(3/2)</f>
        <v>-7.8616514484663309</v>
      </c>
      <c r="AK574" s="39">
        <f>Masse_2*(q_2y-X574)/($AX574^2+Aarseth_2^2)^(3/2)</f>
        <v>-1.8765905293909775</v>
      </c>
      <c r="AL574" s="39"/>
      <c r="AM574" s="39">
        <f>Masse_3*(q_3x-W574)/($AZ574^2+Aarseth_3^2)^(3/2)</f>
        <v>-23.17715893410459</v>
      </c>
      <c r="AN574" s="39">
        <f>Masse_3*(q_3y-X574)/($AZ574^2+Aarseth_3^2)^(3/2)</f>
        <v>-10.637732908674735</v>
      </c>
      <c r="AO574" s="39"/>
      <c r="AP574" s="39"/>
      <c r="AQ574" s="39"/>
      <c r="AR574" s="39"/>
      <c r="AS574" s="39"/>
      <c r="AT574" s="39"/>
      <c r="AU574" s="39"/>
      <c r="AV574" s="39">
        <f>SQRT((q_1x-W574)^2+(q_1y-X574)^2)</f>
        <v>111110.42170674926</v>
      </c>
      <c r="AW574" s="39"/>
      <c r="AX574" s="39">
        <f>SQRT((q_2x-W574)^2+(q_2y-X574)^2)</f>
        <v>148817.17691701735</v>
      </c>
      <c r="AY574" s="39"/>
      <c r="AZ574" s="39">
        <f>SQRT((q_3x-W574)^2+(q_3y-X574)^2)</f>
        <v>142764.3098116373</v>
      </c>
      <c r="BA574" s="39"/>
    </row>
    <row r="575" spans="20:53" x14ac:dyDescent="0.3">
      <c r="T575">
        <v>571</v>
      </c>
      <c r="U575">
        <v>285.5</v>
      </c>
      <c r="W575" s="39">
        <f>W574+(Z574*bt)+(0.5*AC574)*bt^2</f>
        <v>123998.7286513475</v>
      </c>
      <c r="X575" s="39">
        <f>X574+(AA574*bt)+(0.5*AD574)*bt^2</f>
        <v>44877.031327854835</v>
      </c>
      <c r="Y575" s="39"/>
      <c r="Z575" s="39">
        <f>Z574+(AC574*bt)</f>
        <v>-1521.1116252647475</v>
      </c>
      <c r="AA575" s="39">
        <f>AA574+(AD574*bt)</f>
        <v>643.04036032245961</v>
      </c>
      <c r="AB575" s="39"/>
      <c r="AC575" s="39">
        <f t="shared" si="45"/>
        <v>-71.088845095725461</v>
      </c>
      <c r="AD575" s="39">
        <f t="shared" si="46"/>
        <v>-27.062477379865939</v>
      </c>
      <c r="AE575" s="39"/>
      <c r="AF575" s="39"/>
      <c r="AG575" s="39">
        <f>Masse_1*(q_1x-W575)/($AV575^2+Aarseth_1^2)^(3/2)</f>
        <v>-39.855896010719484</v>
      </c>
      <c r="AH575" s="39">
        <f>Masse_1*(q_1y-X575)/($AV575^2+Aarseth_1^2)^(3/2)</f>
        <v>-14.324166200017146</v>
      </c>
      <c r="AI575" s="39"/>
      <c r="AJ575" s="39">
        <f>Masse_2*(q_2x-W575)/($AX575^2+Aarseth_2^2)^(3/2)</f>
        <v>-7.9247678659831742</v>
      </c>
      <c r="AK575" s="39">
        <f>Masse_2*(q_2y-X575)/($AX575^2+Aarseth_2^2)^(3/2)</f>
        <v>-1.9194084539251663</v>
      </c>
      <c r="AL575" s="39"/>
      <c r="AM575" s="39">
        <f>Masse_3*(q_3x-W575)/($AZ575^2+Aarseth_3^2)^(3/2)</f>
        <v>-23.308181219022803</v>
      </c>
      <c r="AN575" s="39">
        <f>Masse_3*(q_3y-X575)/($AZ575^2+Aarseth_3^2)^(3/2)</f>
        <v>-10.81890272592363</v>
      </c>
      <c r="AO575" s="39"/>
      <c r="AP575" s="39"/>
      <c r="AQ575" s="39"/>
      <c r="AR575" s="39"/>
      <c r="AS575" s="39"/>
      <c r="AT575" s="39"/>
      <c r="AU575" s="39"/>
      <c r="AV575" s="39">
        <f>SQRT((q_1x-W575)^2+(q_1y-X575)^2)</f>
        <v>110511.43846670375</v>
      </c>
      <c r="AW575" s="39"/>
      <c r="AX575" s="39">
        <f>SQRT((q_2x-W575)^2+(q_2y-X575)^2)</f>
        <v>148162.21234663235</v>
      </c>
      <c r="AY575" s="39"/>
      <c r="AZ575" s="39">
        <f>SQRT((q_3x-W575)^2+(q_3y-X575)^2)</f>
        <v>142217.89927537565</v>
      </c>
      <c r="BA575" s="39"/>
    </row>
    <row r="576" spans="20:53" x14ac:dyDescent="0.3">
      <c r="T576">
        <v>572</v>
      </c>
      <c r="U576">
        <v>286</v>
      </c>
      <c r="W576" s="39">
        <f>W575+(Z575*bt)+(0.5*AC575)*bt^2</f>
        <v>123229.28673307816</v>
      </c>
      <c r="X576" s="39">
        <f>X575+(AA575*bt)+(0.5*AD575)*bt^2</f>
        <v>45195.168698343579</v>
      </c>
      <c r="Y576" s="39"/>
      <c r="Z576" s="39">
        <f>Z575+(AC575*bt)</f>
        <v>-1556.6560478126103</v>
      </c>
      <c r="AA576" s="39">
        <f>AA575+(AD575*bt)</f>
        <v>629.50912163252667</v>
      </c>
      <c r="AB576" s="39"/>
      <c r="AC576" s="39">
        <f t="shared" si="45"/>
        <v>-71.658883718768138</v>
      </c>
      <c r="AD576" s="39">
        <f t="shared" si="46"/>
        <v>-27.65731086771212</v>
      </c>
      <c r="AE576" s="39"/>
      <c r="AF576" s="39"/>
      <c r="AG576" s="39">
        <f>Masse_1*(q_1x-W576)/($AV576^2+Aarseth_1^2)^(3/2)</f>
        <v>-40.223492953484005</v>
      </c>
      <c r="AH576" s="39">
        <f>Masse_1*(q_1y-X576)/($AV576^2+Aarseth_1^2)^(3/2)</f>
        <v>-14.687996018404743</v>
      </c>
      <c r="AI576" s="39"/>
      <c r="AJ576" s="39">
        <f>Masse_2*(q_2x-W576)/($AX576^2+Aarseth_2^2)^(3/2)</f>
        <v>-7.9904318865869035</v>
      </c>
      <c r="AK576" s="39">
        <f>Masse_2*(q_2y-X576)/($AX576^2+Aarseth_2^2)^(3/2)</f>
        <v>-1.9634573671035553</v>
      </c>
      <c r="AL576" s="39"/>
      <c r="AM576" s="39">
        <f>Masse_3*(q_3x-W576)/($AZ576^2+Aarseth_3^2)^(3/2)</f>
        <v>-23.444958878697228</v>
      </c>
      <c r="AN576" s="39">
        <f>Masse_3*(q_3y-X576)/($AZ576^2+Aarseth_3^2)^(3/2)</f>
        <v>-11.005857482203822</v>
      </c>
      <c r="AO576" s="39"/>
      <c r="AP576" s="39"/>
      <c r="AQ576" s="39"/>
      <c r="AR576" s="39"/>
      <c r="AS576" s="39"/>
      <c r="AT576" s="39"/>
      <c r="AU576" s="39"/>
      <c r="AV576" s="39">
        <f>SQRT((q_1x-W576)^2+(q_1y-X576)^2)</f>
        <v>109896.36655784689</v>
      </c>
      <c r="AW576" s="39"/>
      <c r="AX576" s="39">
        <f>SQRT((q_2x-W576)^2+(q_2y-X576)^2)</f>
        <v>147490.09620232534</v>
      </c>
      <c r="AY576" s="39"/>
      <c r="AZ576" s="39">
        <f>SQRT((q_3x-W576)^2+(q_3y-X576)^2)</f>
        <v>141655.2445576796</v>
      </c>
      <c r="BA576" s="39"/>
    </row>
    <row r="577" spans="20:53" x14ac:dyDescent="0.3">
      <c r="T577">
        <v>573</v>
      </c>
      <c r="U577">
        <v>286.5</v>
      </c>
      <c r="W577" s="39">
        <f>W576+(Z576*bt)+(0.5*AC576)*bt^2</f>
        <v>122442.00134870701</v>
      </c>
      <c r="X577" s="39">
        <f>X576+(AA576*bt)+(0.5*AD576)*bt^2</f>
        <v>45506.466095301374</v>
      </c>
      <c r="Y577" s="39"/>
      <c r="Z577" s="39">
        <f>Z576+(AC576*bt)</f>
        <v>-1592.4854896719944</v>
      </c>
      <c r="AA577" s="39">
        <f>AA576+(AD576*bt)</f>
        <v>615.68046619867062</v>
      </c>
      <c r="AB577" s="39"/>
      <c r="AC577" s="39">
        <f t="shared" si="45"/>
        <v>-72.253217590435298</v>
      </c>
      <c r="AD577" s="39">
        <f t="shared" si="46"/>
        <v>-28.27298662163939</v>
      </c>
      <c r="AE577" s="39"/>
      <c r="AF577" s="39"/>
      <c r="AG577" s="39">
        <f>Masse_1*(q_1x-W577)/($AV577^2+Aarseth_1^2)^(3/2)</f>
        <v>-40.606812064615539</v>
      </c>
      <c r="AH577" s="39">
        <f>Masse_1*(q_1y-X577)/($AV577^2+Aarseth_1^2)^(3/2)</f>
        <v>-15.065318967351127</v>
      </c>
      <c r="AI577" s="39"/>
      <c r="AJ577" s="39">
        <f>Masse_2*(q_2x-W577)/($AX577^2+Aarseth_2^2)^(3/2)</f>
        <v>-8.0587426427942148</v>
      </c>
      <c r="AK577" s="39">
        <f>Masse_2*(q_2y-X577)/($AX577^2+Aarseth_2^2)^(3/2)</f>
        <v>-2.0087998603491224</v>
      </c>
      <c r="AL577" s="39"/>
      <c r="AM577" s="39">
        <f>Masse_3*(q_3x-W577)/($AZ577^2+Aarseth_3^2)^(3/2)</f>
        <v>-23.587662883025541</v>
      </c>
      <c r="AN577" s="39">
        <f>Masse_3*(q_3y-X577)/($AZ577^2+Aarseth_3^2)^(3/2)</f>
        <v>-11.198867793939142</v>
      </c>
      <c r="AO577" s="39"/>
      <c r="AP577" s="39"/>
      <c r="AQ577" s="39"/>
      <c r="AR577" s="39"/>
      <c r="AS577" s="39"/>
      <c r="AT577" s="39"/>
      <c r="AU577" s="39"/>
      <c r="AV577" s="39">
        <f>SQRT((q_1x-W577)^2+(q_1y-X577)^2)</f>
        <v>109265.06809306341</v>
      </c>
      <c r="AW577" s="39"/>
      <c r="AX577" s="39">
        <f>SQRT((q_2x-W577)^2+(q_2y-X577)^2)</f>
        <v>146800.65695630191</v>
      </c>
      <c r="AY577" s="39"/>
      <c r="AZ577" s="39">
        <f>SQRT((q_3x-W577)^2+(q_3y-X577)^2)</f>
        <v>141076.20687807599</v>
      </c>
      <c r="BA577" s="39"/>
    </row>
    <row r="578" spans="20:53" x14ac:dyDescent="0.3">
      <c r="T578">
        <v>574</v>
      </c>
      <c r="U578">
        <v>287</v>
      </c>
      <c r="W578" s="39">
        <f>W577+(Z577*bt)+(0.5*AC577)*bt^2</f>
        <v>121636.72695167222</v>
      </c>
      <c r="X578" s="39">
        <f>X577+(AA577*bt)+(0.5*AD577)*bt^2</f>
        <v>45810.772205073001</v>
      </c>
      <c r="Y578" s="39"/>
      <c r="Z578" s="39">
        <f>Z577+(AC577*bt)</f>
        <v>-1628.612098467212</v>
      </c>
      <c r="AA578" s="39">
        <f>AA577+(AD577*bt)</f>
        <v>601.54397288785094</v>
      </c>
      <c r="AB578" s="39"/>
      <c r="AC578" s="39">
        <f t="shared" si="45"/>
        <v>-72.872770837873148</v>
      </c>
      <c r="AD578" s="39">
        <f t="shared" si="46"/>
        <v>-28.910638584293487</v>
      </c>
      <c r="AE578" s="39"/>
      <c r="AF578" s="39"/>
      <c r="AG578" s="39">
        <f>Masse_1*(q_1x-W578)/($AV578^2+Aarseth_1^2)^(3/2)</f>
        <v>-41.00649100882476</v>
      </c>
      <c r="AH578" s="39">
        <f>Masse_1*(q_1y-X578)/($AV578^2+Aarseth_1^2)^(3/2)</f>
        <v>-15.456915852037012</v>
      </c>
      <c r="AI578" s="39"/>
      <c r="AJ578" s="39">
        <f>Masse_2*(q_2x-W578)/($AX578^2+Aarseth_2^2)^(3/2)</f>
        <v>-8.1298055044407196</v>
      </c>
      <c r="AK578" s="39">
        <f>Masse_2*(q_2y-X578)/($AX578^2+Aarseth_2^2)^(3/2)</f>
        <v>-2.0555022645391476</v>
      </c>
      <c r="AL578" s="39"/>
      <c r="AM578" s="39">
        <f>Masse_3*(q_3x-W578)/($AZ578^2+Aarseth_3^2)^(3/2)</f>
        <v>-23.736474324607666</v>
      </c>
      <c r="AN578" s="39">
        <f>Masse_3*(q_3y-X578)/($AZ578^2+Aarseth_3^2)^(3/2)</f>
        <v>-11.398220467717326</v>
      </c>
      <c r="AO578" s="39"/>
      <c r="AP578" s="39"/>
      <c r="AQ578" s="39"/>
      <c r="AR578" s="39"/>
      <c r="AS578" s="39"/>
      <c r="AT578" s="39"/>
      <c r="AU578" s="39"/>
      <c r="AV578" s="39">
        <f>SQRT((q_1x-W578)^2+(q_1y-X578)^2)</f>
        <v>108617.39976816683</v>
      </c>
      <c r="AW578" s="39"/>
      <c r="AX578" s="39">
        <f>SQRT((q_2x-W578)^2+(q_2y-X578)^2)</f>
        <v>146093.71590696907</v>
      </c>
      <c r="AY578" s="39"/>
      <c r="AZ578" s="39">
        <f>SQRT((q_3x-W578)^2+(q_3y-X578)^2)</f>
        <v>140480.64147493656</v>
      </c>
      <c r="BA578" s="39"/>
    </row>
    <row r="579" spans="20:53" x14ac:dyDescent="0.3">
      <c r="T579">
        <v>575</v>
      </c>
      <c r="U579">
        <v>287.5</v>
      </c>
      <c r="W579" s="39">
        <f>W578+(Z578*bt)+(0.5*AC578)*bt^2</f>
        <v>120813.31180608388</v>
      </c>
      <c r="X579" s="39">
        <f>X578+(AA578*bt)+(0.5*AD578)*bt^2</f>
        <v>46107.930361693892</v>
      </c>
      <c r="Y579" s="39"/>
      <c r="Z579" s="39">
        <f>Z578+(AC578*bt)</f>
        <v>-1665.0484838861487</v>
      </c>
      <c r="AA579" s="39">
        <f>AA578+(AD578*bt)</f>
        <v>587.08865359570416</v>
      </c>
      <c r="AB579" s="39"/>
      <c r="AC579" s="39">
        <f t="shared" si="45"/>
        <v>-73.518525777080654</v>
      </c>
      <c r="AD579" s="39">
        <f t="shared" si="46"/>
        <v>-29.571477328811326</v>
      </c>
      <c r="AE579" s="39"/>
      <c r="AF579" s="39"/>
      <c r="AG579" s="39">
        <f>Masse_1*(q_1x-W579)/($AV579^2+Aarseth_1^2)^(3/2)</f>
        <v>-41.423208212648341</v>
      </c>
      <c r="AH579" s="39">
        <f>Masse_1*(q_1y-X579)/($AV579^2+Aarseth_1^2)^(3/2)</f>
        <v>-15.863622664317246</v>
      </c>
      <c r="AI579" s="39"/>
      <c r="AJ579" s="39">
        <f>Masse_2*(q_2x-W579)/($AX579^2+Aarseth_2^2)^(3/2)</f>
        <v>-8.2037325369172116</v>
      </c>
      <c r="AK579" s="39">
        <f>Masse_2*(q_2y-X579)/($AX579^2+Aarseth_2^2)^(3/2)</f>
        <v>-2.1036349429583598</v>
      </c>
      <c r="AL579" s="39"/>
      <c r="AM579" s="39">
        <f>Masse_3*(q_3x-W579)/($AZ579^2+Aarseth_3^2)^(3/2)</f>
        <v>-23.891585027515109</v>
      </c>
      <c r="AN579" s="39">
        <f>Masse_3*(q_3y-X579)/($AZ579^2+Aarseth_3^2)^(3/2)</f>
        <v>-11.604219721535722</v>
      </c>
      <c r="AO579" s="39"/>
      <c r="AP579" s="39"/>
      <c r="AQ579" s="39"/>
      <c r="AR579" s="39"/>
      <c r="AS579" s="39"/>
      <c r="AT579" s="39"/>
      <c r="AU579" s="39"/>
      <c r="AV579" s="39">
        <f>SQRT((q_1x-W579)^2+(q_1y-X579)^2)</f>
        <v>107953.21266235709</v>
      </c>
      <c r="AW579" s="39"/>
      <c r="AX579" s="39">
        <f>SQRT((q_2x-W579)^2+(q_2y-X579)^2)</f>
        <v>145369.08686788377</v>
      </c>
      <c r="AY579" s="39"/>
      <c r="AZ579" s="39">
        <f>SQRT((q_3x-W579)^2+(q_3y-X579)^2)</f>
        <v>139868.3973623224</v>
      </c>
      <c r="BA579" s="39"/>
    </row>
    <row r="580" spans="20:53" x14ac:dyDescent="0.3">
      <c r="T580">
        <v>576</v>
      </c>
      <c r="U580">
        <v>288</v>
      </c>
      <c r="W580" s="39">
        <f>W579+(Z579*bt)+(0.5*AC579)*bt^2</f>
        <v>119971.59774841867</v>
      </c>
      <c r="X580" s="39">
        <f>X579+(AA579*bt)+(0.5*AD579)*bt^2</f>
        <v>46397.778253825643</v>
      </c>
      <c r="Y580" s="39"/>
      <c r="Z580" s="39">
        <f>Z579+(AC579*bt)</f>
        <v>-1701.8077467746891</v>
      </c>
      <c r="AA580" s="39">
        <f>AA579+(AD579*bt)</f>
        <v>572.30291493129846</v>
      </c>
      <c r="AB580" s="39"/>
      <c r="AC580" s="39">
        <f t="shared" si="45"/>
        <v>-74.191527022829987</v>
      </c>
      <c r="AD580" s="39">
        <f t="shared" si="46"/>
        <v>-30.256796623726935</v>
      </c>
      <c r="AE580" s="39"/>
      <c r="AF580" s="39"/>
      <c r="AG580" s="39">
        <f>Masse_1*(q_1x-W580)/($AV580^2+Aarseth_1^2)^(3/2)</f>
        <v>-41.857685815704947</v>
      </c>
      <c r="AH580" s="39">
        <f>Masse_1*(q_1y-X580)/($AV580^2+Aarseth_1^2)^(3/2)</f>
        <v>-16.286335496757108</v>
      </c>
      <c r="AI580" s="39"/>
      <c r="AJ580" s="39">
        <f>Masse_2*(q_2x-W580)/($AX580^2+Aarseth_2^2)^(3/2)</f>
        <v>-8.2806430016881976</v>
      </c>
      <c r="AK580" s="39">
        <f>Masse_2*(q_2y-X580)/($AX580^2+Aarseth_2^2)^(3/2)</f>
        <v>-2.1532726111783287</v>
      </c>
      <c r="AL580" s="39"/>
      <c r="AM580" s="39">
        <f>Masse_3*(q_3x-W580)/($AZ580^2+Aarseth_3^2)^(3/2)</f>
        <v>-24.053198205436843</v>
      </c>
      <c r="AN580" s="39">
        <f>Masse_3*(q_3y-X580)/($AZ580^2+Aarseth_3^2)^(3/2)</f>
        <v>-11.8171885157915</v>
      </c>
      <c r="AO580" s="39"/>
      <c r="AP580" s="39"/>
      <c r="AQ580" s="39"/>
      <c r="AR580" s="39"/>
      <c r="AS580" s="39"/>
      <c r="AT580" s="39"/>
      <c r="AU580" s="39"/>
      <c r="AV580" s="39">
        <f>SQRT((q_1x-W580)^2+(q_1y-X580)^2)</f>
        <v>107272.35202723683</v>
      </c>
      <c r="AW580" s="39"/>
      <c r="AX580" s="39">
        <f>SQRT((q_2x-W580)^2+(q_2y-X580)^2)</f>
        <v>144626.57583604677</v>
      </c>
      <c r="AY580" s="39"/>
      <c r="AZ580" s="39">
        <f>SQRT((q_3x-W580)^2+(q_3y-X580)^2)</f>
        <v>139239.31707064103</v>
      </c>
      <c r="BA580" s="39"/>
    </row>
    <row r="581" spans="20:53" x14ac:dyDescent="0.3">
      <c r="T581">
        <v>577</v>
      </c>
      <c r="U581">
        <v>288.5</v>
      </c>
      <c r="W581" s="39">
        <f>W580+(Z580*bt)+(0.5*AC580)*bt^2</f>
        <v>119111.41993415347</v>
      </c>
      <c r="X581" s="39">
        <f>X580+(AA580*bt)+(0.5*AD580)*bt^2</f>
        <v>46680.147611713321</v>
      </c>
      <c r="Y581" s="39"/>
      <c r="Z581" s="39">
        <f>Z580+(AC580*bt)</f>
        <v>-1738.9035102861042</v>
      </c>
      <c r="AA581" s="39">
        <f>AA580+(AD580*bt)</f>
        <v>557.17451661943494</v>
      </c>
      <c r="AB581" s="39"/>
      <c r="AC581" s="39">
        <f t="shared" si="45"/>
        <v>-74.892885961294397</v>
      </c>
      <c r="AD581" s="39">
        <f t="shared" si="46"/>
        <v>-30.967980663637796</v>
      </c>
      <c r="AE581" s="39"/>
      <c r="AF581" s="39"/>
      <c r="AG581" s="39">
        <f>Masse_1*(q_1x-W581)/($AV581^2+Aarseth_1^2)^(3/2)</f>
        <v>-42.310692883986988</v>
      </c>
      <c r="AH581" s="39">
        <f>Masse_1*(q_1y-X581)/($AV581^2+Aarseth_1^2)^(3/2)</f>
        <v>-16.726015971215311</v>
      </c>
      <c r="AI581" s="39"/>
      <c r="AJ581" s="39">
        <f>Masse_2*(q_2x-W581)/($AX581^2+Aarseth_2^2)^(3/2)</f>
        <v>-8.3606639036433155</v>
      </c>
      <c r="AK581" s="39">
        <f>Masse_2*(q_2y-X581)/($AX581^2+Aarseth_2^2)^(3/2)</f>
        <v>-2.2044946867965147</v>
      </c>
      <c r="AL581" s="39"/>
      <c r="AM581" s="39">
        <f>Masse_3*(q_3x-W581)/($AZ581^2+Aarseth_3^2)^(3/2)</f>
        <v>-24.221529173664091</v>
      </c>
      <c r="AN581" s="39">
        <f>Masse_3*(q_3y-X581)/($AZ581^2+Aarseth_3^2)^(3/2)</f>
        <v>-12.037470005625972</v>
      </c>
      <c r="AO581" s="39"/>
      <c r="AP581" s="39"/>
      <c r="AQ581" s="39"/>
      <c r="AR581" s="39"/>
      <c r="AS581" s="39"/>
      <c r="AT581" s="39"/>
      <c r="AU581" s="39"/>
      <c r="AV581" s="39">
        <f>SQRT((q_1x-W581)^2+(q_1y-X581)^2)</f>
        <v>106574.65706367418</v>
      </c>
      <c r="AW581" s="39"/>
      <c r="AX581" s="39">
        <f>SQRT((q_2x-W581)^2+(q_2y-X581)^2)</f>
        <v>143865.98063793077</v>
      </c>
      <c r="AY581" s="39"/>
      <c r="AZ581" s="39">
        <f>SQRT((q_3x-W581)^2+(q_3y-X581)^2)</f>
        <v>138593.23636986956</v>
      </c>
      <c r="BA581" s="39"/>
    </row>
    <row r="582" spans="20:53" x14ac:dyDescent="0.3">
      <c r="T582">
        <v>578</v>
      </c>
      <c r="U582">
        <v>289</v>
      </c>
      <c r="W582" s="39">
        <f>W581+(Z581*bt)+(0.5*AC581)*bt^2</f>
        <v>118232.60656826526</v>
      </c>
      <c r="X582" s="39">
        <f>X581+(AA581*bt)+(0.5*AD581)*bt^2</f>
        <v>46954.863872440081</v>
      </c>
      <c r="Y582" s="39"/>
      <c r="Z582" s="39">
        <f>Z581+(AC581*bt)</f>
        <v>-1776.3499532667513</v>
      </c>
      <c r="AA582" s="39">
        <f>AA581+(AD581*bt)</f>
        <v>541.69052628761608</v>
      </c>
      <c r="AB582" s="39"/>
      <c r="AC582" s="39">
        <f t="shared" si="45"/>
        <v>-75.6237856216284</v>
      </c>
      <c r="AD582" s="39">
        <f t="shared" si="46"/>
        <v>-31.706512044874771</v>
      </c>
      <c r="AE582" s="39"/>
      <c r="AF582" s="39"/>
      <c r="AG582" s="39">
        <f>Masse_1*(q_1x-W582)/($AV582^2+Aarseth_1^2)^(3/2)</f>
        <v>-42.783048911365562</v>
      </c>
      <c r="AH582" s="39">
        <f>Masse_1*(q_1y-X582)/($AV582^2+Aarseth_1^2)^(3/2)</f>
        <v>-17.183697244894184</v>
      </c>
      <c r="AI582" s="39"/>
      <c r="AJ582" s="39">
        <f>Masse_2*(q_2x-W582)/($AX582^2+Aarseth_2^2)^(3/2)</f>
        <v>-8.4439305904063726</v>
      </c>
      <c r="AK582" s="39">
        <f>Masse_2*(q_2y-X582)/($AX582^2+Aarseth_2^2)^(3/2)</f>
        <v>-2.2573856723355581</v>
      </c>
      <c r="AL582" s="39"/>
      <c r="AM582" s="39">
        <f>Masse_3*(q_3x-W582)/($AZ582^2+Aarseth_3^2)^(3/2)</f>
        <v>-24.396806119856468</v>
      </c>
      <c r="AN582" s="39">
        <f>Masse_3*(q_3y-X582)/($AZ582^2+Aarseth_3^2)^(3/2)</f>
        <v>-12.265429127645026</v>
      </c>
      <c r="AO582" s="39"/>
      <c r="AP582" s="39"/>
      <c r="AQ582" s="39"/>
      <c r="AR582" s="39"/>
      <c r="AS582" s="39"/>
      <c r="AT582" s="39"/>
      <c r="AU582" s="39"/>
      <c r="AV582" s="39">
        <f>SQRT((q_1x-W582)^2+(q_1y-X582)^2)</f>
        <v>105859.96068574922</v>
      </c>
      <c r="AW582" s="39"/>
      <c r="AX582" s="39">
        <f>SQRT((q_2x-W582)^2+(q_2y-X582)^2)</f>
        <v>143087.09055147981</v>
      </c>
      <c r="AY582" s="39"/>
      <c r="AZ582" s="39">
        <f>SQRT((q_3x-W582)^2+(q_3y-X582)^2)</f>
        <v>137929.98397397657</v>
      </c>
      <c r="BA582" s="39"/>
    </row>
    <row r="583" spans="20:53" x14ac:dyDescent="0.3">
      <c r="T583">
        <v>579</v>
      </c>
      <c r="U583">
        <v>289.5</v>
      </c>
      <c r="W583" s="39">
        <f>W582+(Z582*bt)+(0.5*AC582)*bt^2</f>
        <v>117334.97861842917</v>
      </c>
      <c r="X583" s="39">
        <f>X582+(AA582*bt)+(0.5*AD582)*bt^2</f>
        <v>47221.745821578275</v>
      </c>
      <c r="Y583" s="39"/>
      <c r="Z583" s="39">
        <f>Z582+(AC582*bt)</f>
        <v>-1814.1618460775655</v>
      </c>
      <c r="AA583" s="39">
        <f>AA582+(AD582*bt)</f>
        <v>525.83727026517874</v>
      </c>
      <c r="AB583" s="39"/>
      <c r="AC583" s="39">
        <f t="shared" si="45"/>
        <v>-76.385485986866584</v>
      </c>
      <c r="AD583" s="39">
        <f t="shared" si="46"/>
        <v>-32.473980576219844</v>
      </c>
      <c r="AE583" s="39"/>
      <c r="AF583" s="39"/>
      <c r="AG583" s="39">
        <f>Masse_1*(q_1x-W583)/($AV583^2+Aarseth_1^2)^(3/2)</f>
        <v>-43.275627638424119</v>
      </c>
      <c r="AH583" s="39">
        <f>Masse_1*(q_1y-X583)/($AV583^2+Aarseth_1^2)^(3/2)</f>
        <v>-17.66049066555486</v>
      </c>
      <c r="AI583" s="39"/>
      <c r="AJ583" s="39">
        <f>Masse_2*(q_2x-W583)/($AX583^2+Aarseth_2^2)^(3/2)</f>
        <v>-8.5305874093766043</v>
      </c>
      <c r="AK583" s="39">
        <f>Masse_2*(q_2y-X583)/($AX583^2+Aarseth_2^2)^(3/2)</f>
        <v>-2.312035575021111</v>
      </c>
      <c r="AL583" s="39"/>
      <c r="AM583" s="39">
        <f>Masse_3*(q_3x-W583)/($AZ583^2+Aarseth_3^2)^(3/2)</f>
        <v>-24.579270939065868</v>
      </c>
      <c r="AN583" s="39">
        <f>Masse_3*(q_3y-X583)/($AZ583^2+Aarseth_3^2)^(3/2)</f>
        <v>-12.501454335643874</v>
      </c>
      <c r="AO583" s="39"/>
      <c r="AP583" s="39"/>
      <c r="AQ583" s="39"/>
      <c r="AR583" s="39"/>
      <c r="AS583" s="39"/>
      <c r="AT583" s="39"/>
      <c r="AU583" s="39"/>
      <c r="AV583" s="39">
        <f>SQRT((q_1x-W583)^2+(q_1y-X583)^2)</f>
        <v>105128.08927096571</v>
      </c>
      <c r="AW583" s="39"/>
      <c r="AX583" s="39">
        <f>SQRT((q_2x-W583)^2+(q_2y-X583)^2)</f>
        <v>142289.68590214322</v>
      </c>
      <c r="AY583" s="39"/>
      <c r="AZ583" s="39">
        <f>SQRT((q_3x-W583)^2+(q_3y-X583)^2)</f>
        <v>137249.38122504091</v>
      </c>
      <c r="BA583" s="39"/>
    </row>
    <row r="584" spans="20:53" x14ac:dyDescent="0.3">
      <c r="T584">
        <v>580</v>
      </c>
      <c r="U584">
        <v>290</v>
      </c>
      <c r="W584" s="39">
        <f>W583+(Z583*bt)+(0.5*AC583)*bt^2</f>
        <v>116418.34950964204</v>
      </c>
      <c r="X584" s="39">
        <f>X583+(AA583*bt)+(0.5*AD583)*bt^2</f>
        <v>47480.605209138841</v>
      </c>
      <c r="Y584" s="39"/>
      <c r="Z584" s="39">
        <f>Z583+(AC583*bt)</f>
        <v>-1852.3545890709988</v>
      </c>
      <c r="AA584" s="39">
        <f>AA583+(AD583*bt)</f>
        <v>509.60027997706879</v>
      </c>
      <c r="AB584" s="39"/>
      <c r="AC584" s="39">
        <f t="shared" si="45"/>
        <v>-77.179329789134997</v>
      </c>
      <c r="AD584" s="39">
        <f t="shared" si="46"/>
        <v>-33.27209302718142</v>
      </c>
      <c r="AE584" s="39"/>
      <c r="AF584" s="39"/>
      <c r="AG584" s="39">
        <f>Masse_1*(q_1x-W584)/($AV584^2+Aarseth_1^2)^(3/2)</f>
        <v>-43.789361221009649</v>
      </c>
      <c r="AH584" s="39">
        <f>Masse_1*(q_1y-X584)/($AV584^2+Aarseth_1^2)^(3/2)</f>
        <v>-18.157593157747264</v>
      </c>
      <c r="AI584" s="39"/>
      <c r="AJ584" s="39">
        <f>Masse_2*(q_2x-W584)/($AX584^2+Aarseth_2^2)^(3/2)</f>
        <v>-8.6207884290264118</v>
      </c>
      <c r="AK584" s="39">
        <f>Masse_2*(q_2y-X584)/($AX584^2+Aarseth_2^2)^(3/2)</f>
        <v>-2.3685403676359065</v>
      </c>
      <c r="AL584" s="39"/>
      <c r="AM584" s="39">
        <f>Masse_3*(q_3x-W584)/($AZ584^2+Aarseth_3^2)^(3/2)</f>
        <v>-24.769180139098932</v>
      </c>
      <c r="AN584" s="39">
        <f>Masse_3*(q_3y-X584)/($AZ584^2+Aarseth_3^2)^(3/2)</f>
        <v>-12.74595950179825</v>
      </c>
      <c r="AO584" s="39"/>
      <c r="AP584" s="39"/>
      <c r="AQ584" s="39"/>
      <c r="AR584" s="39"/>
      <c r="AS584" s="39"/>
      <c r="AT584" s="39"/>
      <c r="AU584" s="39"/>
      <c r="AV584" s="39">
        <f>SQRT((q_1x-W584)^2+(q_1y-X584)^2)</f>
        <v>104378.86239585344</v>
      </c>
      <c r="AW584" s="39"/>
      <c r="AX584" s="39">
        <f>SQRT((q_2x-W584)^2+(q_2y-X584)^2)</f>
        <v>141473.53763081695</v>
      </c>
      <c r="AY584" s="39"/>
      <c r="AZ584" s="39">
        <f>SQRT((q_3x-W584)^2+(q_3y-X584)^2)</f>
        <v>136551.24175541525</v>
      </c>
      <c r="BA584" s="39"/>
    </row>
    <row r="585" spans="20:53" x14ac:dyDescent="0.3">
      <c r="T585">
        <v>581</v>
      </c>
      <c r="U585">
        <v>290.5</v>
      </c>
      <c r="W585" s="39">
        <f>W584+(Z584*bt)+(0.5*AC584)*bt^2</f>
        <v>115482.52479888289</v>
      </c>
      <c r="X585" s="39">
        <f>X584+(AA584*bt)+(0.5*AD584)*bt^2</f>
        <v>47731.246337498975</v>
      </c>
      <c r="Y585" s="39"/>
      <c r="Z585" s="39">
        <f>Z584+(AC584*bt)</f>
        <v>-1890.9442539655663</v>
      </c>
      <c r="AA585" s="39">
        <f>AA584+(AD584*bt)</f>
        <v>492.96423346347808</v>
      </c>
      <c r="AB585" s="39"/>
      <c r="AC585" s="39">
        <f t="shared" si="45"/>
        <v>-78.006748839360625</v>
      </c>
      <c r="AD585" s="39">
        <f t="shared" si="46"/>
        <v>-34.102683930749336</v>
      </c>
      <c r="AE585" s="39"/>
      <c r="AF585" s="39"/>
      <c r="AG585" s="39">
        <f>Masse_1*(q_1x-W585)/($AV585^2+Aarseth_1^2)^(3/2)</f>
        <v>-44.325244784554584</v>
      </c>
      <c r="AH585" s="39">
        <f>Masse_1*(q_1y-X585)/($AV585^2+Aarseth_1^2)^(3/2)</f>
        <v>-18.676295433677311</v>
      </c>
      <c r="AI585" s="39"/>
      <c r="AJ585" s="39">
        <f>Masse_2*(q_2x-W585)/($AX585^2+Aarseth_2^2)^(3/2)</f>
        <v>-8.7146982318354436</v>
      </c>
      <c r="AK585" s="39">
        <f>Masse_2*(q_2y-X585)/($AX585^2+Aarseth_2^2)^(3/2)</f>
        <v>-2.4270024951960525</v>
      </c>
      <c r="AL585" s="39"/>
      <c r="AM585" s="39">
        <f>Masse_3*(q_3x-W585)/($AZ585^2+Aarseth_3^2)^(3/2)</f>
        <v>-24.966805822970603</v>
      </c>
      <c r="AN585" s="39">
        <f>Masse_3*(q_3y-X585)/($AZ585^2+Aarseth_3^2)^(3/2)</f>
        <v>-12.999386001875971</v>
      </c>
      <c r="AO585" s="39"/>
      <c r="AP585" s="39"/>
      <c r="AQ585" s="39"/>
      <c r="AR585" s="39"/>
      <c r="AS585" s="39"/>
      <c r="AT585" s="39"/>
      <c r="AU585" s="39"/>
      <c r="AV585" s="39">
        <f>SQRT((q_1x-W585)^2+(q_1y-X585)^2)</f>
        <v>103612.09255602268</v>
      </c>
      <c r="AW585" s="39"/>
      <c r="AX585" s="39">
        <f>SQRT((q_2x-W585)^2+(q_2y-X585)^2)</f>
        <v>140638.40683135224</v>
      </c>
      <c r="AY585" s="39"/>
      <c r="AZ585" s="39">
        <f>SQRT((q_3x-W585)^2+(q_3y-X585)^2)</f>
        <v>135835.37112611506</v>
      </c>
      <c r="BA585" s="39"/>
    </row>
    <row r="586" spans="20:53" x14ac:dyDescent="0.3">
      <c r="T586">
        <v>582</v>
      </c>
      <c r="U586">
        <v>291</v>
      </c>
      <c r="W586" s="39">
        <f>W585+(Z585*bt)+(0.5*AC585)*bt^2</f>
        <v>114527.30182829518</v>
      </c>
      <c r="X586" s="39">
        <f>X585+(AA585*bt)+(0.5*AD585)*bt^2</f>
        <v>47973.46561873937</v>
      </c>
      <c r="Y586" s="39"/>
      <c r="Z586" s="39">
        <f>Z585+(AC585*bt)</f>
        <v>-1929.9476283852466</v>
      </c>
      <c r="AA586" s="39">
        <f>AA585+(AD585*bt)</f>
        <v>475.91289149810342</v>
      </c>
      <c r="AB586" s="39"/>
      <c r="AC586" s="39">
        <f t="shared" si="45"/>
        <v>-78.869270947540997</v>
      </c>
      <c r="AD586" s="39">
        <f t="shared" si="46"/>
        <v>-34.96772757427302</v>
      </c>
      <c r="AE586" s="39"/>
      <c r="AF586" s="39"/>
      <c r="AG586" s="39">
        <f>Masse_1*(q_1x-W586)/($AV586^2+Aarseth_1^2)^(3/2)</f>
        <v>-44.884341404344973</v>
      </c>
      <c r="AH586" s="39">
        <f>Masse_1*(q_1y-X586)/($AV586^2+Aarseth_1^2)^(3/2)</f>
        <v>-19.217991136024786</v>
      </c>
      <c r="AI586" s="39"/>
      <c r="AJ586" s="39">
        <f>Masse_2*(q_2x-W586)/($AX586^2+Aarseth_2^2)^(3/2)</f>
        <v>-8.8124927872295498</v>
      </c>
      <c r="AK586" s="39">
        <f>Masse_2*(q_2y-X586)/($AX586^2+Aarseth_2^2)^(3/2)</f>
        <v>-2.4875314328267071</v>
      </c>
      <c r="AL586" s="39"/>
      <c r="AM586" s="39">
        <f>Masse_3*(q_3x-W586)/($AZ586^2+Aarseth_3^2)^(3/2)</f>
        <v>-25.172436755966473</v>
      </c>
      <c r="AN586" s="39">
        <f>Masse_3*(q_3y-X586)/($AZ586^2+Aarseth_3^2)^(3/2)</f>
        <v>-13.262205005421526</v>
      </c>
      <c r="AO586" s="39"/>
      <c r="AP586" s="39"/>
      <c r="AQ586" s="39"/>
      <c r="AR586" s="39"/>
      <c r="AS586" s="39"/>
      <c r="AT586" s="39"/>
      <c r="AU586" s="39"/>
      <c r="AV586" s="39">
        <f>SQRT((q_1x-W586)^2+(q_1y-X586)^2)</f>
        <v>102827.58486966859</v>
      </c>
      <c r="AW586" s="39"/>
      <c r="AX586" s="39">
        <f>SQRT((q_2x-W586)^2+(q_2y-X586)^2)</f>
        <v>139784.04425505368</v>
      </c>
      <c r="AY586" s="39"/>
      <c r="AZ586" s="39">
        <f>SQRT((q_3x-W586)^2+(q_3y-X586)^2)</f>
        <v>135101.56643942706</v>
      </c>
      <c r="BA586" s="39"/>
    </row>
    <row r="587" spans="20:53" x14ac:dyDescent="0.3">
      <c r="T587">
        <v>583</v>
      </c>
      <c r="U587">
        <v>291.5</v>
      </c>
      <c r="W587" s="39">
        <f>W586+(Z586*bt)+(0.5*AC586)*bt^2</f>
        <v>113552.46935523412</v>
      </c>
      <c r="X587" s="39">
        <f>X586+(AA586*bt)+(0.5*AD586)*bt^2</f>
        <v>48207.051098541633</v>
      </c>
      <c r="Y587" s="39"/>
      <c r="Z587" s="39">
        <f>Z586+(AC586*bt)</f>
        <v>-1969.382263859017</v>
      </c>
      <c r="AA587" s="39">
        <f>AA586+(AD586*bt)</f>
        <v>458.42902771096692</v>
      </c>
      <c r="AB587" s="39"/>
      <c r="AC587" s="39">
        <f t="shared" si="45"/>
        <v>-79.768527496219178</v>
      </c>
      <c r="AD587" s="39">
        <f t="shared" si="46"/>
        <v>-35.869351331517741</v>
      </c>
      <c r="AE587" s="39"/>
      <c r="AF587" s="39"/>
      <c r="AG587" s="39">
        <f>Masse_1*(q_1x-W587)/($AV587^2+Aarseth_1^2)^(3/2)</f>
        <v>-45.467787556508</v>
      </c>
      <c r="AH587" s="39">
        <f>Masse_1*(q_1y-X587)/($AV587^2+Aarseth_1^2)^(3/2)</f>
        <v>-19.784187035965754</v>
      </c>
      <c r="AI587" s="39"/>
      <c r="AJ587" s="39">
        <f>Masse_2*(q_2x-W587)/($AX587^2+Aarseth_2^2)^(3/2)</f>
        <v>-8.9143604140275396</v>
      </c>
      <c r="AK587" s="39">
        <f>Masse_2*(q_2y-X587)/($AX587^2+Aarseth_2^2)^(3/2)</f>
        <v>-2.5502443009393794</v>
      </c>
      <c r="AL587" s="39"/>
      <c r="AM587" s="39">
        <f>Masse_3*(q_3x-W587)/($AZ587^2+Aarseth_3^2)^(3/2)</f>
        <v>-25.386379525683637</v>
      </c>
      <c r="AN587" s="39">
        <f>Masse_3*(q_3y-X587)/($AZ587^2+Aarseth_3^2)^(3/2)</f>
        <v>-13.534919994612608</v>
      </c>
      <c r="AO587" s="39"/>
      <c r="AP587" s="39"/>
      <c r="AQ587" s="39"/>
      <c r="AR587" s="39"/>
      <c r="AS587" s="39"/>
      <c r="AT587" s="39"/>
      <c r="AU587" s="39"/>
      <c r="AV587" s="39">
        <f>SQRT((q_1x-W587)^2+(q_1y-X587)^2)</f>
        <v>102025.13676345305</v>
      </c>
      <c r="AW587" s="39"/>
      <c r="AX587" s="39">
        <f>SQRT((q_2x-W587)^2+(q_2y-X587)^2)</f>
        <v>138910.18977932225</v>
      </c>
      <c r="AY587" s="39"/>
      <c r="AZ587" s="39">
        <f>SQRT((q_3x-W587)^2+(q_3y-X587)^2)</f>
        <v>134349.61592352015</v>
      </c>
      <c r="BA587" s="39"/>
    </row>
    <row r="588" spans="20:53" x14ac:dyDescent="0.3">
      <c r="T588">
        <v>584</v>
      </c>
      <c r="U588">
        <v>292</v>
      </c>
      <c r="W588" s="39">
        <f>W587+(Z587*bt)+(0.5*AC587)*bt^2</f>
        <v>112557.80715736758</v>
      </c>
      <c r="X588" s="39">
        <f>X587+(AA587*bt)+(0.5*AD587)*bt^2</f>
        <v>48431.781943480681</v>
      </c>
      <c r="Y588" s="39"/>
      <c r="Z588" s="39">
        <f>Z587+(AC587*bt)</f>
        <v>-2009.2665276071266</v>
      </c>
      <c r="AA588" s="39">
        <f>AA587+(AD587*bt)</f>
        <v>440.49435204520807</v>
      </c>
      <c r="AB588" s="39"/>
      <c r="AC588" s="39">
        <f t="shared" si="45"/>
        <v>-80.706261737239515</v>
      </c>
      <c r="AD588" s="39">
        <f t="shared" si="46"/>
        <v>-36.809850511562217</v>
      </c>
      <c r="AE588" s="39"/>
      <c r="AF588" s="39"/>
      <c r="AG588" s="39">
        <f>Masse_1*(q_1x-W588)/($AV588^2+Aarseth_1^2)^(3/2)</f>
        <v>-46.076799089634186</v>
      </c>
      <c r="AH588" s="39">
        <f>Masse_1*(q_1y-X588)/($AV588^2+Aarseth_1^2)^(3/2)</f>
        <v>-20.376514428262901</v>
      </c>
      <c r="AI588" s="39"/>
      <c r="AJ588" s="39">
        <f>Masse_2*(q_2x-W588)/($AX588^2+Aarseth_2^2)^(3/2)</f>
        <v>-9.0205028432134764</v>
      </c>
      <c r="AK588" s="39">
        <f>Masse_2*(q_2y-X588)/($AX588^2+Aarseth_2^2)^(3/2)</f>
        <v>-2.6152665446507402</v>
      </c>
      <c r="AL588" s="39"/>
      <c r="AM588" s="39">
        <f>Masse_3*(q_3x-W588)/($AZ588^2+Aarseth_3^2)^(3/2)</f>
        <v>-25.608959804391844</v>
      </c>
      <c r="AN588" s="39">
        <f>Masse_3*(q_3y-X588)/($AZ588^2+Aarseth_3^2)^(3/2)</f>
        <v>-13.818069538648579</v>
      </c>
      <c r="AO588" s="39"/>
      <c r="AP588" s="39"/>
      <c r="AQ588" s="39"/>
      <c r="AR588" s="39"/>
      <c r="AS588" s="39"/>
      <c r="AT588" s="39"/>
      <c r="AU588" s="39"/>
      <c r="AV588" s="39">
        <f>SQRT((q_1x-W588)^2+(q_1y-X588)^2)</f>
        <v>101204.5376396192</v>
      </c>
      <c r="AW588" s="39"/>
      <c r="AX588" s="39">
        <f>SQRT((q_2x-W588)^2+(q_2y-X588)^2)</f>
        <v>138016.57183730183</v>
      </c>
      <c r="AY588" s="39"/>
      <c r="AZ588" s="39">
        <f>SQRT((q_3x-W588)^2+(q_3y-X588)^2)</f>
        <v>133579.29848660724</v>
      </c>
      <c r="BA588" s="39"/>
    </row>
    <row r="589" spans="20:53" x14ac:dyDescent="0.3">
      <c r="T589">
        <v>585</v>
      </c>
      <c r="U589">
        <v>292.5</v>
      </c>
      <c r="W589" s="39">
        <f>W588+(Z588*bt)+(0.5*AC588)*bt^2</f>
        <v>111543.08561084686</v>
      </c>
      <c r="X589" s="39">
        <f>X588+(AA588*bt)+(0.5*AD588)*bt^2</f>
        <v>48647.427888189341</v>
      </c>
      <c r="Y589" s="39"/>
      <c r="Z589" s="39">
        <f>Z588+(AC588*bt)</f>
        <v>-2049.6196584757463</v>
      </c>
      <c r="AA589" s="39">
        <f>AA588+(AD588*bt)</f>
        <v>422.08942678942697</v>
      </c>
      <c r="AB589" s="39"/>
      <c r="AC589" s="39">
        <f t="shared" si="45"/>
        <v>-81.684337890266931</v>
      </c>
      <c r="AD589" s="39">
        <f t="shared" si="46"/>
        <v>-37.791704926603728</v>
      </c>
      <c r="AE589" s="39"/>
      <c r="AF589" s="39"/>
      <c r="AG589" s="39">
        <f>Masse_1*(q_1x-W589)/($AV589^2+Aarseth_1^2)^(3/2)</f>
        <v>-46.712677772744804</v>
      </c>
      <c r="AH589" s="39">
        <f>Masse_1*(q_1y-X589)/($AV589^2+Aarseth_1^2)^(3/2)</f>
        <v>-20.996741887084621</v>
      </c>
      <c r="AI589" s="39"/>
      <c r="AJ589" s="39">
        <f>Masse_2*(q_2x-W589)/($AX589^2+Aarseth_2^2)^(3/2)</f>
        <v>-9.1311363933725378</v>
      </c>
      <c r="AK589" s="39">
        <f>Masse_2*(q_2y-X589)/($AX589^2+Aarseth_2^2)^(3/2)</f>
        <v>-2.6827326853505649</v>
      </c>
      <c r="AL589" s="39"/>
      <c r="AM589" s="39">
        <f>Masse_3*(q_3x-W589)/($AZ589^2+Aarseth_3^2)^(3/2)</f>
        <v>-25.840523724149584</v>
      </c>
      <c r="AN589" s="39">
        <f>Masse_3*(q_3y-X589)/($AZ589^2+Aarseth_3^2)^(3/2)</f>
        <v>-14.112230354168545</v>
      </c>
      <c r="AO589" s="39"/>
      <c r="AP589" s="39"/>
      <c r="AQ589" s="39"/>
      <c r="AR589" s="39"/>
      <c r="AS589" s="39"/>
      <c r="AT589" s="39"/>
      <c r="AU589" s="39"/>
      <c r="AV589" s="39">
        <f>SQRT((q_1x-W589)^2+(q_1y-X589)^2)</f>
        <v>100365.56852311741</v>
      </c>
      <c r="AW589" s="39"/>
      <c r="AX589" s="39">
        <f>SQRT((q_2x-W589)^2+(q_2y-X589)^2)</f>
        <v>137102.90680505423</v>
      </c>
      <c r="AY589" s="39"/>
      <c r="AZ589" s="39">
        <f>SQRT((q_3x-W589)^2+(q_3y-X589)^2)</f>
        <v>132790.38323794174</v>
      </c>
      <c r="BA589" s="39"/>
    </row>
    <row r="590" spans="20:53" x14ac:dyDescent="0.3">
      <c r="T590">
        <v>586</v>
      </c>
      <c r="U590">
        <v>293</v>
      </c>
      <c r="W590" s="39">
        <f>W589+(Z589*bt)+(0.5*AC589)*bt^2</f>
        <v>110508.06523937271</v>
      </c>
      <c r="X590" s="39">
        <f>X589+(AA589*bt)+(0.5*AD589)*bt^2</f>
        <v>48853.748638468234</v>
      </c>
      <c r="Y590" s="39"/>
      <c r="Z590" s="39">
        <f>Z589+(AC589*bt)</f>
        <v>-2090.4618274208797</v>
      </c>
      <c r="AA590" s="39">
        <f>AA589+(AD589*bt)</f>
        <v>403.19357432612509</v>
      </c>
      <c r="AB590" s="39"/>
      <c r="AC590" s="39">
        <f t="shared" si="45"/>
        <v>-82.704751130960716</v>
      </c>
      <c r="AD590" s="39">
        <f t="shared" si="46"/>
        <v>-38.817597411598157</v>
      </c>
      <c r="AE590" s="39"/>
      <c r="AF590" s="39"/>
      <c r="AG590" s="39">
        <f>Masse_1*(q_1x-W590)/($AV590^2+Aarseth_1^2)^(3/2)</f>
        <v>-47.376818481724563</v>
      </c>
      <c r="AH590" s="39">
        <f>Masse_1*(q_1y-X590)/($AV590^2+Aarseth_1^2)^(3/2)</f>
        <v>-21.6467895717572</v>
      </c>
      <c r="AI590" s="39"/>
      <c r="AJ590" s="39">
        <f>Masse_2*(q_2x-W590)/($AX590^2+Aarseth_2^2)^(3/2)</f>
        <v>-9.2464932728908575</v>
      </c>
      <c r="AK590" s="39">
        <f>Masse_2*(q_2y-X590)/($AX590^2+Aarseth_2^2)^(3/2)</f>
        <v>-2.7527871534471586</v>
      </c>
      <c r="AL590" s="39"/>
      <c r="AM590" s="39">
        <f>Masse_3*(q_3x-W590)/($AZ590^2+Aarseth_3^2)^(3/2)</f>
        <v>-26.081439376345291</v>
      </c>
      <c r="AN590" s="39">
        <f>Masse_3*(q_3y-X590)/($AZ590^2+Aarseth_3^2)^(3/2)</f>
        <v>-14.418020686393797</v>
      </c>
      <c r="AO590" s="39"/>
      <c r="AP590" s="39"/>
      <c r="AQ590" s="39"/>
      <c r="AR590" s="39"/>
      <c r="AS590" s="39"/>
      <c r="AT590" s="39"/>
      <c r="AU590" s="39"/>
      <c r="AV590" s="39">
        <f>SQRT((q_1x-W590)^2+(q_1y-X590)^2)</f>
        <v>99508.001687443</v>
      </c>
      <c r="AW590" s="39"/>
      <c r="AX590" s="39">
        <f>SQRT((q_2x-W590)^2+(q_2y-X590)^2)</f>
        <v>136168.89834241016</v>
      </c>
      <c r="AY590" s="39"/>
      <c r="AZ590" s="39">
        <f>SQRT((q_3x-W590)^2+(q_3y-X590)^2)</f>
        <v>131982.62897263363</v>
      </c>
      <c r="BA590" s="39"/>
    </row>
    <row r="591" spans="20:53" x14ac:dyDescent="0.3">
      <c r="T591">
        <v>587</v>
      </c>
      <c r="U591">
        <v>293.5</v>
      </c>
      <c r="W591" s="39">
        <f>W590+(Z590*bt)+(0.5*AC590)*bt^2</f>
        <v>109452.49623177089</v>
      </c>
      <c r="X591" s="39">
        <f>X590+(AA590*bt)+(0.5*AD590)*bt^2</f>
        <v>49050.493225954851</v>
      </c>
      <c r="Y591" s="39"/>
      <c r="Z591" s="39">
        <f>Z590+(AC590*bt)</f>
        <v>-2131.8142029863602</v>
      </c>
      <c r="AA591" s="39">
        <f>AA590+(AD590*bt)</f>
        <v>383.784775620326</v>
      </c>
      <c r="AB591" s="39"/>
      <c r="AC591" s="39">
        <f t="shared" si="45"/>
        <v>-83.769638567392747</v>
      </c>
      <c r="AD591" s="39">
        <f t="shared" si="46"/>
        <v>-39.890434564902677</v>
      </c>
      <c r="AE591" s="39"/>
      <c r="AF591" s="39"/>
      <c r="AG591" s="39">
        <f>Masse_1*(q_1x-W591)/($AV591^2+Aarseth_1^2)^(3/2)</f>
        <v>-48.07071709356503</v>
      </c>
      <c r="AH591" s="39">
        <f>Masse_1*(q_1y-X591)/($AV591^2+Aarseth_1^2)^(3/2)</f>
        <v>-22.328745301727665</v>
      </c>
      <c r="AI591" s="39"/>
      <c r="AJ591" s="39">
        <f>Masse_2*(q_2x-W591)/($AX591^2+Aarseth_2^2)^(3/2)</f>
        <v>-9.3668230250760569</v>
      </c>
      <c r="AK591" s="39">
        <f>Masse_2*(q_2y-X591)/($AX591^2+Aarseth_2^2)^(3/2)</f>
        <v>-2.8255852126216405</v>
      </c>
      <c r="AL591" s="39"/>
      <c r="AM591" s="39">
        <f>Masse_3*(q_3x-W591)/($AZ591^2+Aarseth_3^2)^(3/2)</f>
        <v>-26.332098448751655</v>
      </c>
      <c r="AN591" s="39">
        <f>Masse_3*(q_3y-X591)/($AZ591^2+Aarseth_3^2)^(3/2)</f>
        <v>-14.736104050553376</v>
      </c>
      <c r="AO591" s="39"/>
      <c r="AP591" s="39"/>
      <c r="AQ591" s="39"/>
      <c r="AR591" s="39"/>
      <c r="AS591" s="39"/>
      <c r="AT591" s="39"/>
      <c r="AU591" s="39"/>
      <c r="AV591" s="39">
        <f>SQRT((q_1x-W591)^2+(q_1y-X591)^2)</f>
        <v>98631.600257803293</v>
      </c>
      <c r="AW591" s="39"/>
      <c r="AX591" s="39">
        <f>SQRT((q_2x-W591)^2+(q_2y-X591)^2)</f>
        <v>135214.2366832243</v>
      </c>
      <c r="AY591" s="39"/>
      <c r="AZ591" s="39">
        <f>SQRT((q_3x-W591)^2+(q_3y-X591)^2)</f>
        <v>131155.78361693249</v>
      </c>
      <c r="BA591" s="39"/>
    </row>
    <row r="592" spans="20:53" x14ac:dyDescent="0.3">
      <c r="T592">
        <v>588</v>
      </c>
      <c r="U592">
        <v>294</v>
      </c>
      <c r="W592" s="39">
        <f>W591+(Z591*bt)+(0.5*AC591)*bt^2</f>
        <v>108376.11792545678</v>
      </c>
      <c r="X592" s="39">
        <f>X591+(AA591*bt)+(0.5*AD591)*bt^2</f>
        <v>49237.399309444401</v>
      </c>
      <c r="Y592" s="39"/>
      <c r="Z592" s="39">
        <f>Z591+(AC591*bt)</f>
        <v>-2173.6990222700565</v>
      </c>
      <c r="AA592" s="39">
        <f>AA591+(AD591*bt)</f>
        <v>363.83955833787468</v>
      </c>
      <c r="AB592" s="39"/>
      <c r="AC592" s="39">
        <f t="shared" si="45"/>
        <v>-84.881291315267802</v>
      </c>
      <c r="AD592" s="39">
        <f t="shared" si="46"/>
        <v>-41.013370021664599</v>
      </c>
      <c r="AE592" s="39"/>
      <c r="AF592" s="39"/>
      <c r="AG592" s="39">
        <f>Masse_1*(q_1x-W592)/($AV592^2+Aarseth_1^2)^(3/2)</f>
        <v>-48.795979165758816</v>
      </c>
      <c r="AH592" s="39">
        <f>Masse_1*(q_1y-X592)/($AV592^2+Aarseth_1^2)^(3/2)</f>
        <v>-23.044882655452742</v>
      </c>
      <c r="AI592" s="39"/>
      <c r="AJ592" s="39">
        <f>Masse_2*(q_2x-W592)/($AX592^2+Aarseth_2^2)^(3/2)</f>
        <v>-9.4923941347470144</v>
      </c>
      <c r="AK592" s="39">
        <f>Masse_2*(q_2y-X592)/($AX592^2+Aarseth_2^2)^(3/2)</f>
        <v>-2.9012939874375108</v>
      </c>
      <c r="AL592" s="39"/>
      <c r="AM592" s="39">
        <f>Masse_3*(q_3x-W592)/($AZ592^2+Aarseth_3^2)^(3/2)</f>
        <v>-26.59291801476197</v>
      </c>
      <c r="AN592" s="39">
        <f>Masse_3*(q_3y-X592)/($AZ592^2+Aarseth_3^2)^(3/2)</f>
        <v>-15.067193378774348</v>
      </c>
      <c r="AO592" s="39"/>
      <c r="AP592" s="39"/>
      <c r="AQ592" s="39"/>
      <c r="AR592" s="39"/>
      <c r="AS592" s="39"/>
      <c r="AT592" s="39"/>
      <c r="AU592" s="39"/>
      <c r="AV592" s="39">
        <f>SQRT((q_1x-W592)^2+(q_1y-X592)^2)</f>
        <v>97736.117790150922</v>
      </c>
      <c r="AW592" s="39"/>
      <c r="AX592" s="39">
        <f>SQRT((q_2x-W592)^2+(q_2y-X592)^2)</f>
        <v>134238.59787028309</v>
      </c>
      <c r="AY592" s="39"/>
      <c r="AZ592" s="39">
        <f>SQRT((q_3x-W592)^2+(q_3y-X592)^2)</f>
        <v>130309.58363024605</v>
      </c>
      <c r="BA592" s="39"/>
    </row>
    <row r="593" spans="20:53" x14ac:dyDescent="0.3">
      <c r="T593">
        <v>589</v>
      </c>
      <c r="U593">
        <v>294.5</v>
      </c>
      <c r="W593" s="39">
        <f>W592+(Z592*bt)+(0.5*AC592)*bt^2</f>
        <v>107278.65825290733</v>
      </c>
      <c r="X593" s="39">
        <f>X592+(AA592*bt)+(0.5*AD592)*bt^2</f>
        <v>49414.192417360631</v>
      </c>
      <c r="Y593" s="39"/>
      <c r="Z593" s="39">
        <f>Z592+(AC592*bt)</f>
        <v>-2216.1396679276904</v>
      </c>
      <c r="AA593" s="39">
        <f>AA592+(AD592*bt)</f>
        <v>343.33287332704236</v>
      </c>
      <c r="AB593" s="39"/>
      <c r="AC593" s="39">
        <f t="shared" si="45"/>
        <v>-86.042167796070288</v>
      </c>
      <c r="AD593" s="39">
        <f t="shared" si="46"/>
        <v>-42.189830621943258</v>
      </c>
      <c r="AE593" s="39"/>
      <c r="AF593" s="39"/>
      <c r="AG593" s="39">
        <f>Masse_1*(q_1x-W593)/($AV593^2+Aarseth_1^2)^(3/2)</f>
        <v>-49.554329487108717</v>
      </c>
      <c r="AH593" s="39">
        <f>Masse_1*(q_1y-X593)/($AV593^2+Aarseth_1^2)^(3/2)</f>
        <v>-23.79768138984624</v>
      </c>
      <c r="AI593" s="39"/>
      <c r="AJ593" s="39">
        <f>Masse_2*(q_2x-W593)/($AX593^2+Aarseth_2^2)^(3/2)</f>
        <v>-9.6234958176433381</v>
      </c>
      <c r="AK593" s="39">
        <f>Masse_2*(q_2y-X593)/($AX593^2+Aarseth_2^2)^(3/2)</f>
        <v>-2.9800936079210723</v>
      </c>
      <c r="AL593" s="39"/>
      <c r="AM593" s="39">
        <f>Masse_3*(q_3x-W593)/($AZ593^2+Aarseth_3^2)^(3/2)</f>
        <v>-26.864342491318229</v>
      </c>
      <c r="AN593" s="39">
        <f>Masse_3*(q_3y-X593)/($AZ593^2+Aarseth_3^2)^(3/2)</f>
        <v>-15.412055624175949</v>
      </c>
      <c r="AO593" s="39"/>
      <c r="AP593" s="39"/>
      <c r="AQ593" s="39"/>
      <c r="AR593" s="39"/>
      <c r="AS593" s="39"/>
      <c r="AT593" s="39"/>
      <c r="AU593" s="39"/>
      <c r="AV593" s="39">
        <f>SQRT((q_1x-W593)^2+(q_1y-X593)^2)</f>
        <v>96821.297824535082</v>
      </c>
      <c r="AW593" s="39"/>
      <c r="AX593" s="39">
        <f>SQRT((q_2x-W593)^2+(q_2y-X593)^2)</f>
        <v>133241.64292957779</v>
      </c>
      <c r="AY593" s="39"/>
      <c r="AZ593" s="39">
        <f>SQRT((q_3x-W593)^2+(q_3y-X593)^2)</f>
        <v>129443.75335972731</v>
      </c>
      <c r="BA593" s="39"/>
    </row>
    <row r="594" spans="20:53" x14ac:dyDescent="0.3">
      <c r="T594">
        <v>590</v>
      </c>
      <c r="U594">
        <v>295</v>
      </c>
      <c r="W594" s="39">
        <f>W593+(Z593*bt)+(0.5*AC593)*bt^2</f>
        <v>106159.83314796898</v>
      </c>
      <c r="X594" s="39">
        <f>X593+(AA593*bt)+(0.5*AD593)*bt^2</f>
        <v>49580.585125196412</v>
      </c>
      <c r="Y594" s="39"/>
      <c r="Z594" s="39">
        <f>Z593+(AC593*bt)</f>
        <v>-2259.1607518257256</v>
      </c>
      <c r="AA594" s="39">
        <f>AA593+(AD593*bt)</f>
        <v>322.23795801607071</v>
      </c>
      <c r="AB594" s="39"/>
      <c r="AC594" s="39">
        <f t="shared" ref="AC594:AC657" si="47">AG594+AJ594+AM594</f>
        <v>-87.254908397465698</v>
      </c>
      <c r="AD594" s="39">
        <f t="shared" ref="AD594:AD657" si="48">AH594+AK594+AN594</f>
        <v>-43.423545894923294</v>
      </c>
      <c r="AE594" s="39"/>
      <c r="AF594" s="39"/>
      <c r="AG594" s="39">
        <f>Masse_1*(q_1x-W594)/($AV594^2+Aarseth_1^2)^(3/2)</f>
        <v>-50.347622596077329</v>
      </c>
      <c r="AH594" s="39">
        <f>Masse_1*(q_1y-X594)/($AV594^2+Aarseth_1^2)^(3/2)</f>
        <v>-24.589850526601641</v>
      </c>
      <c r="AI594" s="39"/>
      <c r="AJ594" s="39">
        <f>Masse_2*(q_2x-W594)/($AX594^2+Aarseth_2^2)^(3/2)</f>
        <v>-9.7604400172894827</v>
      </c>
      <c r="AK594" s="39">
        <f>Masse_2*(q_2y-X594)/($AX594^2+Aarseth_2^2)^(3/2)</f>
        <v>-3.0621784867977153</v>
      </c>
      <c r="AL594" s="39"/>
      <c r="AM594" s="39">
        <f>Masse_3*(q_3x-W594)/($AZ594^2+Aarseth_3^2)^(3/2)</f>
        <v>-27.146845784098883</v>
      </c>
      <c r="AN594" s="39">
        <f>Masse_3*(q_3y-X594)/($AZ594^2+Aarseth_3^2)^(3/2)</f>
        <v>-15.77151688152394</v>
      </c>
      <c r="AO594" s="39"/>
      <c r="AP594" s="39"/>
      <c r="AQ594" s="39"/>
      <c r="AR594" s="39"/>
      <c r="AS594" s="39"/>
      <c r="AT594" s="39"/>
      <c r="AU594" s="39"/>
      <c r="AV594" s="39">
        <f>SQRT((q_1x-W594)^2+(q_1y-X594)^2)</f>
        <v>95886.873411144014</v>
      </c>
      <c r="AW594" s="39"/>
      <c r="AX594" s="39">
        <f>SQRT((q_2x-W594)^2+(q_2y-X594)^2)</f>
        <v>132223.01697804467</v>
      </c>
      <c r="AY594" s="39"/>
      <c r="AZ594" s="39">
        <f>SQRT((q_3x-W594)^2+(q_3y-X594)^2)</f>
        <v>128558.00434277534</v>
      </c>
      <c r="BA594" s="39"/>
    </row>
    <row r="595" spans="20:53" x14ac:dyDescent="0.3">
      <c r="T595">
        <v>591</v>
      </c>
      <c r="U595">
        <v>295.5</v>
      </c>
      <c r="W595" s="39">
        <f>W594+(Z594*bt)+(0.5*AC594)*bt^2</f>
        <v>105019.34590850644</v>
      </c>
      <c r="X595" s="39">
        <f>X594+(AA594*bt)+(0.5*AD594)*bt^2</f>
        <v>49736.276160967587</v>
      </c>
      <c r="Y595" s="39"/>
      <c r="Z595" s="39">
        <f>Z594+(AC594*bt)</f>
        <v>-2302.7882060244583</v>
      </c>
      <c r="AA595" s="39">
        <f>AA594+(AD594*bt)</f>
        <v>300.52618506860904</v>
      </c>
      <c r="AB595" s="39"/>
      <c r="AC595" s="39">
        <f t="shared" si="47"/>
        <v>-88.522351652421975</v>
      </c>
      <c r="AD595" s="39">
        <f t="shared" si="48"/>
        <v>-44.718581351000246</v>
      </c>
      <c r="AE595" s="39"/>
      <c r="AF595" s="39"/>
      <c r="AG595" s="39">
        <f>Masse_1*(q_1x-W595)/($AV595^2+Aarseth_1^2)^(3/2)</f>
        <v>-51.17785437368601</v>
      </c>
      <c r="AH595" s="39">
        <f>Masse_1*(q_1y-X595)/($AV595^2+Aarseth_1^2)^(3/2)</f>
        <v>-25.424354510783346</v>
      </c>
      <c r="AI595" s="39"/>
      <c r="AJ595" s="39">
        <f>Masse_2*(q_2x-W595)/($AX595^2+Aarseth_2^2)^(3/2)</f>
        <v>-9.9035636378116898</v>
      </c>
      <c r="AK595" s="39">
        <f>Masse_2*(q_2y-X595)/($AX595^2+Aarseth_2^2)^(3/2)</f>
        <v>-3.1477587474965816</v>
      </c>
      <c r="AL595" s="39"/>
      <c r="AM595" s="39">
        <f>Masse_3*(q_3x-W595)/($AZ595^2+Aarseth_3^2)^(3/2)</f>
        <v>-27.440933640924268</v>
      </c>
      <c r="AN595" s="39">
        <f>Masse_3*(q_3y-X595)/($AZ595^2+Aarseth_3^2)^(3/2)</f>
        <v>-16.146468092720319</v>
      </c>
      <c r="AO595" s="39"/>
      <c r="AP595" s="39"/>
      <c r="AQ595" s="39"/>
      <c r="AR595" s="39"/>
      <c r="AS595" s="39"/>
      <c r="AT595" s="39"/>
      <c r="AU595" s="39"/>
      <c r="AV595" s="39">
        <f>SQRT((q_1x-W595)^2+(q_1y-X595)^2)</f>
        <v>94932.566607333385</v>
      </c>
      <c r="AW595" s="39"/>
      <c r="AX595" s="39">
        <f>SQRT((q_2x-W595)^2+(q_2y-X595)^2)</f>
        <v>131182.34825818398</v>
      </c>
      <c r="AY595" s="39"/>
      <c r="AZ595" s="39">
        <f>SQRT((q_3x-W595)^2+(q_3y-X595)^2)</f>
        <v>127652.03455223364</v>
      </c>
      <c r="BA595" s="39"/>
    </row>
    <row r="596" spans="20:53" x14ac:dyDescent="0.3">
      <c r="T596">
        <v>592</v>
      </c>
      <c r="U596">
        <v>296</v>
      </c>
      <c r="W596" s="39">
        <f>W595+(Z595*bt)+(0.5*AC595)*bt^2</f>
        <v>103856.88651153767</v>
      </c>
      <c r="X596" s="39">
        <f>X595+(AA595*bt)+(0.5*AD595)*bt^2</f>
        <v>49880.949430833018</v>
      </c>
      <c r="Y596" s="39"/>
      <c r="Z596" s="39">
        <f>Z595+(AC595*bt)</f>
        <v>-2347.0493818506693</v>
      </c>
      <c r="AA596" s="39">
        <f>AA595+(AD595*bt)</f>
        <v>278.16689439310892</v>
      </c>
      <c r="AB596" s="39"/>
      <c r="AC596" s="39">
        <f t="shared" si="47"/>
        <v>-89.847552112714695</v>
      </c>
      <c r="AD596" s="39">
        <f t="shared" si="48"/>
        <v>-46.079376157247268</v>
      </c>
      <c r="AE596" s="39"/>
      <c r="AF596" s="39"/>
      <c r="AG596" s="39">
        <f>Masse_1*(q_1x-W596)/($AV596^2+Aarseth_1^2)^(3/2)</f>
        <v>-52.047174829909601</v>
      </c>
      <c r="AH596" s="39">
        <f>Masse_1*(q_1y-X596)/($AV596^2+Aarseth_1^2)^(3/2)</f>
        <v>-26.304442917525112</v>
      </c>
      <c r="AI596" s="39"/>
      <c r="AJ596" s="39">
        <f>Masse_2*(q_2x-W596)/($AX596^2+Aarseth_2^2)^(3/2)</f>
        <v>-10.053231045762026</v>
      </c>
      <c r="AK596" s="39">
        <f>Masse_2*(q_2y-X596)/($AX596^2+Aarseth_2^2)^(3/2)</f>
        <v>-3.2370618238911386</v>
      </c>
      <c r="AL596" s="39"/>
      <c r="AM596" s="39">
        <f>Masse_3*(q_3x-W596)/($AZ596^2+Aarseth_3^2)^(3/2)</f>
        <v>-27.747146237043065</v>
      </c>
      <c r="AN596" s="39">
        <f>Masse_3*(q_3y-X596)/($AZ596^2+Aarseth_3^2)^(3/2)</f>
        <v>-16.537871415831017</v>
      </c>
      <c r="AO596" s="39"/>
      <c r="AP596" s="39"/>
      <c r="AQ596" s="39"/>
      <c r="AR596" s="39"/>
      <c r="AS596" s="39"/>
      <c r="AT596" s="39"/>
      <c r="AU596" s="39"/>
      <c r="AV596" s="39">
        <f>SQRT((q_1x-W596)^2+(q_1y-X596)^2)</f>
        <v>93958.087943868537</v>
      </c>
      <c r="AW596" s="39"/>
      <c r="AX596" s="39">
        <f>SQRT((q_2x-W596)^2+(q_2y-X596)^2)</f>
        <v>130119.24709218302</v>
      </c>
      <c r="AY596" s="39"/>
      <c r="AZ596" s="39">
        <f>SQRT((q_3x-W596)^2+(q_3y-X596)^2)</f>
        <v>126725.5275784327</v>
      </c>
      <c r="BA596" s="39"/>
    </row>
    <row r="597" spans="20:53" x14ac:dyDescent="0.3">
      <c r="T597">
        <v>593</v>
      </c>
      <c r="U597">
        <v>296.5</v>
      </c>
      <c r="W597" s="39">
        <f>W596+(Z596*bt)+(0.5*AC596)*bt^2</f>
        <v>102672.13087659824</v>
      </c>
      <c r="X597" s="39">
        <f>X596+(AA596*bt)+(0.5*AD596)*bt^2</f>
        <v>50014.272956009918</v>
      </c>
      <c r="Y597" s="39"/>
      <c r="Z597" s="39">
        <f>Z596+(AC596*bt)</f>
        <v>-2391.9731579070267</v>
      </c>
      <c r="AA597" s="39">
        <f>AA596+(AD596*bt)</f>
        <v>255.12720631448528</v>
      </c>
      <c r="AB597" s="39"/>
      <c r="AC597" s="39">
        <f t="shared" si="47"/>
        <v>-91.233800113963127</v>
      </c>
      <c r="AD597" s="39">
        <f t="shared" si="48"/>
        <v>-47.510785871641403</v>
      </c>
      <c r="AE597" s="39"/>
      <c r="AF597" s="39"/>
      <c r="AG597" s="39">
        <f>Masse_1*(q_1x-W597)/($AV597^2+Aarseth_1^2)^(3/2)</f>
        <v>-52.957902215474725</v>
      </c>
      <c r="AH597" s="39">
        <f>Masse_1*(q_1y-X597)/($AV597^2+Aarseth_1^2)^(3/2)</f>
        <v>-27.233684266915283</v>
      </c>
      <c r="AI597" s="39"/>
      <c r="AJ597" s="39">
        <f>Masse_2*(q_2x-W597)/($AX597^2+Aarseth_2^2)^(3/2)</f>
        <v>-10.209836879395109</v>
      </c>
      <c r="AK597" s="39">
        <f>Masse_2*(q_2y-X597)/($AX597^2+Aarseth_2^2)^(3/2)</f>
        <v>-3.3303342561108802</v>
      </c>
      <c r="AL597" s="39"/>
      <c r="AM597" s="39">
        <f>Masse_3*(q_3x-W597)/($AZ597^2+Aarseth_3^2)^(3/2)</f>
        <v>-28.066061019093297</v>
      </c>
      <c r="AN597" s="39">
        <f>Masse_3*(q_3y-X597)/($AZ597^2+Aarseth_3^2)^(3/2)</f>
        <v>-16.946767348615236</v>
      </c>
      <c r="AO597" s="39"/>
      <c r="AP597" s="39"/>
      <c r="AQ597" s="39"/>
      <c r="AR597" s="39"/>
      <c r="AS597" s="39"/>
      <c r="AT597" s="39"/>
      <c r="AU597" s="39"/>
      <c r="AV597" s="39">
        <f>SQRT((q_1x-W597)^2+(q_1y-X597)^2)</f>
        <v>92963.135858551497</v>
      </c>
      <c r="AW597" s="39"/>
      <c r="AX597" s="39">
        <f>SQRT((q_2x-W597)^2+(q_2y-X597)^2)</f>
        <v>129033.30474727567</v>
      </c>
      <c r="AY597" s="39"/>
      <c r="AZ597" s="39">
        <f>SQRT((q_3x-W597)^2+(q_3y-X597)^2)</f>
        <v>125778.1517414923</v>
      </c>
      <c r="BA597" s="39"/>
    </row>
    <row r="598" spans="20:53" x14ac:dyDescent="0.3">
      <c r="T598">
        <v>594</v>
      </c>
      <c r="U598">
        <v>297</v>
      </c>
      <c r="W598" s="39">
        <f>W597+(Z597*bt)+(0.5*AC597)*bt^2</f>
        <v>101464.74007263048</v>
      </c>
      <c r="X598" s="39">
        <f>X597+(AA597*bt)+(0.5*AD597)*bt^2</f>
        <v>50135.897710933205</v>
      </c>
      <c r="Y598" s="39"/>
      <c r="Z598" s="39">
        <f>Z597+(AC597*bt)</f>
        <v>-2437.5900579640083</v>
      </c>
      <c r="AA598" s="39">
        <f>AA597+(AD597*bt)</f>
        <v>231.37181337866457</v>
      </c>
      <c r="AB598" s="39"/>
      <c r="AC598" s="39">
        <f t="shared" si="47"/>
        <v>-92.684643653299531</v>
      </c>
      <c r="AD598" s="39">
        <f t="shared" si="48"/>
        <v>-49.018131030917374</v>
      </c>
      <c r="AE598" s="39"/>
      <c r="AF598" s="39"/>
      <c r="AG598" s="39">
        <f>Masse_1*(q_1x-W598)/($AV598^2+Aarseth_1^2)^(3/2)</f>
        <v>-53.912538604942576</v>
      </c>
      <c r="AH598" s="39">
        <f>Masse_1*(q_1y-X598)/($AV598^2+Aarseth_1^2)^(3/2)</f>
        <v>-28.216004608223475</v>
      </c>
      <c r="AI598" s="39"/>
      <c r="AJ598" s="39">
        <f>Masse_2*(q_2x-W598)/($AX598^2+Aarseth_2^2)^(3/2)</f>
        <v>-10.373809210243177</v>
      </c>
      <c r="AK598" s="39">
        <f>Masse_2*(q_2y-X598)/($AX598^2+Aarseth_2^2)^(3/2)</f>
        <v>-3.4278437107434718</v>
      </c>
      <c r="AL598" s="39"/>
      <c r="AM598" s="39">
        <f>Masse_3*(q_3x-W598)/($AZ598^2+Aarseth_3^2)^(3/2)</f>
        <v>-28.398295838113782</v>
      </c>
      <c r="AN598" s="39">
        <f>Masse_3*(q_3y-X598)/($AZ598^2+Aarseth_3^2)^(3/2)</f>
        <v>-17.374282711950425</v>
      </c>
      <c r="AO598" s="39"/>
      <c r="AP598" s="39"/>
      <c r="AQ598" s="39"/>
      <c r="AR598" s="39"/>
      <c r="AS598" s="39"/>
      <c r="AT598" s="39"/>
      <c r="AU598" s="39"/>
      <c r="AV598" s="39">
        <f>SQRT((q_1x-W598)^2+(q_1y-X598)^2)</f>
        <v>91947.396095367512</v>
      </c>
      <c r="AW598" s="39"/>
      <c r="AX598" s="39">
        <f>SQRT((q_2x-W598)^2+(q_2y-X598)^2)</f>
        <v>127924.09220304899</v>
      </c>
      <c r="AY598" s="39"/>
      <c r="AZ598" s="39">
        <f>SQRT((q_3x-W598)^2+(q_3y-X598)^2)</f>
        <v>124809.55912646244</v>
      </c>
      <c r="BA598" s="39"/>
    </row>
    <row r="599" spans="20:53" x14ac:dyDescent="0.3">
      <c r="T599">
        <v>595</v>
      </c>
      <c r="U599">
        <v>297.5</v>
      </c>
      <c r="W599" s="39">
        <f>W598+(Z598*bt)+(0.5*AC598)*bt^2</f>
        <v>100234.35946319181</v>
      </c>
      <c r="X599" s="39">
        <f>X598+(AA598*bt)+(0.5*AD598)*bt^2</f>
        <v>50245.456351243673</v>
      </c>
      <c r="Y599" s="39"/>
      <c r="Z599" s="39">
        <f>Z598+(AC598*bt)</f>
        <v>-2483.9323797906582</v>
      </c>
      <c r="AA599" s="39">
        <f>AA598+(AD598*bt)</f>
        <v>206.86274786320587</v>
      </c>
      <c r="AB599" s="39"/>
      <c r="AC599" s="39">
        <f t="shared" si="47"/>
        <v>-94.203912627319255</v>
      </c>
      <c r="AD599" s="39">
        <f t="shared" si="48"/>
        <v>-50.607252530325269</v>
      </c>
      <c r="AE599" s="39"/>
      <c r="AF599" s="39"/>
      <c r="AG599" s="39">
        <f>Masse_1*(q_1x-W599)/($AV599^2+Aarseth_1^2)^(3/2)</f>
        <v>-54.913787111751979</v>
      </c>
      <c r="AH599" s="39">
        <f>Masse_1*(q_1y-X599)/($AV599^2+Aarseth_1^2)^(3/2)</f>
        <v>-29.255731656257961</v>
      </c>
      <c r="AI599" s="39"/>
      <c r="AJ599" s="39">
        <f>Masse_2*(q_2x-W599)/($AX599^2+Aarseth_2^2)^(3/2)</f>
        <v>-10.545613109452045</v>
      </c>
      <c r="AK599" s="39">
        <f>Masse_2*(q_2y-X599)/($AX599^2+Aarseth_2^2)^(3/2)</f>
        <v>-3.5298812584724071</v>
      </c>
      <c r="AL599" s="39"/>
      <c r="AM599" s="39">
        <f>Masse_3*(q_3x-W599)/($AZ599^2+Aarseth_3^2)^(3/2)</f>
        <v>-28.744512406115231</v>
      </c>
      <c r="AN599" s="39">
        <f>Masse_3*(q_3y-X599)/($AZ599^2+Aarseth_3^2)^(3/2)</f>
        <v>-17.821639615594904</v>
      </c>
      <c r="AO599" s="39"/>
      <c r="AP599" s="39"/>
      <c r="AQ599" s="39"/>
      <c r="AR599" s="39"/>
      <c r="AS599" s="39"/>
      <c r="AT599" s="39"/>
      <c r="AU599" s="39"/>
      <c r="AV599" s="39">
        <f>SQRT((q_1x-W599)^2+(q_1y-X599)^2)</f>
        <v>90910.541067275335</v>
      </c>
      <c r="AW599" s="39"/>
      <c r="AX599" s="39">
        <f>SQRT((q_2x-W599)^2+(q_2y-X599)^2)</f>
        <v>126791.1588102415</v>
      </c>
      <c r="AY599" s="39"/>
      <c r="AZ599" s="39">
        <f>SQRT((q_3x-W599)^2+(q_3y-X599)^2)</f>
        <v>123819.38453291677</v>
      </c>
      <c r="BA599" s="39"/>
    </row>
    <row r="600" spans="20:53" x14ac:dyDescent="0.3">
      <c r="T600">
        <v>596</v>
      </c>
      <c r="U600">
        <v>298</v>
      </c>
      <c r="W600" s="39">
        <f>W599+(Z599*bt)+(0.5*AC599)*bt^2</f>
        <v>98980.617784218062</v>
      </c>
      <c r="X600" s="39">
        <f>X599+(AA599*bt)+(0.5*AD599)*bt^2</f>
        <v>50342.561818608985</v>
      </c>
      <c r="Y600" s="39"/>
      <c r="Z600" s="39">
        <f>Z599+(AC599*bt)</f>
        <v>-2531.0343361043178</v>
      </c>
      <c r="AA600" s="39">
        <f>AA599+(AD599*bt)</f>
        <v>181.55912159804325</v>
      </c>
      <c r="AB600" s="39"/>
      <c r="AC600" s="39">
        <f t="shared" si="47"/>
        <v>-95.795745707214508</v>
      </c>
      <c r="AD600" s="39">
        <f t="shared" si="48"/>
        <v>-52.284574906271004</v>
      </c>
      <c r="AE600" s="39"/>
      <c r="AF600" s="39"/>
      <c r="AG600" s="39">
        <f>Masse_1*(q_1x-W600)/($AV600^2+Aarseth_1^2)^(3/2)</f>
        <v>-55.964570911263642</v>
      </c>
      <c r="AH600" s="39">
        <f>Masse_1*(q_1y-X600)/($AV600^2+Aarseth_1^2)^(3/2)</f>
        <v>-30.357645409515161</v>
      </c>
      <c r="AI600" s="39"/>
      <c r="AJ600" s="39">
        <f>Masse_2*(q_2x-W600)/($AX600^2+Aarseth_2^2)^(3/2)</f>
        <v>-10.725754680449546</v>
      </c>
      <c r="AK600" s="39">
        <f>Masse_2*(q_2y-X600)/($AX600^2+Aarseth_2^2)^(3/2)</f>
        <v>-3.6367639478223128</v>
      </c>
      <c r="AL600" s="39"/>
      <c r="AM600" s="39">
        <f>Masse_3*(q_3x-W600)/($AZ600^2+Aarseth_3^2)^(3/2)</f>
        <v>-29.105420115501317</v>
      </c>
      <c r="AN600" s="39">
        <f>Masse_3*(q_3y-X600)/($AZ600^2+Aarseth_3^2)^(3/2)</f>
        <v>-18.29016554893353</v>
      </c>
      <c r="AO600" s="39"/>
      <c r="AP600" s="39"/>
      <c r="AQ600" s="39"/>
      <c r="AR600" s="39"/>
      <c r="AS600" s="39"/>
      <c r="AT600" s="39"/>
      <c r="AU600" s="39"/>
      <c r="AV600" s="39">
        <f>SQRT((q_1x-W600)^2+(q_1y-X600)^2)</f>
        <v>89852.229180794806</v>
      </c>
      <c r="AW600" s="39"/>
      <c r="AX600" s="39">
        <f>SQRT((q_2x-W600)^2+(q_2y-X600)^2)</f>
        <v>125634.03082924019</v>
      </c>
      <c r="AY600" s="39"/>
      <c r="AZ600" s="39">
        <f>SQRT((q_3x-W600)^2+(q_3y-X600)^2)</f>
        <v>122807.24432950355</v>
      </c>
      <c r="BA600" s="39"/>
    </row>
    <row r="601" spans="20:53" x14ac:dyDescent="0.3">
      <c r="T601">
        <v>597</v>
      </c>
      <c r="U601">
        <v>298.5</v>
      </c>
      <c r="W601" s="39">
        <f>W600+(Z600*bt)+(0.5*AC600)*bt^2</f>
        <v>97703.126147952498</v>
      </c>
      <c r="X601" s="39">
        <f>X600+(AA600*bt)+(0.5*AD600)*bt^2</f>
        <v>50426.805807544719</v>
      </c>
      <c r="Y601" s="39"/>
      <c r="Z601" s="39">
        <f>Z600+(AC600*bt)</f>
        <v>-2578.932208957925</v>
      </c>
      <c r="AA601" s="39">
        <f>AA600+(AD600*bt)</f>
        <v>155.41683414490774</v>
      </c>
      <c r="AB601" s="39"/>
      <c r="AC601" s="39">
        <f t="shared" si="47"/>
        <v>-97.464620159883992</v>
      </c>
      <c r="AD601" s="39">
        <f t="shared" si="48"/>
        <v>-54.057178841478823</v>
      </c>
      <c r="AE601" s="39"/>
      <c r="AF601" s="39"/>
      <c r="AG601" s="39">
        <f>Masse_1*(q_1x-W601)/($AV601^2+Aarseth_1^2)^(3/2)</f>
        <v>-57.06805426330758</v>
      </c>
      <c r="AH601" s="39">
        <f>Masse_1*(q_1y-X601)/($AV601^2+Aarseth_1^2)^(3/2)</f>
        <v>-31.527036357725493</v>
      </c>
      <c r="AI601" s="39"/>
      <c r="AJ601" s="39">
        <f>Masse_2*(q_2x-W601)/($AX601^2+Aarseth_2^2)^(3/2)</f>
        <v>-10.914785630429526</v>
      </c>
      <c r="AK601" s="39">
        <f>Masse_2*(q_2y-X601)/($AX601^2+Aarseth_2^2)^(3/2)</f>
        <v>-3.7488377203992362</v>
      </c>
      <c r="AL601" s="39"/>
      <c r="AM601" s="39">
        <f>Masse_3*(q_3x-W601)/($AZ601^2+Aarseth_3^2)^(3/2)</f>
        <v>-29.481780266146892</v>
      </c>
      <c r="AN601" s="39">
        <f>Masse_3*(q_3y-X601)/($AZ601^2+Aarseth_3^2)^(3/2)</f>
        <v>-18.781304763354093</v>
      </c>
      <c r="AO601" s="39"/>
      <c r="AP601" s="39"/>
      <c r="AQ601" s="39"/>
      <c r="AR601" s="39"/>
      <c r="AS601" s="39"/>
      <c r="AT601" s="39"/>
      <c r="AU601" s="39"/>
      <c r="AV601" s="39">
        <f>SQRT((q_1x-W601)^2+(q_1y-X601)^2)</f>
        <v>88772.104120626071</v>
      </c>
      <c r="AW601" s="39"/>
      <c r="AX601" s="39">
        <f>SQRT((q_2x-W601)^2+(q_2y-X601)^2)</f>
        <v>124452.20983494728</v>
      </c>
      <c r="AY601" s="39"/>
      <c r="AZ601" s="39">
        <f>SQRT((q_3x-W601)^2+(q_3y-X601)^2)</f>
        <v>121772.73520267339</v>
      </c>
      <c r="BA601" s="39"/>
    </row>
    <row r="602" spans="20:53" x14ac:dyDescent="0.3">
      <c r="T602">
        <v>598</v>
      </c>
      <c r="U602">
        <v>299</v>
      </c>
      <c r="W602" s="39">
        <f>W601+(Z601*bt)+(0.5*AC601)*bt^2</f>
        <v>96401.476965953538</v>
      </c>
      <c r="X602" s="39">
        <f>X601+(AA601*bt)+(0.5*AD601)*bt^2</f>
        <v>50497.757077261987</v>
      </c>
      <c r="Y602" s="39"/>
      <c r="Z602" s="39">
        <f>Z601+(AC601*bt)</f>
        <v>-2627.6645190378672</v>
      </c>
      <c r="AA602" s="39">
        <f>AA601+(AD601*bt)</f>
        <v>128.38824472416832</v>
      </c>
      <c r="AB602" s="39"/>
      <c r="AC602" s="39">
        <f t="shared" si="47"/>
        <v>-99.215384958176799</v>
      </c>
      <c r="AD602" s="39">
        <f t="shared" si="48"/>
        <v>-55.932884465336713</v>
      </c>
      <c r="AE602" s="39"/>
      <c r="AF602" s="39"/>
      <c r="AG602" s="39">
        <f>Masse_1*(q_1x-W602)/($AV602^2+Aarseth_1^2)^(3/2)</f>
        <v>-58.227665740541489</v>
      </c>
      <c r="AH602" s="39">
        <f>Masse_1*(q_1y-X602)/($AV602^2+Aarseth_1^2)^(3/2)</f>
        <v>-32.769772602740488</v>
      </c>
      <c r="AI602" s="39"/>
      <c r="AJ602" s="39">
        <f>Masse_2*(q_2x-W602)/($AX602^2+Aarseth_2^2)^(3/2)</f>
        <v>-11.113308466276784</v>
      </c>
      <c r="AK602" s="39">
        <f>Masse_2*(q_2y-X602)/($AX602^2+Aarseth_2^2)^(3/2)</f>
        <v>-3.8664807210616083</v>
      </c>
      <c r="AL602" s="39"/>
      <c r="AM602" s="39">
        <f>Masse_3*(q_3x-W602)/($AZ602^2+Aarseth_3^2)^(3/2)</f>
        <v>-29.874410751358532</v>
      </c>
      <c r="AN602" s="39">
        <f>Masse_3*(q_3y-X602)/($AZ602^2+Aarseth_3^2)^(3/2)</f>
        <v>-19.296631141534622</v>
      </c>
      <c r="AO602" s="39"/>
      <c r="AP602" s="39"/>
      <c r="AQ602" s="39"/>
      <c r="AR602" s="39"/>
      <c r="AS602" s="39"/>
      <c r="AT602" s="39"/>
      <c r="AU602" s="39"/>
      <c r="AV602" s="39">
        <f>SQRT((q_1x-W602)^2+(q_1y-X602)^2)</f>
        <v>87669.794092688287</v>
      </c>
      <c r="AW602" s="39"/>
      <c r="AX602" s="39">
        <f>SQRT((q_2x-W602)^2+(q_2y-X602)^2)</f>
        <v>123245.17097292021</v>
      </c>
      <c r="AY602" s="39"/>
      <c r="AZ602" s="39">
        <f>SQRT((q_3x-W602)^2+(q_3y-X602)^2)</f>
        <v>120715.43278731527</v>
      </c>
      <c r="BA602" s="39"/>
    </row>
    <row r="603" spans="20:53" x14ac:dyDescent="0.3">
      <c r="T603">
        <v>599</v>
      </c>
      <c r="U603">
        <v>299.5</v>
      </c>
      <c r="W603" s="39">
        <f>W602+(Z602*bt)+(0.5*AC602)*bt^2</f>
        <v>95075.242783314825</v>
      </c>
      <c r="X603" s="39">
        <f>X602+(AA602*bt)+(0.5*AD602)*bt^2</f>
        <v>50554.959589065904</v>
      </c>
      <c r="Y603" s="39"/>
      <c r="Z603" s="39">
        <f>Z602+(AC602*bt)</f>
        <v>-2677.2722115169554</v>
      </c>
      <c r="AA603" s="39">
        <f>AA602+(AD602*bt)</f>
        <v>100.42180249149996</v>
      </c>
      <c r="AB603" s="39"/>
      <c r="AC603" s="39">
        <f t="shared" si="47"/>
        <v>-101.05329755974358</v>
      </c>
      <c r="AD603" s="39">
        <f t="shared" si="48"/>
        <v>-57.920347329981716</v>
      </c>
      <c r="AE603" s="39"/>
      <c r="AF603" s="39"/>
      <c r="AG603" s="39">
        <f>Masse_1*(q_1x-W603)/($AV603^2+Aarseth_1^2)^(3/2)</f>
        <v>-59.44712388191887</v>
      </c>
      <c r="AH603" s="39">
        <f>Masse_1*(q_1y-X603)/($AV603^2+Aarseth_1^2)^(3/2)</f>
        <v>-34.09237748067661</v>
      </c>
      <c r="AI603" s="39"/>
      <c r="AJ603" s="39">
        <f>Masse_2*(q_2x-W603)/($AX603^2+Aarseth_2^2)^(3/2)</f>
        <v>-11.321982416430924</v>
      </c>
      <c r="AK603" s="39">
        <f>Masse_2*(q_2y-X603)/($AX603^2+Aarseth_2^2)^(3/2)</f>
        <v>-3.9901070661312255</v>
      </c>
      <c r="AL603" s="39"/>
      <c r="AM603" s="39">
        <f>Masse_3*(q_3x-W603)/($AZ603^2+Aarseth_3^2)^(3/2)</f>
        <v>-30.284191261393783</v>
      </c>
      <c r="AN603" s="39">
        <f>Masse_3*(q_3y-X603)/($AZ603^2+Aarseth_3^2)^(3/2)</f>
        <v>-19.837862783173883</v>
      </c>
      <c r="AO603" s="39"/>
      <c r="AP603" s="39"/>
      <c r="AQ603" s="39"/>
      <c r="AR603" s="39"/>
      <c r="AS603" s="39"/>
      <c r="AT603" s="39"/>
      <c r="AU603" s="39"/>
      <c r="AV603" s="39">
        <f>SQRT((q_1x-W603)^2+(q_1y-X603)^2)</f>
        <v>86544.911024217727</v>
      </c>
      <c r="AW603" s="39"/>
      <c r="AX603" s="39">
        <f>SQRT((q_2x-W603)^2+(q_2y-X603)^2)</f>
        <v>122012.36104964784</v>
      </c>
      <c r="AY603" s="39"/>
      <c r="AZ603" s="39">
        <f>SQRT((q_3x-W603)^2+(q_3y-X603)^2)</f>
        <v>119634.89016530031</v>
      </c>
      <c r="BA603" s="39"/>
    </row>
    <row r="604" spans="20:53" x14ac:dyDescent="0.3">
      <c r="T604">
        <v>600</v>
      </c>
      <c r="U604">
        <v>300</v>
      </c>
      <c r="W604" s="39">
        <f>W603+(Z603*bt)+(0.5*AC603)*bt^2</f>
        <v>93723.975015361386</v>
      </c>
      <c r="X604" s="39">
        <f>X603+(AA603*bt)+(0.5*AD603)*bt^2</f>
        <v>50597.930446895407</v>
      </c>
      <c r="Y604" s="39"/>
      <c r="Z604" s="39">
        <f>Z603+(AC603*bt)</f>
        <v>-2727.7988602968271</v>
      </c>
      <c r="AA604" s="39">
        <f>AA603+(AD603*bt)</f>
        <v>71.461628826509099</v>
      </c>
      <c r="AB604" s="39"/>
      <c r="AC604" s="39">
        <f t="shared" si="47"/>
        <v>-102.98406477130783</v>
      </c>
      <c r="AD604" s="39">
        <f t="shared" si="48"/>
        <v>-60.029169318758179</v>
      </c>
      <c r="AE604" s="39"/>
      <c r="AF604" s="39"/>
      <c r="AG604" s="39">
        <f>Masse_1*(q_1x-W604)/($AV604^2+Aarseth_1^2)^(3/2)</f>
        <v>-60.730465499968112</v>
      </c>
      <c r="AH604" s="39">
        <f>Masse_1*(q_1y-X604)/($AV604^2+Aarseth_1^2)^(3/2)</f>
        <v>-35.502119596506368</v>
      </c>
      <c r="AI604" s="39"/>
      <c r="AJ604" s="39">
        <f>Masse_2*(q_2x-W604)/($AX604^2+Aarseth_2^2)^(3/2)</f>
        <v>-11.54153019943486</v>
      </c>
      <c r="AK604" s="39">
        <f>Masse_2*(q_2y-X604)/($AX604^2+Aarseth_2^2)^(3/2)</f>
        <v>-4.120171144423221</v>
      </c>
      <c r="AL604" s="39"/>
      <c r="AM604" s="39">
        <f>Masse_3*(q_3x-W604)/($AZ604^2+Aarseth_3^2)^(3/2)</f>
        <v>-30.712069071904867</v>
      </c>
      <c r="AN604" s="39">
        <f>Masse_3*(q_3y-X604)/($AZ604^2+Aarseth_3^2)^(3/2)</f>
        <v>-20.406878577828589</v>
      </c>
      <c r="AO604" s="39"/>
      <c r="AP604" s="39"/>
      <c r="AQ604" s="39"/>
      <c r="AR604" s="39"/>
      <c r="AS604" s="39"/>
      <c r="AT604" s="39"/>
      <c r="AU604" s="39"/>
      <c r="AV604" s="39">
        <f>SQRT((q_1x-W604)^2+(q_1y-X604)^2)</f>
        <v>85397.049719946794</v>
      </c>
      <c r="AW604" s="39"/>
      <c r="AX604" s="39">
        <f>SQRT((q_2x-W604)^2+(q_2y-X604)^2)</f>
        <v>120753.19643746702</v>
      </c>
      <c r="AY604" s="39"/>
      <c r="AZ604" s="39">
        <f>SQRT((q_3x-W604)^2+(q_3y-X604)^2)</f>
        <v>118530.63621591435</v>
      </c>
      <c r="BA604" s="39"/>
    </row>
    <row r="605" spans="20:53" x14ac:dyDescent="0.3">
      <c r="T605">
        <v>601</v>
      </c>
      <c r="U605">
        <v>300.5</v>
      </c>
      <c r="W605" s="39">
        <f>W604+(Z604*bt)+(0.5*AC604)*bt^2</f>
        <v>92347.20257711655</v>
      </c>
      <c r="X605" s="39">
        <f>X604+(AA604*bt)+(0.5*AD604)*bt^2</f>
        <v>50626.15761514382</v>
      </c>
      <c r="Y605" s="39"/>
      <c r="Z605" s="39">
        <f>Z604+(AC604*bt)</f>
        <v>-2779.2908926824812</v>
      </c>
      <c r="AA605" s="39">
        <f>AA604+(AD604*bt)</f>
        <v>41.447044167130009</v>
      </c>
      <c r="AB605" s="39"/>
      <c r="AC605" s="39">
        <f t="shared" si="47"/>
        <v>-105.01388815200873</v>
      </c>
      <c r="AD605" s="39">
        <f t="shared" si="48"/>
        <v>-62.270027204826469</v>
      </c>
      <c r="AE605" s="39"/>
      <c r="AF605" s="39"/>
      <c r="AG605" s="39">
        <f>Masse_1*(q_1x-W605)/($AV605^2+Aarseth_1^2)^(3/2)</f>
        <v>-62.082076873811218</v>
      </c>
      <c r="AH605" s="39">
        <f>Masse_1*(q_1y-X605)/($AV605^2+Aarseth_1^2)^(3/2)</f>
        <v>-37.007117579723925</v>
      </c>
      <c r="AI605" s="39"/>
      <c r="AJ605" s="39">
        <f>Masse_2*(q_2x-W605)/($AX605^2+Aarseth_2^2)^(3/2)</f>
        <v>-11.772745783368638</v>
      </c>
      <c r="AK605" s="39">
        <f>Masse_2*(q_2y-X605)/($AX605^2+Aarseth_2^2)^(3/2)</f>
        <v>-4.2571725400092237</v>
      </c>
      <c r="AL605" s="39"/>
      <c r="AM605" s="39">
        <f>Masse_3*(q_3x-W605)/($AZ605^2+Aarseth_3^2)^(3/2)</f>
        <v>-31.159065494828877</v>
      </c>
      <c r="AN605" s="39">
        <f>Masse_3*(q_3y-X605)/($AZ605^2+Aarseth_3^2)^(3/2)</f>
        <v>-21.005737085093322</v>
      </c>
      <c r="AO605" s="39"/>
      <c r="AP605" s="39"/>
      <c r="AQ605" s="39"/>
      <c r="AR605" s="39"/>
      <c r="AS605" s="39"/>
      <c r="AT605" s="39"/>
      <c r="AU605" s="39"/>
      <c r="AV605" s="39">
        <f>SQRT((q_1x-W605)^2+(q_1y-X605)^2)</f>
        <v>84225.786973946218</v>
      </c>
      <c r="AW605" s="39"/>
      <c r="AX605" s="39">
        <f>SQRT((q_2x-W605)^2+(q_2y-X605)^2)</f>
        <v>119467.06077188881</v>
      </c>
      <c r="AY605" s="39"/>
      <c r="AZ605" s="39">
        <f>SQRT((q_3x-W605)^2+(q_3y-X605)^2)</f>
        <v>117402.17379979754</v>
      </c>
      <c r="BA605" s="39"/>
    </row>
    <row r="606" spans="20:53" x14ac:dyDescent="0.3">
      <c r="T606">
        <v>602</v>
      </c>
      <c r="U606">
        <v>301</v>
      </c>
      <c r="W606" s="39">
        <f>W605+(Z605*bt)+(0.5*AC605)*bt^2</f>
        <v>90944.430394756317</v>
      </c>
      <c r="X606" s="39">
        <f>X605+(AA605*bt)+(0.5*AD605)*bt^2</f>
        <v>50639.097383826782</v>
      </c>
      <c r="Y606" s="39"/>
      <c r="Z606" s="39">
        <f>Z605+(AC605*bt)</f>
        <v>-2831.7978367584856</v>
      </c>
      <c r="AA606" s="39">
        <f>AA605+(AD605*bt)</f>
        <v>10.312030564716775</v>
      </c>
      <c r="AB606" s="39"/>
      <c r="AC606" s="39">
        <f t="shared" si="47"/>
        <v>-107.14951444315362</v>
      </c>
      <c r="AD606" s="39">
        <f t="shared" si="48"/>
        <v>-64.65482214534083</v>
      </c>
      <c r="AE606" s="39"/>
      <c r="AF606" s="39"/>
      <c r="AG606" s="39">
        <f>Masse_1*(q_1x-W606)/($AV606^2+Aarseth_1^2)^(3/2)</f>
        <v>-63.5067280529668</v>
      </c>
      <c r="AH606" s="39">
        <f>Masse_1*(q_1y-X606)/($AV606^2+Aarseth_1^2)^(3/2)</f>
        <v>-38.61646236020286</v>
      </c>
      <c r="AI606" s="39"/>
      <c r="AJ606" s="39">
        <f>Masse_2*(q_2x-W606)/($AX606^2+Aarseth_2^2)^(3/2)</f>
        <v>-12.016503309045417</v>
      </c>
      <c r="AK606" s="39">
        <f>Masse_2*(q_2y-X606)/($AX606^2+Aarseth_2^2)^(3/2)</f>
        <v>-4.4016616828063357</v>
      </c>
      <c r="AL606" s="39"/>
      <c r="AM606" s="39">
        <f>Masse_3*(q_3x-W606)/($AZ606^2+Aarseth_3^2)^(3/2)</f>
        <v>-31.626283081141413</v>
      </c>
      <c r="AN606" s="39">
        <f>Masse_3*(q_3y-X606)/($AZ606^2+Aarseth_3^2)^(3/2)</f>
        <v>-21.636698102331643</v>
      </c>
      <c r="AO606" s="39"/>
      <c r="AP606" s="39"/>
      <c r="AQ606" s="39"/>
      <c r="AR606" s="39"/>
      <c r="AS606" s="39"/>
      <c r="AT606" s="39"/>
      <c r="AU606" s="39"/>
      <c r="AV606" s="39">
        <f>SQRT((q_1x-W606)^2+(q_1y-X606)^2)</f>
        <v>83030.680637507205</v>
      </c>
      <c r="AW606" s="39"/>
      <c r="AX606" s="39">
        <f>SQRT((q_2x-W606)^2+(q_2y-X606)^2)</f>
        <v>118153.30241592525</v>
      </c>
      <c r="AY606" s="39"/>
      <c r="AZ606" s="39">
        <f>SQRT((q_3x-W606)^2+(q_3y-X606)^2)</f>
        <v>116248.97775523765</v>
      </c>
      <c r="BA606" s="39"/>
    </row>
    <row r="607" spans="20:53" x14ac:dyDescent="0.3">
      <c r="T607">
        <v>603</v>
      </c>
      <c r="U607">
        <v>301.5</v>
      </c>
      <c r="W607" s="39">
        <f>W606+(Z606*bt)+(0.5*AC606)*bt^2</f>
        <v>89515.137787071682</v>
      </c>
      <c r="X607" s="39">
        <f>X606+(AA606*bt)+(0.5*AD606)*bt^2</f>
        <v>50636.171546340971</v>
      </c>
      <c r="Y607" s="39"/>
      <c r="Z607" s="39">
        <f>Z606+(AC606*bt)</f>
        <v>-2885.3725939800624</v>
      </c>
      <c r="AA607" s="39">
        <f>AA606+(AD606*bt)</f>
        <v>-22.01538050795364</v>
      </c>
      <c r="AB607" s="39"/>
      <c r="AC607" s="39">
        <f t="shared" si="47"/>
        <v>-109.39829153835657</v>
      </c>
      <c r="AD607" s="39">
        <f t="shared" si="48"/>
        <v>-67.196854098274684</v>
      </c>
      <c r="AE607" s="39"/>
      <c r="AF607" s="39"/>
      <c r="AG607" s="39">
        <f>Masse_1*(q_1x-W607)/($AV607^2+Aarseth_1^2)^(3/2)</f>
        <v>-65.009610474395117</v>
      </c>
      <c r="AH607" s="39">
        <f>Masse_1*(q_1y-X607)/($AV607^2+Aarseth_1^2)^(3/2)</f>
        <v>-40.340360371203147</v>
      </c>
      <c r="AI607" s="39"/>
      <c r="AJ607" s="39">
        <f>Masse_2*(q_2x-W607)/($AX607^2+Aarseth_2^2)^(3/2)</f>
        <v>-12.273767385094928</v>
      </c>
      <c r="AK607" s="39">
        <f>Masse_2*(q_2y-X607)/($AX607^2+Aarseth_2^2)^(3/2)</f>
        <v>-4.5542463540550004</v>
      </c>
      <c r="AL607" s="39"/>
      <c r="AM607" s="39">
        <f>Masse_3*(q_3x-W607)/($AZ607^2+Aarseth_3^2)^(3/2)</f>
        <v>-32.114913678866529</v>
      </c>
      <c r="AN607" s="39">
        <f>Masse_3*(q_3y-X607)/($AZ607^2+Aarseth_3^2)^(3/2)</f>
        <v>-22.302247373016542</v>
      </c>
      <c r="AO607" s="39"/>
      <c r="AP607" s="39"/>
      <c r="AQ607" s="39"/>
      <c r="AR607" s="39"/>
      <c r="AS607" s="39"/>
      <c r="AT607" s="39"/>
      <c r="AU607" s="39"/>
      <c r="AV607" s="39">
        <f>SQRT((q_1x-W607)^2+(q_1y-X607)^2)</f>
        <v>81811.26864455115</v>
      </c>
      <c r="AW607" s="39"/>
      <c r="AX607" s="39">
        <f>SQRT((q_2x-W607)^2+(q_2y-X607)^2)</f>
        <v>116811.23166230612</v>
      </c>
      <c r="AY607" s="39"/>
      <c r="AZ607" s="39">
        <f>SQRT((q_3x-W607)^2+(q_3y-X607)^2)</f>
        <v>115070.49268239815</v>
      </c>
      <c r="BA607" s="39"/>
    </row>
    <row r="608" spans="20:53" x14ac:dyDescent="0.3">
      <c r="T608">
        <v>604</v>
      </c>
      <c r="U608">
        <v>302</v>
      </c>
      <c r="W608" s="39">
        <f>W607+(Z607*bt)+(0.5*AC607)*bt^2</f>
        <v>88058.776703639363</v>
      </c>
      <c r="X608" s="39">
        <f>X607+(AA607*bt)+(0.5*AD607)*bt^2</f>
        <v>50616.764249324704</v>
      </c>
      <c r="Y608" s="39"/>
      <c r="Z608" s="39">
        <f>Z607+(AC607*bt)</f>
        <v>-2940.0717397492408</v>
      </c>
      <c r="AA608" s="39">
        <f>AA607+(AD607*bt)</f>
        <v>-55.613807557090979</v>
      </c>
      <c r="AB608" s="39"/>
      <c r="AC608" s="39">
        <f t="shared" si="47"/>
        <v>-111.76823052134472</v>
      </c>
      <c r="AD608" s="39">
        <f t="shared" si="48"/>
        <v>-69.911026019862604</v>
      </c>
      <c r="AE608" s="39"/>
      <c r="AF608" s="39"/>
      <c r="AG608" s="39">
        <f>Masse_1*(q_1x-W608)/($AV608^2+Aarseth_1^2)^(3/2)</f>
        <v>-66.596378048578515</v>
      </c>
      <c r="AH608" s="39">
        <f>Masse_1*(q_1y-X608)/($AV608^2+Aarseth_1^2)^(3/2)</f>
        <v>-42.190301842817533</v>
      </c>
      <c r="AI608" s="39"/>
      <c r="AJ608" s="39">
        <f>Masse_2*(q_2x-W608)/($AX608^2+Aarseth_2^2)^(3/2)</f>
        <v>-12.545605006569794</v>
      </c>
      <c r="AK608" s="39">
        <f>Masse_2*(q_2y-X608)/($AX608^2+Aarseth_2^2)^(3/2)</f>
        <v>-4.7155991994478246</v>
      </c>
      <c r="AL608" s="39"/>
      <c r="AM608" s="39">
        <f>Masse_3*(q_3x-W608)/($AZ608^2+Aarseth_3^2)^(3/2)</f>
        <v>-32.626247466196418</v>
      </c>
      <c r="AN608" s="39">
        <f>Masse_3*(q_3y-X608)/($AZ608^2+Aarseth_3^2)^(3/2)</f>
        <v>-23.005124977597244</v>
      </c>
      <c r="AO608" s="39"/>
      <c r="AP608" s="39"/>
      <c r="AQ608" s="39"/>
      <c r="AR608" s="39"/>
      <c r="AS608" s="39"/>
      <c r="AT608" s="39"/>
      <c r="AU608" s="39"/>
      <c r="AV608" s="39">
        <f>SQRT((q_1x-W608)^2+(q_1y-X608)^2)</f>
        <v>80567.067997586273</v>
      </c>
      <c r="AW608" s="39"/>
      <c r="AX608" s="39">
        <f>SQRT((q_2x-W608)^2+(q_2y-X608)^2)</f>
        <v>115440.11764015234</v>
      </c>
      <c r="AY608" s="39"/>
      <c r="AZ608" s="39">
        <f>SQRT((q_3x-W608)^2+(q_3y-X608)^2)</f>
        <v>113866.13048720532</v>
      </c>
      <c r="BA608" s="39"/>
    </row>
    <row r="609" spans="20:53" x14ac:dyDescent="0.3">
      <c r="T609">
        <v>605</v>
      </c>
      <c r="U609">
        <v>302.5</v>
      </c>
      <c r="W609" s="39">
        <f>W608+(Z608*bt)+(0.5*AC608)*bt^2</f>
        <v>86574.769804949581</v>
      </c>
      <c r="X609" s="39">
        <f>X608+(AA608*bt)+(0.5*AD608)*bt^2</f>
        <v>50580.218467293678</v>
      </c>
      <c r="Y609" s="39"/>
      <c r="Z609" s="39">
        <f>Z608+(AC608*bt)</f>
        <v>-2995.9558550099132</v>
      </c>
      <c r="AA609" s="39">
        <f>AA608+(AD608*bt)</f>
        <v>-90.569320567022288</v>
      </c>
      <c r="AB609" s="39"/>
      <c r="AC609" s="39">
        <f t="shared" si="47"/>
        <v>-114.26807428937252</v>
      </c>
      <c r="AD609" s="39">
        <f t="shared" si="48"/>
        <v>-72.814083786286432</v>
      </c>
      <c r="AE609" s="39"/>
      <c r="AF609" s="39"/>
      <c r="AG609" s="39">
        <f>Masse_1*(q_1x-W609)/($AV609^2+Aarseth_1^2)^(3/2)</f>
        <v>-68.273191787658021</v>
      </c>
      <c r="AH609" s="39">
        <f>Masse_1*(q_1y-X609)/($AV609^2+Aarseth_1^2)^(3/2)</f>
        <v>-44.17925929430821</v>
      </c>
      <c r="AI609" s="39"/>
      <c r="AJ609" s="39">
        <f>Masse_2*(q_2x-W609)/($AX609^2+Aarseth_2^2)^(3/2)</f>
        <v>-12.833199402693246</v>
      </c>
      <c r="AK609" s="39">
        <f>Masse_2*(q_2y-X609)/($AX609^2+Aarseth_2^2)^(3/2)</f>
        <v>-4.886466434304686</v>
      </c>
      <c r="AL609" s="39"/>
      <c r="AM609" s="39">
        <f>Masse_3*(q_3x-W609)/($AZ609^2+Aarseth_3^2)^(3/2)</f>
        <v>-33.161683099021239</v>
      </c>
      <c r="AN609" s="39">
        <f>Masse_3*(q_3y-X609)/($AZ609^2+Aarseth_3^2)^(3/2)</f>
        <v>-23.748358057673538</v>
      </c>
      <c r="AO609" s="39"/>
      <c r="AP609" s="39"/>
      <c r="AQ609" s="39"/>
      <c r="AR609" s="39"/>
      <c r="AS609" s="39"/>
      <c r="AT609" s="39"/>
      <c r="AU609" s="39"/>
      <c r="AV609" s="39">
        <f>SQRT((q_1x-W609)^2+(q_1y-X609)^2)</f>
        <v>79297.573719324966</v>
      </c>
      <c r="AW609" s="39"/>
      <c r="AX609" s="39">
        <f>SQRT((q_2x-W609)^2+(q_2y-X609)^2)</f>
        <v>114039.18488761342</v>
      </c>
      <c r="AY609" s="39"/>
      <c r="AZ609" s="39">
        <f>SQRT((q_3x-W609)^2+(q_3y-X609)^2)</f>
        <v>112635.26765204349</v>
      </c>
      <c r="BA609" s="39"/>
    </row>
    <row r="610" spans="20:53" x14ac:dyDescent="0.3">
      <c r="T610">
        <v>606</v>
      </c>
      <c r="U610">
        <v>303</v>
      </c>
      <c r="W610" s="39">
        <f>W609+(Z609*bt)+(0.5*AC609)*bt^2</f>
        <v>85062.508368158451</v>
      </c>
      <c r="X610" s="39">
        <f>X609+(AA609*bt)+(0.5*AD609)*bt^2</f>
        <v>50525.832046536882</v>
      </c>
      <c r="Y610" s="39"/>
      <c r="Z610" s="39">
        <f>Z609+(AC609*bt)</f>
        <v>-3053.0898921545995</v>
      </c>
      <c r="AA610" s="39">
        <f>AA609+(AD609*bt)</f>
        <v>-126.9763624601655</v>
      </c>
      <c r="AB610" s="39"/>
      <c r="AC610" s="39">
        <f t="shared" si="47"/>
        <v>-116.90737323401984</v>
      </c>
      <c r="AD610" s="39">
        <f t="shared" si="48"/>
        <v>-75.924899142586156</v>
      </c>
      <c r="AE610" s="39"/>
      <c r="AF610" s="39"/>
      <c r="AG610" s="39">
        <f>Masse_1*(q_1x-W610)/($AV610^2+Aarseth_1^2)^(3/2)</f>
        <v>-70.046767912131756</v>
      </c>
      <c r="AH610" s="39">
        <f>Masse_1*(q_1y-X610)/($AV610^2+Aarseth_1^2)^(3/2)</f>
        <v>-46.321922520052915</v>
      </c>
      <c r="AI610" s="39"/>
      <c r="AJ610" s="39">
        <f>Masse_2*(q_2x-W610)/($AX610^2+Aarseth_2^2)^(3/2)</f>
        <v>-13.137866186690088</v>
      </c>
      <c r="AK610" s="39">
        <f>Masse_2*(q_2y-X610)/($AX610^2+Aarseth_2^2)^(3/2)</f>
        <v>-5.0676779643026419</v>
      </c>
      <c r="AL610" s="39"/>
      <c r="AM610" s="39">
        <f>Masse_3*(q_3x-W610)/($AZ610^2+Aarseth_3^2)^(3/2)</f>
        <v>-33.72273913519799</v>
      </c>
      <c r="AN610" s="39">
        <f>Masse_3*(q_3y-X610)/($AZ610^2+Aarseth_3^2)^(3/2)</f>
        <v>-24.535298658230598</v>
      </c>
      <c r="AO610" s="39"/>
      <c r="AP610" s="39"/>
      <c r="AQ610" s="39"/>
      <c r="AR610" s="39"/>
      <c r="AS610" s="39"/>
      <c r="AT610" s="39"/>
      <c r="AU610" s="39"/>
      <c r="AV610" s="39">
        <f>SQRT((q_1x-W610)^2+(q_1y-X610)^2)</f>
        <v>78002.257777922612</v>
      </c>
      <c r="AW610" s="39"/>
      <c r="AX610" s="39">
        <f>SQRT((q_2x-W610)^2+(q_2y-X610)^2)</f>
        <v>112607.60954604036</v>
      </c>
      <c r="AY610" s="39"/>
      <c r="AZ610" s="39">
        <f>SQRT((q_3x-W610)^2+(q_3y-X610)^2)</f>
        <v>111377.24219496356</v>
      </c>
      <c r="BA610" s="39"/>
    </row>
    <row r="611" spans="20:53" x14ac:dyDescent="0.3">
      <c r="T611">
        <v>607</v>
      </c>
      <c r="U611">
        <v>303.5</v>
      </c>
      <c r="W611" s="39">
        <f>W610+(Z610*bt)+(0.5*AC610)*bt^2</f>
        <v>83521.350000426901</v>
      </c>
      <c r="X611" s="39">
        <f>X610+(AA610*bt)+(0.5*AD610)*bt^2</f>
        <v>50452.853252913977</v>
      </c>
      <c r="Y611" s="39"/>
      <c r="Z611" s="39">
        <f>Z610+(AC610*bt)</f>
        <v>-3111.5435787716096</v>
      </c>
      <c r="AA611" s="39">
        <f>AA610+(AD610*bt)</f>
        <v>-164.93881203145858</v>
      </c>
      <c r="AB611" s="39"/>
      <c r="AC611" s="39">
        <f t="shared" si="47"/>
        <v>-119.69656834702545</v>
      </c>
      <c r="AD611" s="39">
        <f t="shared" si="48"/>
        <v>-79.264804691584885</v>
      </c>
      <c r="AE611" s="39"/>
      <c r="AF611" s="39"/>
      <c r="AG611" s="39">
        <f>Masse_1*(q_1x-W611)/($AV611^2+Aarseth_1^2)^(3/2)</f>
        <v>-71.92442915671235</v>
      </c>
      <c r="AH611" s="39">
        <f>Masse_1*(q_1y-X611)/($AV611^2+Aarseth_1^2)^(3/2)</f>
        <v>-48.634977859367133</v>
      </c>
      <c r="AI611" s="39"/>
      <c r="AJ611" s="39">
        <f>Masse_2*(q_2x-W611)/($AX611^2+Aarseth_2^2)^(3/2)</f>
        <v>-13.461072265052154</v>
      </c>
      <c r="AK611" s="39">
        <f>Masse_2*(q_2y-X611)/($AX611^2+Aarseth_2^2)^(3/2)</f>
        <v>-5.2601591938549834</v>
      </c>
      <c r="AL611" s="39"/>
      <c r="AM611" s="39">
        <f>Masse_3*(q_3x-W611)/($AZ611^2+Aarseth_3^2)^(3/2)</f>
        <v>-34.311066925260945</v>
      </c>
      <c r="AN611" s="39">
        <f>Masse_3*(q_3y-X611)/($AZ611^2+Aarseth_3^2)^(3/2)</f>
        <v>-25.369667638362777</v>
      </c>
      <c r="AO611" s="39"/>
      <c r="AP611" s="39"/>
      <c r="AQ611" s="39"/>
      <c r="AR611" s="39"/>
      <c r="AS611" s="39"/>
      <c r="AT611" s="39"/>
      <c r="AU611" s="39"/>
      <c r="AV611" s="39">
        <f>SQRT((q_1x-W611)^2+(q_1y-X611)^2)</f>
        <v>76680.567997655686</v>
      </c>
      <c r="AW611" s="39"/>
      <c r="AX611" s="39">
        <f>SQRT((q_2x-W611)^2+(q_2y-X611)^2)</f>
        <v>111144.51512428618</v>
      </c>
      <c r="AY611" s="39"/>
      <c r="AZ611" s="39">
        <f>SQRT((q_3x-W611)^2+(q_3y-X611)^2)</f>
        <v>110091.35027260576</v>
      </c>
      <c r="BA611" s="39"/>
    </row>
    <row r="612" spans="20:53" x14ac:dyDescent="0.3">
      <c r="T612">
        <v>608</v>
      </c>
      <c r="U612">
        <v>304</v>
      </c>
      <c r="W612" s="39">
        <f>W611+(Z611*bt)+(0.5*AC611)*bt^2</f>
        <v>81950.616139997714</v>
      </c>
      <c r="X612" s="39">
        <f>X611+(AA611*bt)+(0.5*AD611)*bt^2</f>
        <v>50360.4757463118</v>
      </c>
      <c r="Y612" s="39"/>
      <c r="Z612" s="39">
        <f>Z611+(AC611*bt)</f>
        <v>-3171.3918629451223</v>
      </c>
      <c r="AA612" s="39">
        <f>AA611+(AD611*bt)</f>
        <v>-204.57121437725101</v>
      </c>
      <c r="AB612" s="39"/>
      <c r="AC612" s="39">
        <f t="shared" si="47"/>
        <v>-122.64708192503367</v>
      </c>
      <c r="AD612" s="39">
        <f t="shared" si="48"/>
        <v>-82.857992096171202</v>
      </c>
      <c r="AE612" s="39"/>
      <c r="AF612" s="39"/>
      <c r="AG612" s="39">
        <f>Masse_1*(q_1x-W612)/($AV612^2+Aarseth_1^2)^(3/2)</f>
        <v>-73.914158663119338</v>
      </c>
      <c r="AH612" s="39">
        <f>Masse_1*(q_1y-X612)/($AV612^2+Aarseth_1^2)^(3/2)</f>
        <v>-51.137441434489425</v>
      </c>
      <c r="AI612" s="39"/>
      <c r="AJ612" s="39">
        <f>Masse_2*(q_2x-W612)/($AX612^2+Aarseth_2^2)^(3/2)</f>
        <v>-13.804458070029666</v>
      </c>
      <c r="AK612" s="39">
        <f>Masse_2*(q_2y-X612)/($AX612^2+Aarseth_2^2)^(3/2)</f>
        <v>-5.4649448548827868</v>
      </c>
      <c r="AL612" s="39"/>
      <c r="AM612" s="39">
        <f>Masse_3*(q_3x-W612)/($AZ612^2+Aarseth_3^2)^(3/2)</f>
        <v>-34.928465191884669</v>
      </c>
      <c r="AN612" s="39">
        <f>Masse_3*(q_3y-X612)/($AZ612^2+Aarseth_3^2)^(3/2)</f>
        <v>-26.255605806798989</v>
      </c>
      <c r="AO612" s="39"/>
      <c r="AP612" s="39"/>
      <c r="AQ612" s="39"/>
      <c r="AR612" s="39"/>
      <c r="AS612" s="39"/>
      <c r="AT612" s="39"/>
      <c r="AU612" s="39"/>
      <c r="AV612" s="39">
        <f>SQRT((q_1x-W612)^2+(q_1y-X612)^2)</f>
        <v>75331.926972071597</v>
      </c>
      <c r="AW612" s="39"/>
      <c r="AX612" s="39">
        <f>SQRT((q_2x-W612)^2+(q_2y-X612)^2)</f>
        <v>109648.96777349884</v>
      </c>
      <c r="AY612" s="39"/>
      <c r="AZ612" s="39">
        <f>SQRT((q_3x-W612)^2+(q_3y-X612)^2)</f>
        <v>108776.84237423626</v>
      </c>
      <c r="BA612" s="39"/>
    </row>
    <row r="613" spans="20:53" x14ac:dyDescent="0.3">
      <c r="T613">
        <v>609</v>
      </c>
      <c r="U613">
        <v>304.5</v>
      </c>
      <c r="W613" s="39">
        <f>W612+(Z612*bt)+(0.5*AC612)*bt^2</f>
        <v>80349.589323284512</v>
      </c>
      <c r="X613" s="39">
        <f>X612+(AA612*bt)+(0.5*AD612)*bt^2</f>
        <v>50247.832890111153</v>
      </c>
      <c r="Y613" s="39"/>
      <c r="Z613" s="39">
        <f>Z612+(AC612*bt)</f>
        <v>-3232.715403907639</v>
      </c>
      <c r="AA613" s="39">
        <f>AA612+(AD612*bt)</f>
        <v>-246.0002104253366</v>
      </c>
      <c r="AB613" s="39"/>
      <c r="AC613" s="39">
        <f t="shared" si="47"/>
        <v>-125.77141571652264</v>
      </c>
      <c r="AD613" s="39">
        <f t="shared" si="48"/>
        <v>-86.731987411355391</v>
      </c>
      <c r="AE613" s="39"/>
      <c r="AF613" s="39"/>
      <c r="AG613" s="39">
        <f>Masse_1*(q_1x-W613)/($AV613^2+Aarseth_1^2)^(3/2)</f>
        <v>-76.02465534296546</v>
      </c>
      <c r="AH613" s="39">
        <f>Masse_1*(q_1y-X613)/($AV613^2+Aarseth_1^2)^(3/2)</f>
        <v>-53.851058450790283</v>
      </c>
      <c r="AI613" s="39"/>
      <c r="AJ613" s="39">
        <f>Masse_2*(q_2x-W613)/($AX613^2+Aarseth_2^2)^(3/2)</f>
        <v>-14.16986381415208</v>
      </c>
      <c r="AK613" s="39">
        <f>Masse_2*(q_2y-X613)/($AX613^2+Aarseth_2^2)^(3/2)</f>
        <v>-5.6831952648090756</v>
      </c>
      <c r="AL613" s="39"/>
      <c r="AM613" s="39">
        <f>Masse_3*(q_3x-W613)/($AZ613^2+Aarseth_3^2)^(3/2)</f>
        <v>-35.5768965594051</v>
      </c>
      <c r="AN613" s="39">
        <f>Masse_3*(q_3y-X613)/($AZ613^2+Aarseth_3^2)^(3/2)</f>
        <v>-27.197733695756035</v>
      </c>
      <c r="AO613" s="39"/>
      <c r="AP613" s="39"/>
      <c r="AQ613" s="39"/>
      <c r="AR613" s="39"/>
      <c r="AS613" s="39"/>
      <c r="AT613" s="39"/>
      <c r="AU613" s="39"/>
      <c r="AV613" s="39">
        <f>SQRT((q_1x-W613)^2+(q_1y-X613)^2)</f>
        <v>73955.731003688721</v>
      </c>
      <c r="AW613" s="39"/>
      <c r="AX613" s="39">
        <f>SQRT((q_2x-W613)^2+(q_2y-X613)^2)</f>
        <v>108119.97100305831</v>
      </c>
      <c r="AY613" s="39"/>
      <c r="AZ613" s="39">
        <f>SQRT((q_3x-W613)^2+(q_3y-X613)^2)</f>
        <v>107432.91904490537</v>
      </c>
      <c r="BA613" s="39"/>
    </row>
    <row r="614" spans="20:53" x14ac:dyDescent="0.3">
      <c r="T614">
        <v>610</v>
      </c>
      <c r="U614">
        <v>305</v>
      </c>
      <c r="W614" s="39">
        <f>W613+(Z613*bt)+(0.5*AC613)*bt^2</f>
        <v>78717.510194366128</v>
      </c>
      <c r="X614" s="39">
        <f>X613+(AA613*bt)+(0.5*AD613)*bt^2</f>
        <v>50113.991286472068</v>
      </c>
      <c r="Y614" s="39"/>
      <c r="Z614" s="39">
        <f>Z613+(AC613*bt)</f>
        <v>-3295.6011117659004</v>
      </c>
      <c r="AA614" s="39">
        <f>AA613+(AD613*bt)</f>
        <v>-289.36620413101429</v>
      </c>
      <c r="AB614" s="39"/>
      <c r="AC614" s="39">
        <f t="shared" si="47"/>
        <v>-129.08325581606124</v>
      </c>
      <c r="AD614" s="39">
        <f t="shared" si="48"/>
        <v>-90.918220961784641</v>
      </c>
      <c r="AE614" s="39"/>
      <c r="AF614" s="39"/>
      <c r="AG614" s="39">
        <f>Masse_1*(q_1x-W614)/($AV614^2+Aarseth_1^2)^(3/2)</f>
        <v>-78.265388836689553</v>
      </c>
      <c r="AH614" s="39">
        <f>Masse_1*(q_1y-X614)/($AV614^2+Aarseth_1^2)^(3/2)</f>
        <v>-56.800783733487485</v>
      </c>
      <c r="AI614" s="39"/>
      <c r="AJ614" s="39">
        <f>Masse_2*(q_2x-W614)/($AX614^2+Aarseth_2^2)^(3/2)</f>
        <v>-14.559360637913498</v>
      </c>
      <c r="AK614" s="39">
        <f>Masse_2*(q_2y-X614)/($AX614^2+Aarseth_2^2)^(3/2)</f>
        <v>-5.916215518563571</v>
      </c>
      <c r="AL614" s="39"/>
      <c r="AM614" s="39">
        <f>Masse_3*(q_3x-W614)/($AZ614^2+Aarseth_3^2)^(3/2)</f>
        <v>-36.258506341458194</v>
      </c>
      <c r="AN614" s="39">
        <f>Masse_3*(q_3y-X614)/($AZ614^2+Aarseth_3^2)^(3/2)</f>
        <v>-28.201221709733584</v>
      </c>
      <c r="AO614" s="39"/>
      <c r="AP614" s="39"/>
      <c r="AQ614" s="39"/>
      <c r="AR614" s="39"/>
      <c r="AS614" s="39"/>
      <c r="AT614" s="39"/>
      <c r="AU614" s="39"/>
      <c r="AV614" s="39">
        <f>SQRT((q_1x-W614)^2+(q_1y-X614)^2)</f>
        <v>72551.349103852001</v>
      </c>
      <c r="AW614" s="39"/>
      <c r="AX614" s="39">
        <f>SQRT((q_2x-W614)^2+(q_2y-X614)^2)</f>
        <v>106556.45975681595</v>
      </c>
      <c r="AY614" s="39"/>
      <c r="AZ614" s="39">
        <f>SQRT((q_3x-W614)^2+(q_3y-X614)^2)</f>
        <v>106058.72606437698</v>
      </c>
      <c r="BA614" s="39"/>
    </row>
    <row r="615" spans="20:53" x14ac:dyDescent="0.3">
      <c r="T615">
        <v>611</v>
      </c>
      <c r="U615">
        <v>305.5</v>
      </c>
      <c r="W615" s="39">
        <f>W614+(Z614*bt)+(0.5*AC614)*bt^2</f>
        <v>77053.57423150618</v>
      </c>
      <c r="X615" s="39">
        <f>X614+(AA614*bt)+(0.5*AD614)*bt^2</f>
        <v>49957.94340678634</v>
      </c>
      <c r="Y615" s="39"/>
      <c r="Z615" s="39">
        <f>Z614+(AC614*bt)</f>
        <v>-3360.1427396739309</v>
      </c>
      <c r="AA615" s="39">
        <f>AA614+(AD614*bt)</f>
        <v>-334.82531461190661</v>
      </c>
      <c r="AB615" s="39"/>
      <c r="AC615" s="39">
        <f t="shared" si="47"/>
        <v>-132.59758275980266</v>
      </c>
      <c r="AD615" s="39">
        <f t="shared" si="48"/>
        <v>-95.45271366595334</v>
      </c>
      <c r="AE615" s="39"/>
      <c r="AF615" s="39"/>
      <c r="AG615" s="39">
        <f>Masse_1*(q_1x-W615)/($AV615^2+Aarseth_1^2)^(3/2)</f>
        <v>-80.646651065565408</v>
      </c>
      <c r="AH615" s="39">
        <f>Masse_1*(q_1y-X615)/($AV615^2+Aarseth_1^2)^(3/2)</f>
        <v>-60.015362630826495</v>
      </c>
      <c r="AI615" s="39"/>
      <c r="AJ615" s="39">
        <f>Masse_2*(q_2x-W615)/($AX615^2+Aarseth_2^2)^(3/2)</f>
        <v>-14.975287743174428</v>
      </c>
      <c r="AK615" s="39">
        <f>Masse_2*(q_2y-X615)/($AX615^2+Aarseth_2^2)^(3/2)</f>
        <v>-6.1654782410667179</v>
      </c>
      <c r="AL615" s="39"/>
      <c r="AM615" s="39">
        <f>Masse_3*(q_3x-W615)/($AZ615^2+Aarseth_3^2)^(3/2)</f>
        <v>-36.975643951062807</v>
      </c>
      <c r="AN615" s="39">
        <f>Masse_3*(q_3y-X615)/($AZ615^2+Aarseth_3^2)^(3/2)</f>
        <v>-29.271872794060133</v>
      </c>
      <c r="AO615" s="39"/>
      <c r="AP615" s="39"/>
      <c r="AQ615" s="39"/>
      <c r="AR615" s="39"/>
      <c r="AS615" s="39"/>
      <c r="AT615" s="39"/>
      <c r="AU615" s="39"/>
      <c r="AV615" s="39">
        <f>SQRT((q_1x-W615)^2+(q_1y-X615)^2)</f>
        <v>71118.122099250191</v>
      </c>
      <c r="AW615" s="39"/>
      <c r="AX615" s="39">
        <f>SQRT((q_2x-W615)^2+(q_2y-X615)^2)</f>
        <v>104957.29375517655</v>
      </c>
      <c r="AY615" s="39"/>
      <c r="AZ615" s="39">
        <f>SQRT((q_3x-W615)^2+(q_3y-X615)^2)</f>
        <v>104653.34899469081</v>
      </c>
      <c r="BA615" s="39"/>
    </row>
    <row r="616" spans="20:53" x14ac:dyDescent="0.3">
      <c r="T616">
        <v>612</v>
      </c>
      <c r="U616">
        <v>306</v>
      </c>
      <c r="W616" s="39">
        <f>W615+(Z615*bt)+(0.5*AC615)*bt^2</f>
        <v>75356.928163824239</v>
      </c>
      <c r="X616" s="39">
        <f>X615+(AA615*bt)+(0.5*AD615)*bt^2</f>
        <v>49778.599160272141</v>
      </c>
      <c r="Y616" s="39"/>
      <c r="Z616" s="39">
        <f>Z615+(AC615*bt)</f>
        <v>-3426.4415310538325</v>
      </c>
      <c r="AA616" s="39">
        <f>AA615+(AD615*bt)</f>
        <v>-382.55167144488325</v>
      </c>
      <c r="AB616" s="39"/>
      <c r="AC616" s="39">
        <f t="shared" si="47"/>
        <v>-136.33078395287248</v>
      </c>
      <c r="AD616" s="39">
        <f t="shared" si="48"/>
        <v>-100.37690748579887</v>
      </c>
      <c r="AE616" s="39"/>
      <c r="AF616" s="39"/>
      <c r="AG616" s="39">
        <f>Masse_1*(q_1x-W616)/($AV616^2+Aarseth_1^2)^(3/2)</f>
        <v>-83.179599696210673</v>
      </c>
      <c r="AH616" s="39">
        <f>Masse_1*(q_1y-X616)/($AV616^2+Aarseth_1^2)^(3/2)</f>
        <v>-63.528036517137522</v>
      </c>
      <c r="AI616" s="39"/>
      <c r="AJ616" s="39">
        <f>Masse_2*(q_2x-W616)/($AX616^2+Aarseth_2^2)^(3/2)</f>
        <v>-15.420296891273754</v>
      </c>
      <c r="AK616" s="39">
        <f>Masse_2*(q_2y-X616)/($AX616^2+Aarseth_2^2)^(3/2)</f>
        <v>-6.4326506818313725</v>
      </c>
      <c r="AL616" s="39"/>
      <c r="AM616" s="39">
        <f>Masse_3*(q_3x-W616)/($AZ616^2+Aarseth_3^2)^(3/2)</f>
        <v>-37.73088736538805</v>
      </c>
      <c r="AN616" s="39">
        <f>Masse_3*(q_3y-X616)/($AZ616^2+Aarseth_3^2)^(3/2)</f>
        <v>-30.416220286829965</v>
      </c>
      <c r="AO616" s="39"/>
      <c r="AP616" s="39"/>
      <c r="AQ616" s="39"/>
      <c r="AR616" s="39"/>
      <c r="AS616" s="39"/>
      <c r="AT616" s="39"/>
      <c r="AU616" s="39"/>
      <c r="AV616" s="39">
        <f>SQRT((q_1x-W616)^2+(q_1y-X616)^2)</f>
        <v>69655.361909114814</v>
      </c>
      <c r="AW616" s="39"/>
      <c r="AX616" s="39">
        <f>SQRT((q_2x-W616)^2+(q_2y-X616)^2)</f>
        <v>103321.24999241123</v>
      </c>
      <c r="AY616" s="39"/>
      <c r="AZ616" s="39">
        <f>SQRT((q_3x-W616)^2+(q_3y-X616)^2)</f>
        <v>103215.80699240412</v>
      </c>
      <c r="BA616" s="39"/>
    </row>
    <row r="617" spans="20:53" x14ac:dyDescent="0.3">
      <c r="T617">
        <v>613</v>
      </c>
      <c r="U617">
        <v>306.5</v>
      </c>
      <c r="W617" s="39">
        <f>W616+(Z616*bt)+(0.5*AC616)*bt^2</f>
        <v>73626.666050303218</v>
      </c>
      <c r="X617" s="39">
        <f>X616+(AA616*bt)+(0.5*AD616)*bt^2</f>
        <v>49574.776211113975</v>
      </c>
      <c r="Y617" s="39"/>
      <c r="Z617" s="39">
        <f>Z616+(AC616*bt)</f>
        <v>-3494.6069230302687</v>
      </c>
      <c r="AA617" s="39">
        <f>AA616+(AD616*bt)</f>
        <v>-432.74012518778267</v>
      </c>
      <c r="AB617" s="39"/>
      <c r="AC617" s="39">
        <f t="shared" si="47"/>
        <v>-140.30076352464192</v>
      </c>
      <c r="AD617" s="39">
        <f t="shared" si="48"/>
        <v>-105.73867515730996</v>
      </c>
      <c r="AE617" s="39"/>
      <c r="AF617" s="39"/>
      <c r="AG617" s="39">
        <f>Masse_1*(q_1x-W617)/($AV617^2+Aarseth_1^2)^(3/2)</f>
        <v>-85.876286346795936</v>
      </c>
      <c r="AH617" s="39">
        <f>Masse_1*(q_1y-X617)/($AV617^2+Aarseth_1^2)^(3/2)</f>
        <v>-67.377403743385457</v>
      </c>
      <c r="AI617" s="39"/>
      <c r="AJ617" s="39">
        <f>Masse_2*(q_2x-W617)/($AX617^2+Aarseth_2^2)^(3/2)</f>
        <v>-15.897406018124883</v>
      </c>
      <c r="AK617" s="39">
        <f>Masse_2*(q_2y-X617)/($AX617^2+Aarseth_2^2)^(3/2)</f>
        <v>-6.7196271323651526</v>
      </c>
      <c r="AL617" s="39"/>
      <c r="AM617" s="39">
        <f>Masse_3*(q_3x-W617)/($AZ617^2+Aarseth_3^2)^(3/2)</f>
        <v>-38.527071159721103</v>
      </c>
      <c r="AN617" s="39">
        <f>Masse_3*(q_3y-X617)/($AZ617^2+Aarseth_3^2)^(3/2)</f>
        <v>-31.641644281559351</v>
      </c>
      <c r="AO617" s="39"/>
      <c r="AP617" s="39"/>
      <c r="AQ617" s="39"/>
      <c r="AR617" s="39"/>
      <c r="AS617" s="39"/>
      <c r="AT617" s="39"/>
      <c r="AU617" s="39"/>
      <c r="AV617" s="39">
        <f>SQRT((q_1x-W617)^2+(q_1y-X617)^2)</f>
        <v>68162.351080974797</v>
      </c>
      <c r="AW617" s="39"/>
      <c r="AX617" s="39">
        <f>SQRT((q_2x-W617)^2+(q_2y-X617)^2)</f>
        <v>101647.0142594201</v>
      </c>
      <c r="AY617" s="39"/>
      <c r="AZ617" s="39">
        <f>SQRT((q_3x-W617)^2+(q_3y-X617)^2)</f>
        <v>101745.04576096743</v>
      </c>
      <c r="BA617" s="39"/>
    </row>
    <row r="618" spans="20:53" x14ac:dyDescent="0.3">
      <c r="T618">
        <v>614</v>
      </c>
      <c r="U618">
        <v>307</v>
      </c>
      <c r="W618" s="39">
        <f>W617+(Z617*bt)+(0.5*AC617)*bt^2</f>
        <v>71861.824993347502</v>
      </c>
      <c r="X618" s="39">
        <f>X617+(AA617*bt)+(0.5*AD617)*bt^2</f>
        <v>49345.188814125417</v>
      </c>
      <c r="Y618" s="39"/>
      <c r="Z618" s="39">
        <f>Z617+(AC617*bt)</f>
        <v>-3564.7573047925898</v>
      </c>
      <c r="AA618" s="39">
        <f>AA617+(AD617*bt)</f>
        <v>-485.60946276643767</v>
      </c>
      <c r="AB618" s="39"/>
      <c r="AC618" s="39">
        <f t="shared" si="47"/>
        <v>-144.52704159879957</v>
      </c>
      <c r="AD618" s="39">
        <f t="shared" si="48"/>
        <v>-111.59355407880332</v>
      </c>
      <c r="AE618" s="39"/>
      <c r="AF618" s="39"/>
      <c r="AG618" s="39">
        <f>Masse_1*(q_1x-W618)/($AV618^2+Aarseth_1^2)^(3/2)</f>
        <v>-88.749658664884763</v>
      </c>
      <c r="AH618" s="39">
        <f>Masse_1*(q_1y-X618)/($AV618^2+Aarseth_1^2)^(3/2)</f>
        <v>-71.60847549228474</v>
      </c>
      <c r="AI618" s="39"/>
      <c r="AJ618" s="39">
        <f>Masse_2*(q_2x-W618)/($AX618^2+Aarseth_2^2)^(3/2)</f>
        <v>-16.410064208766062</v>
      </c>
      <c r="AK618" s="39">
        <f>Masse_2*(q_2y-X618)/($AX618^2+Aarseth_2^2)^(3/2)</f>
        <v>-7.0285679039424682</v>
      </c>
      <c r="AL618" s="39"/>
      <c r="AM618" s="39">
        <f>Masse_3*(q_3x-W618)/($AZ618^2+Aarseth_3^2)^(3/2)</f>
        <v>-39.367318725148749</v>
      </c>
      <c r="AN618" s="39">
        <f>Masse_3*(q_3y-X618)/($AZ618^2+Aarseth_3^2)^(3/2)</f>
        <v>-32.956510682576102</v>
      </c>
      <c r="AO618" s="39"/>
      <c r="AP618" s="39"/>
      <c r="AQ618" s="39"/>
      <c r="AR618" s="39"/>
      <c r="AS618" s="39"/>
      <c r="AT618" s="39"/>
      <c r="AU618" s="39"/>
      <c r="AV618" s="39">
        <f>SQRT((q_1x-W618)^2+(q_1y-X618)^2)</f>
        <v>66638.342705460571</v>
      </c>
      <c r="AW618" s="39"/>
      <c r="AX618" s="39">
        <f>SQRT((q_2x-W618)^2+(q_2y-X618)^2)</f>
        <v>99933.171539422197</v>
      </c>
      <c r="AY618" s="39"/>
      <c r="AZ618" s="39">
        <f>SQRT((q_3x-W618)^2+(q_3y-X618)^2)</f>
        <v>100239.92949335823</v>
      </c>
      <c r="BA618" s="39"/>
    </row>
    <row r="619" spans="20:53" x14ac:dyDescent="0.3">
      <c r="T619">
        <v>615</v>
      </c>
      <c r="U619">
        <v>307.5</v>
      </c>
      <c r="W619" s="39">
        <f>W618+(Z618*bt)+(0.5*AC618)*bt^2</f>
        <v>70061.380460751359</v>
      </c>
      <c r="X619" s="39">
        <f>X618+(AA618*bt)+(0.5*AD618)*bt^2</f>
        <v>49088.434888482348</v>
      </c>
      <c r="Y619" s="39"/>
      <c r="Z619" s="39">
        <f>Z618+(AC618*bt)</f>
        <v>-3637.0208255919897</v>
      </c>
      <c r="AA619" s="39">
        <f>AA618+(AD618*bt)</f>
        <v>-541.40623980583928</v>
      </c>
      <c r="AB619" s="39"/>
      <c r="AC619" s="39">
        <f t="shared" si="47"/>
        <v>-149.03083022827349</v>
      </c>
      <c r="AD619" s="39">
        <f t="shared" si="48"/>
        <v>-118.00626192732065</v>
      </c>
      <c r="AE619" s="39"/>
      <c r="AF619" s="39"/>
      <c r="AG619" s="39">
        <f>Masse_1*(q_1x-W619)/($AV619^2+Aarseth_1^2)^(3/2)</f>
        <v>-91.813519899069959</v>
      </c>
      <c r="AH619" s="39">
        <f>Masse_1*(q_1y-X619)/($AV619^2+Aarseth_1^2)^(3/2)</f>
        <v>-76.273977246762101</v>
      </c>
      <c r="AI619" s="39"/>
      <c r="AJ619" s="39">
        <f>Masse_2*(q_2x-W619)/($AX619^2+Aarseth_2^2)^(3/2)</f>
        <v>-16.962230922777778</v>
      </c>
      <c r="AK619" s="39">
        <f>Masse_2*(q_2y-X619)/($AX619^2+Aarseth_2^2)^(3/2)</f>
        <v>-7.3619464369341685</v>
      </c>
      <c r="AL619" s="39"/>
      <c r="AM619" s="39">
        <f>Masse_3*(q_3x-W619)/($AZ619^2+Aarseth_3^2)^(3/2)</f>
        <v>-40.25507940642575</v>
      </c>
      <c r="AN619" s="39">
        <f>Masse_3*(q_3y-X619)/($AZ619^2+Aarseth_3^2)^(3/2)</f>
        <v>-34.370338243624396</v>
      </c>
      <c r="AO619" s="39"/>
      <c r="AP619" s="39"/>
      <c r="AQ619" s="39"/>
      <c r="AR619" s="39"/>
      <c r="AS619" s="39"/>
      <c r="AT619" s="39"/>
      <c r="AU619" s="39"/>
      <c r="AV619" s="39">
        <f>SQRT((q_1x-W619)^2+(q_1y-X619)^2)</f>
        <v>65082.560875472882</v>
      </c>
      <c r="AW619" s="39"/>
      <c r="AX619" s="39">
        <f>SQRT((q_2x-W619)^2+(q_2y-X619)^2)</f>
        <v>98178.195097115793</v>
      </c>
      <c r="AY619" s="39"/>
      <c r="AZ619" s="39">
        <f>SQRT((q_3x-W619)^2+(q_3y-X619)^2)</f>
        <v>98699.231623801956</v>
      </c>
      <c r="BA619" s="39"/>
    </row>
    <row r="620" spans="20:53" x14ac:dyDescent="0.3">
      <c r="T620">
        <v>616</v>
      </c>
      <c r="U620">
        <v>308</v>
      </c>
      <c r="W620" s="39">
        <f>W619+(Z619*bt)+(0.5*AC619)*bt^2</f>
        <v>68224.241194176837</v>
      </c>
      <c r="X620" s="39">
        <f>X619+(AA619*bt)+(0.5*AD619)*bt^2</f>
        <v>48802.980985838512</v>
      </c>
      <c r="Y620" s="39"/>
      <c r="Z620" s="39">
        <f>Z619+(AC619*bt)</f>
        <v>-3711.5362407061266</v>
      </c>
      <c r="AA620" s="39">
        <f>AA619+(AD619*bt)</f>
        <v>-600.40937076949956</v>
      </c>
      <c r="AB620" s="39"/>
      <c r="AC620" s="39">
        <f t="shared" si="47"/>
        <v>-153.83506603179421</v>
      </c>
      <c r="AD620" s="39">
        <f t="shared" si="48"/>
        <v>-125.05256821500269</v>
      </c>
      <c r="AE620" s="39"/>
      <c r="AF620" s="39"/>
      <c r="AG620" s="39">
        <f>Masse_1*(q_1x-W620)/($AV620^2+Aarseth_1^2)^(3/2)</f>
        <v>-95.08242135752235</v>
      </c>
      <c r="AH620" s="39">
        <f>Masse_1*(q_1y-X620)/($AV620^2+Aarseth_1^2)^(3/2)</f>
        <v>-81.43596133745794</v>
      </c>
      <c r="AI620" s="39"/>
      <c r="AJ620" s="39">
        <f>Masse_2*(q_2x-W620)/($AX620^2+Aarseth_2^2)^(3/2)</f>
        <v>-17.558473228500358</v>
      </c>
      <c r="AK620" s="39">
        <f>Masse_2*(q_2y-X620)/($AX620^2+Aarseth_2^2)^(3/2)</f>
        <v>-7.7226065489903455</v>
      </c>
      <c r="AL620" s="39"/>
      <c r="AM620" s="39">
        <f>Masse_3*(q_3x-W620)/($AZ620^2+Aarseth_3^2)^(3/2)</f>
        <v>-41.194171445771495</v>
      </c>
      <c r="AN620" s="39">
        <f>Masse_3*(q_3y-X620)/($AZ620^2+Aarseth_3^2)^(3/2)</f>
        <v>-35.894000328554412</v>
      </c>
      <c r="AO620" s="39"/>
      <c r="AP620" s="39"/>
      <c r="AQ620" s="39"/>
      <c r="AR620" s="39"/>
      <c r="AS620" s="39"/>
      <c r="AT620" s="39"/>
      <c r="AU620" s="39"/>
      <c r="AV620" s="39">
        <f>SQRT((q_1x-W620)^2+(q_1y-X620)^2)</f>
        <v>63494.201916952064</v>
      </c>
      <c r="AW620" s="39"/>
      <c r="AX620" s="39">
        <f>SQRT((q_2x-W620)^2+(q_2y-X620)^2)</f>
        <v>96380.434050047916</v>
      </c>
      <c r="AY620" s="39"/>
      <c r="AZ620" s="39">
        <f>SQRT((q_3x-W620)^2+(q_3y-X620)^2)</f>
        <v>97121.624168576658</v>
      </c>
      <c r="BA620" s="39"/>
    </row>
    <row r="621" spans="20:53" x14ac:dyDescent="0.3">
      <c r="T621">
        <v>617</v>
      </c>
      <c r="U621">
        <v>308.5</v>
      </c>
      <c r="W621" s="39">
        <f>W620+(Z620*bt)+(0.5*AC620)*bt^2</f>
        <v>66349.243690569798</v>
      </c>
      <c r="X621" s="39">
        <f>X620+(AA620*bt)+(0.5*AD620)*bt^2</f>
        <v>48487.144729426887</v>
      </c>
      <c r="Y621" s="39"/>
      <c r="Z621" s="39">
        <f>Z620+(AC620*bt)</f>
        <v>-3788.4537737220235</v>
      </c>
      <c r="AA621" s="39">
        <f>AA620+(AD620*bt)</f>
        <v>-662.93565487700096</v>
      </c>
      <c r="AB621" s="39"/>
      <c r="AC621" s="39">
        <f t="shared" si="47"/>
        <v>-158.96436856798692</v>
      </c>
      <c r="AD621" s="39">
        <f t="shared" si="48"/>
        <v>-132.82161788619894</v>
      </c>
      <c r="AE621" s="39"/>
      <c r="AF621" s="39"/>
      <c r="AG621" s="39">
        <f>Masse_1*(q_1x-W621)/($AV621^2+Aarseth_1^2)^(3/2)</f>
        <v>-98.571450794825381</v>
      </c>
      <c r="AH621" s="39">
        <f>Masse_1*(q_1y-X621)/($AV621^2+Aarseth_1^2)^(3/2)</f>
        <v>-87.167815442457766</v>
      </c>
      <c r="AI621" s="39"/>
      <c r="AJ621" s="39">
        <f>Masse_2*(q_2x-W621)/($AX621^2+Aarseth_2^2)^(3/2)</f>
        <v>-18.20408597154174</v>
      </c>
      <c r="AK621" s="39">
        <f>Masse_2*(q_2y-X621)/($AX621^2+Aarseth_2^2)^(3/2)</f>
        <v>-8.1138324032613589</v>
      </c>
      <c r="AL621" s="39"/>
      <c r="AM621" s="39">
        <f>Masse_3*(q_3x-W621)/($AZ621^2+Aarseth_3^2)^(3/2)</f>
        <v>-42.188831801619806</v>
      </c>
      <c r="AN621" s="39">
        <f>Masse_3*(q_3y-X621)/($AZ621^2+Aarseth_3^2)^(3/2)</f>
        <v>-37.539970040479822</v>
      </c>
      <c r="AO621" s="39"/>
      <c r="AP621" s="39"/>
      <c r="AQ621" s="39"/>
      <c r="AR621" s="39"/>
      <c r="AS621" s="39"/>
      <c r="AT621" s="39"/>
      <c r="AU621" s="39"/>
      <c r="AV621" s="39">
        <f>SQRT((q_1x-W621)^2+(q_1y-X621)^2)</f>
        <v>61872.436704552136</v>
      </c>
      <c r="AW621" s="39"/>
      <c r="AX621" s="39">
        <f>SQRT((q_2x-W621)^2+(q_2y-X621)^2)</f>
        <v>94538.099173599112</v>
      </c>
      <c r="AY621" s="39"/>
      <c r="AZ621" s="39">
        <f>SQRT((q_3x-W621)^2+(q_3y-X621)^2)</f>
        <v>95505.665387512548</v>
      </c>
      <c r="BA621" s="39"/>
    </row>
    <row r="622" spans="20:53" x14ac:dyDescent="0.3">
      <c r="T622">
        <v>618</v>
      </c>
      <c r="U622">
        <v>309</v>
      </c>
      <c r="W622" s="39">
        <f>W621+(Z621*bt)+(0.5*AC621)*bt^2</f>
        <v>64435.146257637789</v>
      </c>
      <c r="X622" s="39">
        <f>X621+(AA621*bt)+(0.5*AD621)*bt^2</f>
        <v>48139.074199752613</v>
      </c>
      <c r="Y622" s="39"/>
      <c r="Z622" s="39">
        <f>Z621+(AC621*bt)</f>
        <v>-3867.9359580060168</v>
      </c>
      <c r="AA622" s="39">
        <f>AA621+(AD621*bt)</f>
        <v>-729.34646382010044</v>
      </c>
      <c r="AB622" s="39"/>
      <c r="AC622" s="39">
        <f t="shared" si="47"/>
        <v>-164.44487665423574</v>
      </c>
      <c r="AD622" s="39">
        <f t="shared" si="48"/>
        <v>-141.41883191491704</v>
      </c>
      <c r="AE622" s="39"/>
      <c r="AF622" s="39"/>
      <c r="AG622" s="39">
        <f>Masse_1*(q_1x-W622)/($AV622^2+Aarseth_1^2)^(3/2)</f>
        <v>-102.29586112567073</v>
      </c>
      <c r="AH622" s="39">
        <f>Masse_1*(q_1y-X622)/($AV622^2+Aarseth_1^2)^(3/2)</f>
        <v>-93.556777477674089</v>
      </c>
      <c r="AI622" s="39"/>
      <c r="AJ622" s="39">
        <f>Masse_2*(q_2x-W622)/($AX622^2+Aarseth_2^2)^(3/2)</f>
        <v>-18.905241391418457</v>
      </c>
      <c r="AK622" s="39">
        <f>Masse_2*(q_2y-X622)/($AX622^2+Aarseth_2^2)^(3/2)</f>
        <v>-8.5394345382130545</v>
      </c>
      <c r="AL622" s="39"/>
      <c r="AM622" s="39">
        <f>Masse_3*(q_3x-W622)/($AZ622^2+Aarseth_3^2)^(3/2)</f>
        <v>-43.243774137146552</v>
      </c>
      <c r="AN622" s="39">
        <f>Masse_3*(q_3y-X622)/($AZ622^2+Aarseth_3^2)^(3/2)</f>
        <v>-39.322619899029895</v>
      </c>
      <c r="AO622" s="39"/>
      <c r="AP622" s="39"/>
      <c r="AQ622" s="39"/>
      <c r="AR622" s="39"/>
      <c r="AS622" s="39"/>
      <c r="AT622" s="39"/>
      <c r="AU622" s="39"/>
      <c r="AV622" s="39">
        <f>SQRT((q_1x-W622)^2+(q_1y-X622)^2)</f>
        <v>60216.414495971614</v>
      </c>
      <c r="AW622" s="39"/>
      <c r="AX622" s="39">
        <f>SQRT((q_2x-W622)^2+(q_2y-X622)^2)</f>
        <v>92649.246647573571</v>
      </c>
      <c r="AY622" s="39"/>
      <c r="AZ622" s="39">
        <f>SQRT((q_3x-W622)^2+(q_3y-X622)^2)</f>
        <v>93849.785437268947</v>
      </c>
      <c r="BA622" s="39"/>
    </row>
    <row r="623" spans="20:53" x14ac:dyDescent="0.3">
      <c r="T623">
        <v>619</v>
      </c>
      <c r="U623">
        <v>309.5</v>
      </c>
      <c r="W623" s="39">
        <f>W622+(Z622*bt)+(0.5*AC622)*bt^2</f>
        <v>62480.622669053002</v>
      </c>
      <c r="X623" s="39">
        <f>X622+(AA622*bt)+(0.5*AD622)*bt^2</f>
        <v>47756.723613853203</v>
      </c>
      <c r="Y623" s="39"/>
      <c r="Z623" s="39">
        <f>Z622+(AC622*bt)</f>
        <v>-3950.1583963331345</v>
      </c>
      <c r="AA623" s="39">
        <f>AA622+(AD622*bt)</f>
        <v>-800.05587977755897</v>
      </c>
      <c r="AB623" s="39"/>
      <c r="AC623" s="39">
        <f t="shared" si="47"/>
        <v>-170.30388898102018</v>
      </c>
      <c r="AD623" s="39">
        <f t="shared" si="48"/>
        <v>-150.96954794358038</v>
      </c>
      <c r="AE623" s="39"/>
      <c r="AF623" s="39"/>
      <c r="AG623" s="39">
        <f>Masse_1*(q_1x-W623)/($AV623^2+Aarseth_1^2)^(3/2)</f>
        <v>-106.27045554552205</v>
      </c>
      <c r="AH623" s="39">
        <f>Masse_1*(q_1y-X623)/($AV623^2+Aarseth_1^2)^(3/2)</f>
        <v>-100.7071009891514</v>
      </c>
      <c r="AI623" s="39"/>
      <c r="AJ623" s="39">
        <f>Masse_2*(q_2x-W623)/($AX623^2+Aarseth_2^2)^(3/2)</f>
        <v>-19.66917688308131</v>
      </c>
      <c r="AK623" s="39">
        <f>Masse_2*(q_2y-X623)/($AX623^2+Aarseth_2^2)^(3/2)</f>
        <v>-9.0038563150316016</v>
      </c>
      <c r="AL623" s="39"/>
      <c r="AM623" s="39">
        <f>Masse_3*(q_3x-W623)/($AZ623^2+Aarseth_3^2)^(3/2)</f>
        <v>-44.364256552416819</v>
      </c>
      <c r="AN623" s="39">
        <f>Masse_3*(q_3y-X623)/($AZ623^2+Aarseth_3^2)^(3/2)</f>
        <v>-41.258590639397397</v>
      </c>
      <c r="AO623" s="39"/>
      <c r="AP623" s="39"/>
      <c r="AQ623" s="39"/>
      <c r="AR623" s="39"/>
      <c r="AS623" s="39"/>
      <c r="AT623" s="39"/>
      <c r="AU623" s="39"/>
      <c r="AV623" s="39">
        <f>SQRT((q_1x-W623)^2+(q_1y-X623)^2)</f>
        <v>58525.268888511957</v>
      </c>
      <c r="AW623" s="39"/>
      <c r="AX623" s="39">
        <f>SQRT((q_2x-W623)^2+(q_2y-X623)^2)</f>
        <v>90711.759402668409</v>
      </c>
      <c r="AY623" s="39"/>
      <c r="AZ623" s="39">
        <f>SQRT((q_3x-W623)^2+(q_3y-X623)^2)</f>
        <v>92152.269611489595</v>
      </c>
      <c r="BA623" s="39"/>
    </row>
    <row r="624" spans="20:53" x14ac:dyDescent="0.3">
      <c r="T624">
        <v>620</v>
      </c>
      <c r="U624">
        <v>310</v>
      </c>
      <c r="W624" s="39">
        <f>W623+(Z623*bt)+(0.5*AC623)*bt^2</f>
        <v>60484.255484763809</v>
      </c>
      <c r="X624" s="39">
        <f>X623+(AA623*bt)+(0.5*AD623)*bt^2</f>
        <v>47337.824480471478</v>
      </c>
      <c r="Y624" s="39"/>
      <c r="Z624" s="39">
        <f>Z623+(AC623*bt)</f>
        <v>-4035.3103408236448</v>
      </c>
      <c r="AA624" s="39">
        <f>AA623+(AD623*bt)</f>
        <v>-875.54065374934919</v>
      </c>
      <c r="AB624" s="39"/>
      <c r="AC624" s="39">
        <f t="shared" si="47"/>
        <v>-176.56919542777217</v>
      </c>
      <c r="AD624" s="39">
        <f t="shared" si="48"/>
        <v>-161.62361418625116</v>
      </c>
      <c r="AE624" s="39"/>
      <c r="AF624" s="39"/>
      <c r="AG624" s="39">
        <f>Masse_1*(q_1x-W624)/($AV624^2+Aarseth_1^2)^(3/2)</f>
        <v>-110.5086018154351</v>
      </c>
      <c r="AH624" s="39">
        <f>Masse_1*(q_1y-X624)/($AV624^2+Aarseth_1^2)^(3/2)</f>
        <v>-108.74405938778992</v>
      </c>
      <c r="AI624" s="39"/>
      <c r="AJ624" s="39">
        <f>Masse_2*(q_2x-W624)/($AX624^2+Aarseth_2^2)^(3/2)</f>
        <v>-20.504432632684221</v>
      </c>
      <c r="AK624" s="39">
        <f>Masse_2*(q_2y-X624)/($AX624^2+Aarseth_2^2)^(3/2)</f>
        <v>-9.5123065014342636</v>
      </c>
      <c r="AL624" s="39"/>
      <c r="AM624" s="39">
        <f>Masse_3*(q_3x-W624)/($AZ624^2+Aarseth_3^2)^(3/2)</f>
        <v>-45.556160979652844</v>
      </c>
      <c r="AN624" s="39">
        <f>Masse_3*(q_3y-X624)/($AZ624^2+Aarseth_3^2)^(3/2)</f>
        <v>-43.367248297026968</v>
      </c>
      <c r="AO624" s="39"/>
      <c r="AP624" s="39"/>
      <c r="AQ624" s="39"/>
      <c r="AR624" s="39"/>
      <c r="AS624" s="39"/>
      <c r="AT624" s="39"/>
      <c r="AU624" s="39"/>
      <c r="AV624" s="39">
        <f>SQRT((q_1x-W624)^2+(q_1y-X624)^2)</f>
        <v>56798.126742811517</v>
      </c>
      <c r="AW624" s="39"/>
      <c r="AX624" s="39">
        <f>SQRT((q_2x-W624)^2+(q_2y-X624)^2)</f>
        <v>88723.325669584927</v>
      </c>
      <c r="AY624" s="39"/>
      <c r="AZ624" s="39">
        <f>SQRT((q_3x-W624)^2+(q_3y-X624)^2)</f>
        <v>90411.238667280122</v>
      </c>
      <c r="BA624" s="39"/>
    </row>
    <row r="625" spans="20:53" x14ac:dyDescent="0.3">
      <c r="T625">
        <v>621</v>
      </c>
      <c r="U625">
        <v>310.5</v>
      </c>
      <c r="W625" s="39">
        <f>W624+(Z624*bt)+(0.5*AC624)*bt^2</f>
        <v>58444.529164923515</v>
      </c>
      <c r="X625" s="39">
        <f>X624+(AA624*bt)+(0.5*AD624)*bt^2</f>
        <v>46879.85120182352</v>
      </c>
      <c r="Y625" s="39"/>
      <c r="Z625" s="39">
        <f>Z624+(AC624*bt)</f>
        <v>-4123.5949385375307</v>
      </c>
      <c r="AA625" s="39">
        <f>AA624+(AD624*bt)</f>
        <v>-956.35246084247478</v>
      </c>
      <c r="AB625" s="39"/>
      <c r="AC625" s="39">
        <f t="shared" si="47"/>
        <v>-183.26792338572838</v>
      </c>
      <c r="AD625" s="39">
        <f t="shared" si="48"/>
        <v>-173.56121562602141</v>
      </c>
      <c r="AE625" s="39"/>
      <c r="AF625" s="39"/>
      <c r="AG625" s="39">
        <f>Masse_1*(q_1x-W625)/($AV625^2+Aarseth_1^2)^(3/2)</f>
        <v>-115.02068167690545</v>
      </c>
      <c r="AH625" s="39">
        <f>Masse_1*(q_1y-X625)/($AV625^2+Aarseth_1^2)^(3/2)</f>
        <v>-117.81903506056001</v>
      </c>
      <c r="AI625" s="39"/>
      <c r="AJ625" s="39">
        <f>Masse_2*(q_2x-W625)/($AX625^2+Aarseth_2^2)^(3/2)</f>
        <v>-21.42115511856046</v>
      </c>
      <c r="AK625" s="39">
        <f>Masse_2*(q_2y-X625)/($AX625^2+Aarseth_2^2)^(3/2)</f>
        <v>-10.070925554065825</v>
      </c>
      <c r="AL625" s="39"/>
      <c r="AM625" s="39">
        <f>Masse_3*(q_3x-W625)/($AZ625^2+Aarseth_3^2)^(3/2)</f>
        <v>-46.826086590262463</v>
      </c>
      <c r="AN625" s="39">
        <f>Masse_3*(q_3y-X625)/($AZ625^2+Aarseth_3^2)^(3/2)</f>
        <v>-45.671255011395559</v>
      </c>
      <c r="AO625" s="39"/>
      <c r="AP625" s="39"/>
      <c r="AQ625" s="39"/>
      <c r="AR625" s="39"/>
      <c r="AS625" s="39"/>
      <c r="AT625" s="39"/>
      <c r="AU625" s="39"/>
      <c r="AV625" s="39">
        <f>SQRT((q_1x-W625)^2+(q_1y-X625)^2)</f>
        <v>55034.121264815483</v>
      </c>
      <c r="AW625" s="39"/>
      <c r="AX625" s="39">
        <f>SQRT((q_2x-W625)^2+(q_2y-X625)^2)</f>
        <v>86681.41427419825</v>
      </c>
      <c r="AY625" s="39"/>
      <c r="AZ625" s="39">
        <f>SQRT((q_3x-W625)^2+(q_3y-X625)^2)</f>
        <v>88624.625616803882</v>
      </c>
      <c r="BA625" s="39"/>
    </row>
    <row r="626" spans="20:53" x14ac:dyDescent="0.3">
      <c r="T626">
        <v>622</v>
      </c>
      <c r="U626">
        <v>311</v>
      </c>
      <c r="W626" s="39">
        <f>W625+(Z625*bt)+(0.5*AC625)*bt^2</f>
        <v>56359.823205231536</v>
      </c>
      <c r="X626" s="39">
        <f>X625+(AA625*bt)+(0.5*AD625)*bt^2</f>
        <v>46379.979819449029</v>
      </c>
      <c r="Y626" s="39"/>
      <c r="Z626" s="39">
        <f>Z625+(AC625*bt)</f>
        <v>-4215.2289002303951</v>
      </c>
      <c r="AA626" s="39">
        <f>AA625+(AD625*bt)</f>
        <v>-1043.1330686554854</v>
      </c>
      <c r="AB626" s="39"/>
      <c r="AC626" s="39">
        <f t="shared" si="47"/>
        <v>-190.42462616817141</v>
      </c>
      <c r="AD626" s="39">
        <f t="shared" si="48"/>
        <v>-187.00029692738747</v>
      </c>
      <c r="AE626" s="39"/>
      <c r="AF626" s="39"/>
      <c r="AG626" s="39">
        <f>Masse_1*(q_1x-W626)/($AV626^2+Aarseth_1^2)^(3/2)</f>
        <v>-119.81167754205494</v>
      </c>
      <c r="AH626" s="39">
        <f>Masse_1*(q_1y-X626)/($AV626^2+Aarseth_1^2)^(3/2)</f>
        <v>-128.11601361964784</v>
      </c>
      <c r="AI626" s="39"/>
      <c r="AJ626" s="39">
        <f>Masse_2*(q_2x-W626)/($AX626^2+Aarseth_2^2)^(3/2)</f>
        <v>-22.431488530509831</v>
      </c>
      <c r="AK626" s="39">
        <f>Masse_2*(q_2y-X626)/($AX626^2+Aarseth_2^2)^(3/2)</f>
        <v>-10.686995671360336</v>
      </c>
      <c r="AL626" s="39"/>
      <c r="AM626" s="39">
        <f>Masse_3*(q_3x-W626)/($AZ626^2+Aarseth_3^2)^(3/2)</f>
        <v>-48.181460095606653</v>
      </c>
      <c r="AN626" s="39">
        <f>Masse_3*(q_3y-X626)/($AZ626^2+Aarseth_3^2)^(3/2)</f>
        <v>-48.197287636379293</v>
      </c>
      <c r="AO626" s="39"/>
      <c r="AP626" s="39"/>
      <c r="AQ626" s="39"/>
      <c r="AR626" s="39"/>
      <c r="AS626" s="39"/>
      <c r="AT626" s="39"/>
      <c r="AU626" s="39"/>
      <c r="AV626" s="39">
        <f>SQRT((q_1x-W626)^2+(q_1y-X626)^2)</f>
        <v>53232.410938040906</v>
      </c>
      <c r="AW626" s="39"/>
      <c r="AX626" s="39">
        <f>SQRT((q_2x-W626)^2+(q_2y-X626)^2)</f>
        <v>84583.246163751232</v>
      </c>
      <c r="AY626" s="39"/>
      <c r="AZ626" s="39">
        <f>SQRT((q_3x-W626)^2+(q_3y-X626)^2)</f>
        <v>86790.148210573068</v>
      </c>
      <c r="BA626" s="39"/>
    </row>
    <row r="627" spans="20:53" x14ac:dyDescent="0.3">
      <c r="T627">
        <v>623</v>
      </c>
      <c r="U627">
        <v>311.5</v>
      </c>
      <c r="W627" s="39">
        <f>W626+(Z626*bt)+(0.5*AC626)*bt^2</f>
        <v>54228.405676845323</v>
      </c>
      <c r="X627" s="39">
        <f>X626+(AA626*bt)+(0.5*AD626)*bt^2</f>
        <v>45835.038248005359</v>
      </c>
      <c r="Y627" s="39"/>
      <c r="Z627" s="39">
        <f>Z626+(AC626*bt)</f>
        <v>-4310.4412133144806</v>
      </c>
      <c r="AA627" s="39">
        <f>AA626+(AD626*bt)</f>
        <v>-1136.6332171191791</v>
      </c>
      <c r="AB627" s="39"/>
      <c r="AC627" s="39">
        <f t="shared" si="47"/>
        <v>-198.05818723301081</v>
      </c>
      <c r="AD627" s="39">
        <f t="shared" si="48"/>
        <v>-202.20605507628835</v>
      </c>
      <c r="AE627" s="39"/>
      <c r="AF627" s="39"/>
      <c r="AG627" s="39">
        <f>Masse_1*(q_1x-W627)/($AV627^2+Aarseth_1^2)^(3/2)</f>
        <v>-124.87743585068456</v>
      </c>
      <c r="AH627" s="39">
        <f>Masse_1*(q_1y-X627)/($AV627^2+Aarseth_1^2)^(3/2)</f>
        <v>-139.85989662636374</v>
      </c>
      <c r="AI627" s="39"/>
      <c r="AJ627" s="39">
        <f>Masse_2*(q_2x-W627)/($AX627^2+Aarseth_2^2)^(3/2)</f>
        <v>-23.550084896262099</v>
      </c>
      <c r="AK627" s="39">
        <f>Masse_2*(q_2y-X627)/($AX627^2+Aarseth_2^2)^(3/2)</f>
        <v>-11.369208126001501</v>
      </c>
      <c r="AL627" s="39"/>
      <c r="AM627" s="39">
        <f>Masse_3*(q_3x-W627)/($AZ627^2+Aarseth_3^2)^(3/2)</f>
        <v>-49.630666486064143</v>
      </c>
      <c r="AN627" s="39">
        <f>Masse_3*(q_3y-X627)/($AZ627^2+Aarseth_3^2)^(3/2)</f>
        <v>-50.976950323923113</v>
      </c>
      <c r="AO627" s="39"/>
      <c r="AP627" s="39"/>
      <c r="AQ627" s="39"/>
      <c r="AR627" s="39"/>
      <c r="AS627" s="39"/>
      <c r="AT627" s="39"/>
      <c r="AU627" s="39"/>
      <c r="AV627" s="39">
        <f>SQRT((q_1x-W627)^2+(q_1y-X627)^2)</f>
        <v>51392.206730736238</v>
      </c>
      <c r="AW627" s="39"/>
      <c r="AX627" s="39">
        <f>SQRT((q_2x-W627)^2+(q_2y-X627)^2)</f>
        <v>82425.761601348451</v>
      </c>
      <c r="AY627" s="39"/>
      <c r="AZ627" s="39">
        <f>SQRT((q_3x-W627)^2+(q_3y-X627)^2)</f>
        <v>84905.276147346915</v>
      </c>
      <c r="BA627" s="39"/>
    </row>
    <row r="628" spans="20:53" x14ac:dyDescent="0.3">
      <c r="T628">
        <v>624</v>
      </c>
      <c r="U628">
        <v>312</v>
      </c>
      <c r="W628" s="39">
        <f>W627+(Z627*bt)+(0.5*AC627)*bt^2</f>
        <v>52048.427796783959</v>
      </c>
      <c r="X628" s="39">
        <f>X627+(AA627*bt)+(0.5*AD627)*bt^2</f>
        <v>45241.445882561238</v>
      </c>
      <c r="Y628" s="39"/>
      <c r="Z628" s="39">
        <f>Z627+(AC627*bt)</f>
        <v>-4409.4703069309862</v>
      </c>
      <c r="AA628" s="39">
        <f>AA627+(AD627*bt)</f>
        <v>-1237.7362446573234</v>
      </c>
      <c r="AB628" s="39"/>
      <c r="AC628" s="39">
        <f t="shared" si="47"/>
        <v>-206.17687020558367</v>
      </c>
      <c r="AD628" s="39">
        <f t="shared" si="48"/>
        <v>-219.50310770531405</v>
      </c>
      <c r="AE628" s="39"/>
      <c r="AF628" s="39"/>
      <c r="AG628" s="39">
        <f>Masse_1*(q_1x-W628)/($AV628^2+Aarseth_1^2)^(3/2)</f>
        <v>-130.19888916479169</v>
      </c>
      <c r="AH628" s="39">
        <f>Masse_1*(q_1y-X628)/($AV628^2+Aarseth_1^2)^(3/2)</f>
        <v>-153.32715728026074</v>
      </c>
      <c r="AI628" s="39"/>
      <c r="AJ628" s="39">
        <f>Masse_2*(q_2x-W628)/($AX628^2+Aarseth_2^2)^(3/2)</f>
        <v>-24.794776466985049</v>
      </c>
      <c r="AK628" s="39">
        <f>Masse_2*(q_2y-X628)/($AX628^2+Aarseth_2^2)^(3/2)</f>
        <v>-12.128006116886574</v>
      </c>
      <c r="AL628" s="39"/>
      <c r="AM628" s="39">
        <f>Masse_3*(q_3x-W628)/($AZ628^2+Aarseth_3^2)^(3/2)</f>
        <v>-51.183204573806925</v>
      </c>
      <c r="AN628" s="39">
        <f>Masse_3*(q_3y-X628)/($AZ628^2+Aarseth_3^2)^(3/2)</f>
        <v>-54.047944308166741</v>
      </c>
      <c r="AO628" s="39"/>
      <c r="AP628" s="39"/>
      <c r="AQ628" s="39"/>
      <c r="AR628" s="39"/>
      <c r="AS628" s="39"/>
      <c r="AT628" s="39"/>
      <c r="AU628" s="39"/>
      <c r="AV628" s="39">
        <f>SQRT((q_1x-W628)^2+(q_1y-X628)^2)</f>
        <v>49512.811085132031</v>
      </c>
      <c r="AW628" s="39"/>
      <c r="AX628" s="39">
        <f>SQRT((q_2x-W628)^2+(q_2y-X628)^2)</f>
        <v>80205.582448367553</v>
      </c>
      <c r="AY628" s="39"/>
      <c r="AZ628" s="39">
        <f>SQRT((q_3x-W628)^2+(q_3y-X628)^2)</f>
        <v>82967.191805595226</v>
      </c>
      <c r="BA628" s="39"/>
    </row>
    <row r="629" spans="20:53" x14ac:dyDescent="0.3">
      <c r="T629">
        <v>625</v>
      </c>
      <c r="U629">
        <v>312.5</v>
      </c>
      <c r="W629" s="39">
        <f>W628+(Z628*bt)+(0.5*AC628)*bt^2</f>
        <v>49817.920534542769</v>
      </c>
      <c r="X629" s="39">
        <f>X628+(AA628*bt)+(0.5*AD628)*bt^2</f>
        <v>44595.13987176941</v>
      </c>
      <c r="Y629" s="39"/>
      <c r="Z629" s="39">
        <f>Z628+(AC628*bt)</f>
        <v>-4512.5587420337779</v>
      </c>
      <c r="AA629" s="39">
        <f>AA628+(AD628*bt)</f>
        <v>-1347.4877985099804</v>
      </c>
      <c r="AB629" s="39"/>
      <c r="AC629" s="39">
        <f t="shared" si="47"/>
        <v>-214.77045445647295</v>
      </c>
      <c r="AD629" s="39">
        <f t="shared" si="48"/>
        <v>-239.29109391545524</v>
      </c>
      <c r="AE629" s="39"/>
      <c r="AF629" s="39"/>
      <c r="AG629" s="39">
        <f>Masse_1*(q_1x-W629)/($AV629^2+Aarseth_1^2)^(3/2)</f>
        <v>-135.73310890680759</v>
      </c>
      <c r="AH629" s="39">
        <f>Masse_1*(q_1y-X629)/($AV629^2+Aarseth_1^2)^(3/2)</f>
        <v>-168.85948348729633</v>
      </c>
      <c r="AI629" s="39"/>
      <c r="AJ629" s="39">
        <f>Masse_2*(q_2x-W629)/($AX629^2+Aarseth_2^2)^(3/2)</f>
        <v>-26.187472834993343</v>
      </c>
      <c r="AK629" s="39">
        <f>Masse_2*(q_2y-X629)/($AX629^2+Aarseth_2^2)^(3/2)</f>
        <v>-12.97602791201048</v>
      </c>
      <c r="AL629" s="39"/>
      <c r="AM629" s="39">
        <f>Masse_3*(q_3x-W629)/($AZ629^2+Aarseth_3^2)^(3/2)</f>
        <v>-52.84987271467201</v>
      </c>
      <c r="AN629" s="39">
        <f>Masse_3*(q_3y-X629)/($AZ629^2+Aarseth_3^2)^(3/2)</f>
        <v>-57.455582516148411</v>
      </c>
      <c r="AO629" s="39"/>
      <c r="AP629" s="39"/>
      <c r="AQ629" s="39"/>
      <c r="AR629" s="39"/>
      <c r="AS629" s="39"/>
      <c r="AT629" s="39"/>
      <c r="AU629" s="39"/>
      <c r="AV629" s="39">
        <f>SQRT((q_1x-W629)^2+(q_1y-X629)^2)</f>
        <v>47593.673813968635</v>
      </c>
      <c r="AW629" s="39"/>
      <c r="AX629" s="39">
        <f>SQRT((q_2x-W629)^2+(q_2y-X629)^2)</f>
        <v>77918.969003157486</v>
      </c>
      <c r="AY629" s="39"/>
      <c r="AZ629" s="39">
        <f>SQRT((q_3x-W629)^2+(q_3y-X629)^2)</f>
        <v>80972.742994585569</v>
      </c>
      <c r="BA629" s="39"/>
    </row>
    <row r="630" spans="20:53" x14ac:dyDescent="0.3">
      <c r="T630">
        <v>626</v>
      </c>
      <c r="U630">
        <v>313</v>
      </c>
      <c r="W630" s="39">
        <f>W629+(Z629*bt)+(0.5*AC629)*bt^2</f>
        <v>47534.794856718821</v>
      </c>
      <c r="X630" s="39">
        <f>X629+(AA629*bt)+(0.5*AD629)*bt^2</f>
        <v>43891.48458577499</v>
      </c>
      <c r="Y630" s="39"/>
      <c r="Z630" s="39">
        <f>Z629+(AC629*bt)</f>
        <v>-4619.9439692620144</v>
      </c>
      <c r="AA630" s="39">
        <f>AA629+(AD629*bt)</f>
        <v>-1467.1333454677081</v>
      </c>
      <c r="AB630" s="39"/>
      <c r="AC630" s="39">
        <f t="shared" si="47"/>
        <v>-223.79776719310291</v>
      </c>
      <c r="AD630" s="39">
        <f t="shared" si="48"/>
        <v>-262.06460735076399</v>
      </c>
      <c r="AE630" s="39"/>
      <c r="AF630" s="39"/>
      <c r="AG630" s="39">
        <f>Masse_1*(q_1x-W630)/($AV630^2+Aarseth_1^2)^(3/2)</f>
        <v>-141.399402137545</v>
      </c>
      <c r="AH630" s="39">
        <f>Masse_1*(q_1y-X630)/($AV630^2+Aarseth_1^2)^(3/2)</f>
        <v>-186.8811512888627</v>
      </c>
      <c r="AI630" s="39"/>
      <c r="AJ630" s="39">
        <f>Masse_2*(q_2x-W630)/($AX630^2+Aarseth_2^2)^(3/2)</f>
        <v>-27.755373745642068</v>
      </c>
      <c r="AK630" s="39">
        <f>Masse_2*(q_2y-X630)/($AX630^2+Aarseth_2^2)^(3/2)</f>
        <v>-13.928684072685348</v>
      </c>
      <c r="AL630" s="39"/>
      <c r="AM630" s="39">
        <f>Masse_3*(q_3x-W630)/($AZ630^2+Aarseth_3^2)^(3/2)</f>
        <v>-54.642991309915843</v>
      </c>
      <c r="AN630" s="39">
        <f>Masse_3*(q_3y-X630)/($AZ630^2+Aarseth_3^2)^(3/2)</f>
        <v>-61.254771989215939</v>
      </c>
      <c r="AO630" s="39"/>
      <c r="AP630" s="39"/>
      <c r="AQ630" s="39"/>
      <c r="AR630" s="39"/>
      <c r="AS630" s="39"/>
      <c r="AT630" s="39"/>
      <c r="AU630" s="39"/>
      <c r="AV630" s="39">
        <f>SQRT((q_1x-W630)^2+(q_1y-X630)^2)</f>
        <v>45634.472475950548</v>
      </c>
      <c r="AW630" s="39"/>
      <c r="AX630" s="39">
        <f>SQRT((q_2x-W630)^2+(q_2y-X630)^2)</f>
        <v>75561.771047050774</v>
      </c>
      <c r="AY630" s="39"/>
      <c r="AZ630" s="39">
        <f>SQRT((q_3x-W630)^2+(q_3y-X630)^2)</f>
        <v>78918.385863841031</v>
      </c>
      <c r="BA630" s="39"/>
    </row>
    <row r="631" spans="20:53" x14ac:dyDescent="0.3">
      <c r="T631">
        <v>627</v>
      </c>
      <c r="U631">
        <v>313.5</v>
      </c>
      <c r="W631" s="39">
        <f>W630+(Z630*bt)+(0.5*AC630)*bt^2</f>
        <v>45196.848151188671</v>
      </c>
      <c r="X631" s="39">
        <f>X630+(AA630*bt)+(0.5*AD630)*bt^2</f>
        <v>43125.159837122294</v>
      </c>
      <c r="Y631" s="39"/>
      <c r="Z631" s="39">
        <f>Z630+(AC630*bt)</f>
        <v>-4731.8428528585655</v>
      </c>
      <c r="AA631" s="39">
        <f>AA630+(AD630*bt)</f>
        <v>-1598.1656491430901</v>
      </c>
      <c r="AB631" s="39"/>
      <c r="AC631" s="39">
        <f t="shared" si="47"/>
        <v>-233.16690525453325</v>
      </c>
      <c r="AD631" s="39">
        <f t="shared" si="48"/>
        <v>-288.43842485322182</v>
      </c>
      <c r="AE631" s="39"/>
      <c r="AF631" s="39"/>
      <c r="AG631" s="39">
        <f>Masse_1*(q_1x-W631)/($AV631^2+Aarseth_1^2)^(3/2)</f>
        <v>-147.05760295189322</v>
      </c>
      <c r="AH631" s="39">
        <f>Masse_1*(q_1y-X631)/($AV631^2+Aarseth_1^2)^(3/2)</f>
        <v>-207.92087085614767</v>
      </c>
      <c r="AI631" s="39"/>
      <c r="AJ631" s="39">
        <f>Masse_2*(q_2x-W631)/($AX631^2+Aarseth_2^2)^(3/2)</f>
        <v>-29.532632167453492</v>
      </c>
      <c r="AK631" s="39">
        <f>Masse_2*(q_2y-X631)/($AX631^2+Aarseth_2^2)^(3/2)</f>
        <v>-15.00491494142881</v>
      </c>
      <c r="AL631" s="39"/>
      <c r="AM631" s="39">
        <f>Masse_3*(q_3x-W631)/($AZ631^2+Aarseth_3^2)^(3/2)</f>
        <v>-56.576670135186539</v>
      </c>
      <c r="AN631" s="39">
        <f>Masse_3*(q_3y-X631)/($AZ631^2+Aarseth_3^2)^(3/2)</f>
        <v>-65.512639055645323</v>
      </c>
      <c r="AO631" s="39"/>
      <c r="AP631" s="39"/>
      <c r="AQ631" s="39"/>
      <c r="AR631" s="39"/>
      <c r="AS631" s="39"/>
      <c r="AT631" s="39"/>
      <c r="AU631" s="39"/>
      <c r="AV631" s="39">
        <f>SQRT((q_1x-W631)^2+(q_1y-X631)^2)</f>
        <v>43635.228545002159</v>
      </c>
      <c r="AW631" s="39"/>
      <c r="AX631" s="39">
        <f>SQRT((q_2x-W631)^2+(q_2y-X631)^2)</f>
        <v>73129.37318946507</v>
      </c>
      <c r="AY631" s="39"/>
      <c r="AZ631" s="39">
        <f>SQRT((q_3x-W631)^2+(q_3y-X631)^2)</f>
        <v>76800.11569265055</v>
      </c>
      <c r="BA631" s="39"/>
    </row>
    <row r="632" spans="20:53" x14ac:dyDescent="0.3">
      <c r="T632">
        <v>628</v>
      </c>
      <c r="U632">
        <v>314</v>
      </c>
      <c r="W632" s="39">
        <f>W631+(Z631*bt)+(0.5*AC631)*bt^2</f>
        <v>42801.780861602572</v>
      </c>
      <c r="X632" s="39">
        <f>X631+(AA631*bt)+(0.5*AD631)*bt^2</f>
        <v>42290.022209444098</v>
      </c>
      <c r="Y632" s="39"/>
      <c r="Z632" s="39">
        <f>Z631+(AC631*bt)</f>
        <v>-4848.426305485832</v>
      </c>
      <c r="AA632" s="39">
        <f>AA631+(AD631*bt)</f>
        <v>-1742.3848615697011</v>
      </c>
      <c r="AB632" s="39"/>
      <c r="AC632" s="39">
        <f t="shared" si="47"/>
        <v>-242.70379088560452</v>
      </c>
      <c r="AD632" s="39">
        <f t="shared" si="48"/>
        <v>-319.17880348001211</v>
      </c>
      <c r="AE632" s="39"/>
      <c r="AF632" s="39"/>
      <c r="AG632" s="39">
        <f>Masse_1*(q_1x-W632)/($AV632^2+Aarseth_1^2)^(3/2)</f>
        <v>-152.47399065150375</v>
      </c>
      <c r="AH632" s="39">
        <f>Masse_1*(q_1y-X632)/($AV632^2+Aarseth_1^2)^(3/2)</f>
        <v>-232.63856245812403</v>
      </c>
      <c r="AI632" s="39"/>
      <c r="AJ632" s="39">
        <f>Masse_2*(q_2x-W632)/($AX632^2+Aarseth_2^2)^(3/2)</f>
        <v>-31.562670075558767</v>
      </c>
      <c r="AK632" s="39">
        <f>Masse_2*(q_2y-X632)/($AX632^2+Aarseth_2^2)^(3/2)</f>
        <v>-16.22819136252026</v>
      </c>
      <c r="AL632" s="39"/>
      <c r="AM632" s="39">
        <f>Masse_3*(q_3x-W632)/($AZ632^2+Aarseth_3^2)^(3/2)</f>
        <v>-58.667130158542008</v>
      </c>
      <c r="AN632" s="39">
        <f>Masse_3*(q_3y-X632)/($AZ632^2+Aarseth_3^2)^(3/2)</f>
        <v>-70.312049659367844</v>
      </c>
      <c r="AO632" s="39"/>
      <c r="AP632" s="39"/>
      <c r="AQ632" s="39"/>
      <c r="AR632" s="39"/>
      <c r="AS632" s="39"/>
      <c r="AT632" s="39"/>
      <c r="AU632" s="39"/>
      <c r="AV632" s="39">
        <f>SQRT((q_1x-W632)^2+(q_1y-X632)^2)</f>
        <v>41596.476482920509</v>
      </c>
      <c r="AW632" s="39"/>
      <c r="AX632" s="39">
        <f>SQRT((q_2x-W632)^2+(q_2y-X632)^2)</f>
        <v>70616.635530695916</v>
      </c>
      <c r="AY632" s="39"/>
      <c r="AZ632" s="39">
        <f>SQRT((q_3x-W632)^2+(q_3y-X632)^2)</f>
        <v>74613.382836454155</v>
      </c>
      <c r="BA632" s="39"/>
    </row>
    <row r="633" spans="20:53" x14ac:dyDescent="0.3">
      <c r="T633">
        <v>629</v>
      </c>
      <c r="U633">
        <v>314.5</v>
      </c>
      <c r="W633" s="39">
        <f>W632+(Z632*bt)+(0.5*AC632)*bt^2</f>
        <v>40347.229734998953</v>
      </c>
      <c r="X633" s="39">
        <f>X632+(AA632*bt)+(0.5*AD632)*bt^2</f>
        <v>41378.932428224245</v>
      </c>
      <c r="Y633" s="39"/>
      <c r="Z633" s="39">
        <f>Z632+(AC632*bt)</f>
        <v>-4969.7782009286339</v>
      </c>
      <c r="AA633" s="39">
        <f>AA632+(AD632*bt)</f>
        <v>-1901.9742633097071</v>
      </c>
      <c r="AB633" s="39"/>
      <c r="AC633" s="39">
        <f t="shared" si="47"/>
        <v>-252.10204898362483</v>
      </c>
      <c r="AD633" s="39">
        <f t="shared" si="48"/>
        <v>-355.24077114961062</v>
      </c>
      <c r="AE633" s="39"/>
      <c r="AF633" s="39"/>
      <c r="AG633" s="39">
        <f>Masse_1*(q_1x-W633)/($AV633^2+Aarseth_1^2)^(3/2)</f>
        <v>-157.26750086572355</v>
      </c>
      <c r="AH633" s="39">
        <f>Masse_1*(q_1y-X633)/($AV633^2+Aarseth_1^2)^(3/2)</f>
        <v>-261.85653302084859</v>
      </c>
      <c r="AI633" s="39"/>
      <c r="AJ633" s="39">
        <f>Masse_2*(q_2x-W633)/($AX633^2+Aarseth_2^2)^(3/2)</f>
        <v>-33.901457027714294</v>
      </c>
      <c r="AK633" s="39">
        <f>Masse_2*(q_2y-X633)/($AX633^2+Aarseth_2^2)^(3/2)</f>
        <v>-17.627843630310654</v>
      </c>
      <c r="AL633" s="39"/>
      <c r="AM633" s="39">
        <f>Masse_3*(q_3x-W633)/($AZ633^2+Aarseth_3^2)^(3/2)</f>
        <v>-60.933091090186991</v>
      </c>
      <c r="AN633" s="39">
        <f>Masse_3*(q_3y-X633)/($AZ633^2+Aarseth_3^2)^(3/2)</f>
        <v>-75.756394498451385</v>
      </c>
      <c r="AO633" s="39"/>
      <c r="AP633" s="39"/>
      <c r="AQ633" s="39"/>
      <c r="AR633" s="39"/>
      <c r="AS633" s="39"/>
      <c r="AT633" s="39"/>
      <c r="AU633" s="39"/>
      <c r="AV633" s="39">
        <f>SQRT((q_1x-W633)^2+(q_1y-X633)^2)</f>
        <v>39519.511894316332</v>
      </c>
      <c r="AW633" s="39"/>
      <c r="AX633" s="39">
        <f>SQRT((q_2x-W633)^2+(q_2y-X633)^2)</f>
        <v>68017.832492838264</v>
      </c>
      <c r="AY633" s="39"/>
      <c r="AZ633" s="39">
        <f>SQRT((q_3x-W633)^2+(q_3y-X633)^2)</f>
        <v>72352.990721773545</v>
      </c>
      <c r="BA633" s="39"/>
    </row>
    <row r="634" spans="20:53" x14ac:dyDescent="0.3">
      <c r="T634">
        <v>630</v>
      </c>
      <c r="U634">
        <v>315</v>
      </c>
      <c r="W634" s="39">
        <f>W633+(Z633*bt)+(0.5*AC633)*bt^2</f>
        <v>37830.827878411685</v>
      </c>
      <c r="X634" s="39">
        <f>X633+(AA633*bt)+(0.5*AD633)*bt^2</f>
        <v>40383.540200175688</v>
      </c>
      <c r="Y634" s="39"/>
      <c r="Z634" s="39">
        <f>Z633+(AC633*bt)</f>
        <v>-5095.8292254204462</v>
      </c>
      <c r="AA634" s="39">
        <f>AA633+(AD633*bt)</f>
        <v>-2079.5946488845125</v>
      </c>
      <c r="AB634" s="39"/>
      <c r="AC634" s="39">
        <f t="shared" si="47"/>
        <v>-260.84298662123194</v>
      </c>
      <c r="AD634" s="39">
        <f t="shared" si="48"/>
        <v>-397.80893417614095</v>
      </c>
      <c r="AE634" s="39"/>
      <c r="AF634" s="39"/>
      <c r="AG634" s="39">
        <f>Masse_1*(q_1x-W634)/($AV634^2+Aarseth_1^2)^(3/2)</f>
        <v>-160.8245143272799</v>
      </c>
      <c r="AH634" s="39">
        <f>Masse_1*(q_1y-X634)/($AV634^2+Aarseth_1^2)^(3/2)</f>
        <v>-296.59191475106769</v>
      </c>
      <c r="AI634" s="39"/>
      <c r="AJ634" s="39">
        <f>Masse_2*(q_2x-W634)/($AX634^2+Aarseth_2^2)^(3/2)</f>
        <v>-36.622235399835155</v>
      </c>
      <c r="AK634" s="39">
        <f>Masse_2*(q_2y-X634)/($AX634^2+Aarseth_2^2)^(3/2)</f>
        <v>-19.240830579680594</v>
      </c>
      <c r="AL634" s="39"/>
      <c r="AM634" s="39">
        <f>Masse_3*(q_3x-W634)/($AZ634^2+Aarseth_3^2)^(3/2)</f>
        <v>-63.39623689411691</v>
      </c>
      <c r="AN634" s="39">
        <f>Masse_3*(q_3y-X634)/($AZ634^2+Aarseth_3^2)^(3/2)</f>
        <v>-81.97618884539267</v>
      </c>
      <c r="AO634" s="39"/>
      <c r="AP634" s="39"/>
      <c r="AQ634" s="39"/>
      <c r="AR634" s="39"/>
      <c r="AS634" s="39"/>
      <c r="AT634" s="39"/>
      <c r="AU634" s="39"/>
      <c r="AV634" s="39">
        <f>SQRT((q_1x-W634)^2+(q_1y-X634)^2)</f>
        <v>37406.759267893198</v>
      </c>
      <c r="AW634" s="39"/>
      <c r="AX634" s="39">
        <f>SQRT((q_2x-W634)^2+(q_2y-X634)^2)</f>
        <v>65326.596177959327</v>
      </c>
      <c r="AY634" s="39"/>
      <c r="AZ634" s="39">
        <f>SQRT((q_3x-W634)^2+(q_3y-X634)^2)</f>
        <v>70012.972668317714</v>
      </c>
      <c r="BA634" s="39"/>
    </row>
    <row r="635" spans="20:53" x14ac:dyDescent="0.3">
      <c r="T635">
        <v>631</v>
      </c>
      <c r="U635">
        <v>315.5</v>
      </c>
      <c r="W635" s="39">
        <f>W634+(Z634*bt)+(0.5*AC634)*bt^2</f>
        <v>35250.307892373807</v>
      </c>
      <c r="X635" s="39">
        <f>X634+(AA634*bt)+(0.5*AD634)*bt^2</f>
        <v>39294.016758961414</v>
      </c>
      <c r="Y635" s="39"/>
      <c r="Z635" s="39">
        <f>Z634+(AC634*bt)</f>
        <v>-5226.2507187310621</v>
      </c>
      <c r="AA635" s="39">
        <f>AA634+(AD634*bt)</f>
        <v>-2278.4991159725828</v>
      </c>
      <c r="AB635" s="39"/>
      <c r="AC635" s="39">
        <f t="shared" si="47"/>
        <v>-268.06806343899098</v>
      </c>
      <c r="AD635" s="39">
        <f t="shared" si="48"/>
        <v>-448.33342052756234</v>
      </c>
      <c r="AE635" s="39"/>
      <c r="AF635" s="39"/>
      <c r="AG635" s="39">
        <f>Masse_1*(q_1x-W635)/($AV635^2+Aarseth_1^2)^(3/2)</f>
        <v>-162.16383094813335</v>
      </c>
      <c r="AH635" s="39">
        <f>Masse_1*(q_1y-X635)/($AV635^2+Aarseth_1^2)^(3/2)</f>
        <v>-338.08101418336668</v>
      </c>
      <c r="AI635" s="39"/>
      <c r="AJ635" s="39">
        <f>Masse_2*(q_2x-W635)/($AX635^2+Aarseth_2^2)^(3/2)</f>
        <v>-39.822462022824183</v>
      </c>
      <c r="AK635" s="39">
        <f>Masse_2*(q_2y-X635)/($AX635^2+Aarseth_2^2)^(3/2)</f>
        <v>-21.11408812693216</v>
      </c>
      <c r="AL635" s="39"/>
      <c r="AM635" s="39">
        <f>Masse_3*(q_3x-W635)/($AZ635^2+Aarseth_3^2)^(3/2)</f>
        <v>-66.08177046803344</v>
      </c>
      <c r="AN635" s="39">
        <f>Masse_3*(q_3y-X635)/($AZ635^2+Aarseth_3^2)^(3/2)</f>
        <v>-89.138318217263503</v>
      </c>
      <c r="AO635" s="39"/>
      <c r="AP635" s="39"/>
      <c r="AQ635" s="39"/>
      <c r="AR635" s="39"/>
      <c r="AS635" s="39"/>
      <c r="AT635" s="39"/>
      <c r="AU635" s="39"/>
      <c r="AV635" s="39">
        <f>SQRT((q_1x-W635)^2+(q_1y-X635)^2)</f>
        <v>35262.322562209629</v>
      </c>
      <c r="AW635" s="39"/>
      <c r="AX635" s="39">
        <f>SQRT((q_2x-W635)^2+(q_2y-X635)^2)</f>
        <v>62535.877223210162</v>
      </c>
      <c r="AY635" s="39"/>
      <c r="AZ635" s="39">
        <f>SQRT((q_3x-W635)^2+(q_3y-X635)^2)</f>
        <v>67586.444952026228</v>
      </c>
      <c r="BA635" s="39"/>
    </row>
    <row r="636" spans="20:53" x14ac:dyDescent="0.3">
      <c r="T636">
        <v>632</v>
      </c>
      <c r="U636">
        <v>316</v>
      </c>
      <c r="W636" s="39">
        <f>W635+(Z635*bt)+(0.5*AC635)*bt^2</f>
        <v>32603.674025078402</v>
      </c>
      <c r="X636" s="39">
        <f>X635+(AA635*bt)+(0.5*AD635)*bt^2</f>
        <v>38098.725523409179</v>
      </c>
      <c r="Y636" s="39"/>
      <c r="Z636" s="39">
        <f>Z635+(AC635*bt)</f>
        <v>-5360.2847504505571</v>
      </c>
      <c r="AA636" s="39">
        <f>AA635+(AD635*bt)</f>
        <v>-2502.665826236364</v>
      </c>
      <c r="AB636" s="39"/>
      <c r="AC636" s="39">
        <f t="shared" si="47"/>
        <v>-272.37741506728867</v>
      </c>
      <c r="AD636" s="39">
        <f t="shared" si="48"/>
        <v>-508.53906718314465</v>
      </c>
      <c r="AE636" s="39"/>
      <c r="AF636" s="39"/>
      <c r="AG636" s="39">
        <f>Masse_1*(q_1x-W636)/($AV636^2+Aarseth_1^2)^(3/2)</f>
        <v>-159.72413821989238</v>
      </c>
      <c r="AH636" s="39">
        <f>Masse_1*(q_1y-X636)/($AV636^2+Aarseth_1^2)^(3/2)</f>
        <v>-387.77225237092358</v>
      </c>
      <c r="AI636" s="39"/>
      <c r="AJ636" s="39">
        <f>Masse_2*(q_2x-W636)/($AX636^2+Aarseth_2^2)^(3/2)</f>
        <v>-43.634214681585775</v>
      </c>
      <c r="AK636" s="39">
        <f>Masse_2*(q_2y-X636)/($AX636^2+Aarseth_2^2)^(3/2)</f>
        <v>-23.307608156473481</v>
      </c>
      <c r="AL636" s="39"/>
      <c r="AM636" s="39">
        <f>Masse_3*(q_3x-W636)/($AZ636^2+Aarseth_3^2)^(3/2)</f>
        <v>-69.019062165810496</v>
      </c>
      <c r="AN636" s="39">
        <f>Masse_3*(q_3y-X636)/($AZ636^2+Aarseth_3^2)^(3/2)</f>
        <v>-97.459206655747636</v>
      </c>
      <c r="AO636" s="39"/>
      <c r="AP636" s="39"/>
      <c r="AQ636" s="39"/>
      <c r="AR636" s="39"/>
      <c r="AS636" s="39"/>
      <c r="AT636" s="39"/>
      <c r="AU636" s="39"/>
      <c r="AV636" s="39">
        <f>SQRT((q_1x-W636)^2+(q_1y-X636)^2)</f>
        <v>33092.81799102894</v>
      </c>
      <c r="AW636" s="39"/>
      <c r="AX636" s="39">
        <f>SQRT((q_2x-W636)^2+(q_2y-X636)^2)</f>
        <v>59637.948463848043</v>
      </c>
      <c r="AY636" s="39"/>
      <c r="AZ636" s="39">
        <f>SQRT((q_3x-W636)^2+(q_3y-X636)^2)</f>
        <v>65065.435927185659</v>
      </c>
      <c r="BA636" s="39"/>
    </row>
    <row r="637" spans="20:53" x14ac:dyDescent="0.3">
      <c r="T637">
        <v>633</v>
      </c>
      <c r="U637">
        <v>316.5</v>
      </c>
      <c r="W637" s="39">
        <f>W636+(Z636*bt)+(0.5*AC636)*bt^2</f>
        <v>29889.484472969714</v>
      </c>
      <c r="X637" s="39">
        <f>X636+(AA636*bt)+(0.5*AD636)*bt^2</f>
        <v>36783.825226893103</v>
      </c>
      <c r="Y637" s="39"/>
      <c r="Z637" s="39">
        <f>Z636+(AC636*bt)</f>
        <v>-5496.4734579842016</v>
      </c>
      <c r="AA637" s="39">
        <f>AA636+(AD636*bt)</f>
        <v>-2756.9353598279363</v>
      </c>
      <c r="AB637" s="39"/>
      <c r="AC637" s="39">
        <f t="shared" si="47"/>
        <v>-271.51868763375847</v>
      </c>
      <c r="AD637" s="39">
        <f t="shared" si="48"/>
        <v>-580.35660424843616</v>
      </c>
      <c r="AE637" s="39"/>
      <c r="AF637" s="39"/>
      <c r="AG637" s="39">
        <f>Masse_1*(q_1x-W637)/($AV637^2+Aarseth_1^2)^(3/2)</f>
        <v>-151.03618515953502</v>
      </c>
      <c r="AH637" s="39">
        <f>Masse_1*(q_1y-X637)/($AV637^2+Aarseth_1^2)^(3/2)</f>
        <v>-447.2343590039867</v>
      </c>
      <c r="AI637" s="39"/>
      <c r="AJ637" s="39">
        <f>Masse_2*(q_2x-W637)/($AX637^2+Aarseth_2^2)^(3/2)</f>
        <v>-48.240126322491875</v>
      </c>
      <c r="AK637" s="39">
        <f>Masse_2*(q_2y-X637)/($AX637^2+Aarseth_2^2)^(3/2)</f>
        <v>-25.898345633234744</v>
      </c>
      <c r="AL637" s="39"/>
      <c r="AM637" s="39">
        <f>Masse_3*(q_3x-W637)/($AZ637^2+Aarseth_3^2)^(3/2)</f>
        <v>-72.242376151731591</v>
      </c>
      <c r="AN637" s="39">
        <f>Masse_3*(q_3y-X637)/($AZ637^2+Aarseth_3^2)^(3/2)</f>
        <v>-107.22389961121472</v>
      </c>
      <c r="AO637" s="39"/>
      <c r="AP637" s="39"/>
      <c r="AQ637" s="39"/>
      <c r="AR637" s="39"/>
      <c r="AS637" s="39"/>
      <c r="AT637" s="39"/>
      <c r="AU637" s="39"/>
      <c r="AV637" s="39">
        <f>SQRT((q_1x-W637)^2+(q_1y-X637)^2)</f>
        <v>30908.644794949036</v>
      </c>
      <c r="AW637" s="39"/>
      <c r="AX637" s="39">
        <f>SQRT((q_2x-W637)^2+(q_2y-X637)^2)</f>
        <v>56624.499598349139</v>
      </c>
      <c r="AY637" s="39"/>
      <c r="AZ637" s="39">
        <f>SQRT((q_3x-W637)^2+(q_3y-X637)^2)</f>
        <v>62440.697320890045</v>
      </c>
      <c r="BA637" s="39"/>
    </row>
    <row r="638" spans="20:53" x14ac:dyDescent="0.3">
      <c r="T638">
        <v>634</v>
      </c>
      <c r="U638">
        <v>317</v>
      </c>
      <c r="W638" s="39">
        <f>W637+(Z637*bt)+(0.5*AC637)*bt^2</f>
        <v>27107.307908023391</v>
      </c>
      <c r="X638" s="39">
        <f>X637+(AA637*bt)+(0.5*AD637)*bt^2</f>
        <v>35332.812971448075</v>
      </c>
      <c r="Y638" s="39"/>
      <c r="Z638" s="39">
        <f>Z637+(AC637*bt)</f>
        <v>-5632.2328018010812</v>
      </c>
      <c r="AA638" s="39">
        <f>AA637+(AD637*bt)</f>
        <v>-3047.1136619521544</v>
      </c>
      <c r="AB638" s="39"/>
      <c r="AC638" s="39">
        <f t="shared" si="47"/>
        <v>-261.93053662233575</v>
      </c>
      <c r="AD638" s="39">
        <f t="shared" si="48"/>
        <v>-665.66436938678544</v>
      </c>
      <c r="AE638" s="39"/>
      <c r="AF638" s="39"/>
      <c r="AG638" s="39">
        <f>Masse_1*(q_1x-W638)/($AV638^2+Aarseth_1^2)^(3/2)</f>
        <v>-132.24062389671045</v>
      </c>
      <c r="AH638" s="39">
        <f>Masse_1*(q_1y-X638)/($AV638^2+Aarseth_1^2)^(3/2)</f>
        <v>-517.86535771015531</v>
      </c>
      <c r="AI638" s="39"/>
      <c r="AJ638" s="39">
        <f>Masse_2*(q_2x-W638)/($AX638^2+Aarseth_2^2)^(3/2)</f>
        <v>-53.898310733347813</v>
      </c>
      <c r="AK638" s="39">
        <f>Masse_2*(q_2y-X638)/($AX638^2+Aarseth_2^2)^(3/2)</f>
        <v>-28.984798451034731</v>
      </c>
      <c r="AL638" s="39"/>
      <c r="AM638" s="39">
        <f>Masse_3*(q_3x-W638)/($AZ638^2+Aarseth_3^2)^(3/2)</f>
        <v>-75.791601992277492</v>
      </c>
      <c r="AN638" s="39">
        <f>Masse_3*(q_3y-X638)/($AZ638^2+Aarseth_3^2)^(3/2)</f>
        <v>-118.81421322559532</v>
      </c>
      <c r="AO638" s="39"/>
      <c r="AP638" s="39"/>
      <c r="AQ638" s="39"/>
      <c r="AR638" s="39"/>
      <c r="AS638" s="39"/>
      <c r="AT638" s="39"/>
      <c r="AU638" s="39"/>
      <c r="AV638" s="39">
        <f>SQRT((q_1x-W638)^2+(q_1y-X638)^2)</f>
        <v>28725.934338208393</v>
      </c>
      <c r="AW638" s="39"/>
      <c r="AX638" s="39">
        <f>SQRT((q_2x-W638)^2+(q_2y-X638)^2)</f>
        <v>53486.913085236942</v>
      </c>
      <c r="AY638" s="39"/>
      <c r="AZ638" s="39">
        <f>SQRT((q_3x-W638)^2+(q_3y-X638)^2)</f>
        <v>59701.518261426092</v>
      </c>
      <c r="BA638" s="39"/>
    </row>
    <row r="639" spans="20:53" x14ac:dyDescent="0.3">
      <c r="T639">
        <v>635</v>
      </c>
      <c r="U639">
        <v>317.5</v>
      </c>
      <c r="W639" s="39">
        <f>W638+(Z638*bt)+(0.5*AC638)*bt^2</f>
        <v>24258.45019004506</v>
      </c>
      <c r="X639" s="39">
        <f>X638+(AA638*bt)+(0.5*AD638)*bt^2</f>
        <v>33726.048094298647</v>
      </c>
      <c r="Y639" s="39"/>
      <c r="Z639" s="39">
        <f>Z638+(AC638*bt)</f>
        <v>-5763.1980701122493</v>
      </c>
      <c r="AA639" s="39">
        <f>AA638+(AD638*bt)</f>
        <v>-3379.9458466455471</v>
      </c>
      <c r="AB639" s="39"/>
      <c r="AC639" s="39">
        <f t="shared" si="47"/>
        <v>-238.14813339345199</v>
      </c>
      <c r="AD639" s="39">
        <f t="shared" si="48"/>
        <v>-765.61660027621019</v>
      </c>
      <c r="AE639" s="39"/>
      <c r="AF639" s="39"/>
      <c r="AG639" s="39">
        <f>Masse_1*(q_1x-W639)/($AV639^2+Aarseth_1^2)^(3/2)</f>
        <v>-97.453205836134273</v>
      </c>
      <c r="AH639" s="39">
        <f>Masse_1*(q_1y-X639)/($AV639^2+Aarseth_1^2)^(3/2)</f>
        <v>-600.17432378961314</v>
      </c>
      <c r="AI639" s="39"/>
      <c r="AJ639" s="39">
        <f>Masse_2*(q_2x-W639)/($AX639^2+Aarseth_2^2)^(3/2)</f>
        <v>-60.982157220687263</v>
      </c>
      <c r="AK639" s="39">
        <f>Masse_2*(q_2y-X639)/($AX639^2+Aarseth_2^2)^(3/2)</f>
        <v>-32.691284690252154</v>
      </c>
      <c r="AL639" s="39"/>
      <c r="AM639" s="39">
        <f>Masse_3*(q_3x-W639)/($AZ639^2+Aarseth_3^2)^(3/2)</f>
        <v>-79.712770336630456</v>
      </c>
      <c r="AN639" s="39">
        <f>Masse_3*(q_3y-X639)/($AZ639^2+Aarseth_3^2)^(3/2)</f>
        <v>-132.75099179634492</v>
      </c>
      <c r="AO639" s="39"/>
      <c r="AP639" s="39"/>
      <c r="AQ639" s="39"/>
      <c r="AR639" s="39"/>
      <c r="AS639" s="39"/>
      <c r="AT639" s="39"/>
      <c r="AU639" s="39"/>
      <c r="AV639" s="39">
        <f>SQRT((q_1x-W639)^2+(q_1y-X639)^2)</f>
        <v>26569.531359539644</v>
      </c>
      <c r="AW639" s="39"/>
      <c r="AX639" s="39">
        <f>SQRT((q_2x-W639)^2+(q_2y-X639)^2)</f>
        <v>50216.887312911698</v>
      </c>
      <c r="AY639" s="39"/>
      <c r="AZ639" s="39">
        <f>SQRT((q_3x-W639)^2+(q_3y-X639)^2)</f>
        <v>56835.593340892046</v>
      </c>
      <c r="BA639" s="39"/>
    </row>
    <row r="640" spans="20:53" x14ac:dyDescent="0.3">
      <c r="T640">
        <v>636</v>
      </c>
      <c r="U640">
        <v>318</v>
      </c>
      <c r="W640" s="39">
        <f>W639+(Z639*bt)+(0.5*AC639)*bt^2</f>
        <v>21347.082638314751</v>
      </c>
      <c r="X640" s="39">
        <f>X639+(AA639*bt)+(0.5*AD639)*bt^2</f>
        <v>31940.373095941348</v>
      </c>
      <c r="Y640" s="39"/>
      <c r="Z640" s="39">
        <f>Z639+(AC639*bt)</f>
        <v>-5882.2721368089751</v>
      </c>
      <c r="AA640" s="39">
        <f>AA639+(AD639*bt)</f>
        <v>-3762.7541467836522</v>
      </c>
      <c r="AB640" s="39"/>
      <c r="AC640" s="39">
        <f t="shared" si="47"/>
        <v>-192.25674543047086</v>
      </c>
      <c r="AD640" s="39">
        <f t="shared" si="48"/>
        <v>-879.16319891201761</v>
      </c>
      <c r="AE640" s="39"/>
      <c r="AF640" s="39"/>
      <c r="AG640" s="39">
        <f>Masse_1*(q_1x-W640)/($AV640^2+Aarseth_1^2)^(3/2)</f>
        <v>-38.15404683678473</v>
      </c>
      <c r="AH640" s="39">
        <f>Masse_1*(q_1y-X640)/($AV640^2+Aarseth_1^2)^(3/2)</f>
        <v>-692.23603161987899</v>
      </c>
      <c r="AI640" s="39"/>
      <c r="AJ640" s="39">
        <f>Masse_2*(q_2x-W640)/($AX640^2+Aarseth_2^2)^(3/2)</f>
        <v>-70.044955993924475</v>
      </c>
      <c r="AK640" s="39">
        <f>Masse_2*(q_2y-X640)/($AX640^2+Aarseth_2^2)^(3/2)</f>
        <v>-37.168582882589909</v>
      </c>
      <c r="AL640" s="39"/>
      <c r="AM640" s="39">
        <f>Masse_3*(q_3x-W640)/($AZ640^2+Aarseth_3^2)^(3/2)</f>
        <v>-84.057742599761667</v>
      </c>
      <c r="AN640" s="39">
        <f>Masse_3*(q_3y-X640)/($AZ640^2+Aarseth_3^2)^(3/2)</f>
        <v>-149.75858440954875</v>
      </c>
      <c r="AO640" s="39"/>
      <c r="AP640" s="39"/>
      <c r="AQ640" s="39"/>
      <c r="AR640" s="39"/>
      <c r="AS640" s="39"/>
      <c r="AT640" s="39"/>
      <c r="AU640" s="39"/>
      <c r="AV640" s="39">
        <f>SQRT((q_1x-W640)^2+(q_1y-X640)^2)</f>
        <v>24477.468592631525</v>
      </c>
      <c r="AW640" s="39"/>
      <c r="AX640" s="39">
        <f>SQRT((q_2x-W640)^2+(q_2y-X640)^2)</f>
        <v>46807.70464665765</v>
      </c>
      <c r="AY640" s="39"/>
      <c r="AZ640" s="39">
        <f>SQRT((q_3x-W640)^2+(q_3y-X640)^2)</f>
        <v>53829.057115431264</v>
      </c>
      <c r="BA640" s="39"/>
    </row>
    <row r="641" spans="20:53" x14ac:dyDescent="0.3">
      <c r="T641">
        <v>637</v>
      </c>
      <c r="U641">
        <v>318.5</v>
      </c>
      <c r="W641" s="39">
        <f>W640+(Z640*bt)+(0.5*AC640)*bt^2</f>
        <v>18381.914476731454</v>
      </c>
      <c r="X641" s="39">
        <f>X640+(AA640*bt)+(0.5*AD640)*bt^2</f>
        <v>29949.100622685521</v>
      </c>
      <c r="Y641" s="39"/>
      <c r="Z641" s="39">
        <f>Z640+(AC640*bt)</f>
        <v>-5978.400509524211</v>
      </c>
      <c r="AA641" s="39">
        <f>AA640+(AD640*bt)</f>
        <v>-4202.3357462396607</v>
      </c>
      <c r="AB641" s="39"/>
      <c r="AC641" s="39">
        <f t="shared" si="47"/>
        <v>-114.0961982988818</v>
      </c>
      <c r="AD641" s="39">
        <f t="shared" si="48"/>
        <v>-1000.2470601506724</v>
      </c>
      <c r="AE641" s="39"/>
      <c r="AF641" s="39"/>
      <c r="AG641" s="39">
        <f>Masse_1*(q_1x-W641)/($AV641^2+Aarseth_1^2)^(3/2)</f>
        <v>56.711041259564958</v>
      </c>
      <c r="AH641" s="39">
        <f>Masse_1*(q_1y-X641)/($AV641^2+Aarseth_1^2)^(3/2)</f>
        <v>-786.80134847356362</v>
      </c>
      <c r="AI641" s="39"/>
      <c r="AJ641" s="39">
        <f>Masse_2*(q_2x-W641)/($AX641^2+Aarseth_2^2)^(3/2)</f>
        <v>-81.925805604083649</v>
      </c>
      <c r="AK641" s="39">
        <f>Masse_2*(q_2y-X641)/($AX641^2+Aarseth_2^2)^(3/2)</f>
        <v>-42.581152135629907</v>
      </c>
      <c r="AL641" s="39"/>
      <c r="AM641" s="39">
        <f>Masse_3*(q_3x-W641)/($AZ641^2+Aarseth_3^2)^(3/2)</f>
        <v>-88.881433954363118</v>
      </c>
      <c r="AN641" s="39">
        <f>Masse_3*(q_3y-X641)/($AZ641^2+Aarseth_3^2)^(3/2)</f>
        <v>-170.86455954147877</v>
      </c>
      <c r="AO641" s="39"/>
      <c r="AP641" s="39"/>
      <c r="AQ641" s="39"/>
      <c r="AR641" s="39"/>
      <c r="AS641" s="39"/>
      <c r="AT641" s="39"/>
      <c r="AU641" s="39"/>
      <c r="AV641" s="39">
        <f>SQRT((q_1x-W641)^2+(q_1y-X641)^2)</f>
        <v>22507.339236970474</v>
      </c>
      <c r="AW641" s="39"/>
      <c r="AX641" s="39">
        <f>SQRT((q_2x-W641)^2+(q_2y-X641)^2)</f>
        <v>43256.652373399855</v>
      </c>
      <c r="AY641" s="39"/>
      <c r="AZ641" s="39">
        <f>SQRT((q_3x-W641)^2+(q_3y-X641)^2)</f>
        <v>50666.908050378326</v>
      </c>
      <c r="BA641" s="39"/>
    </row>
    <row r="642" spans="20:53" x14ac:dyDescent="0.3">
      <c r="T642">
        <v>638</v>
      </c>
      <c r="U642">
        <v>319</v>
      </c>
      <c r="W642" s="39">
        <f>W641+(Z641*bt)+(0.5*AC641)*bt^2</f>
        <v>15378.452197181989</v>
      </c>
      <c r="X642" s="39">
        <f>X641+(AA641*bt)+(0.5*AD641)*bt^2</f>
        <v>27722.901867046858</v>
      </c>
      <c r="Y642" s="39"/>
      <c r="Z642" s="39">
        <f>Z641+(AC641*bt)</f>
        <v>-6035.4486086736515</v>
      </c>
      <c r="AA642" s="39">
        <f>AA641+(AD641*bt)</f>
        <v>-4702.4592763149967</v>
      </c>
      <c r="AB642" s="39"/>
      <c r="AC642" s="39">
        <f t="shared" si="47"/>
        <v>5.9867234809376271</v>
      </c>
      <c r="AD642" s="39">
        <f t="shared" si="48"/>
        <v>-1113.6303724798408</v>
      </c>
      <c r="AE642" s="39"/>
      <c r="AF642" s="39"/>
      <c r="AG642" s="39">
        <f>Masse_1*(q_1x-W642)/($AV642^2+Aarseth_1^2)^(3/2)</f>
        <v>198.14064812607887</v>
      </c>
      <c r="AH642" s="39">
        <f>Masse_1*(q_1y-X642)/($AV642^2+Aarseth_1^2)^(3/2)</f>
        <v>-867.02097519871586</v>
      </c>
      <c r="AI642" s="39"/>
      <c r="AJ642" s="39">
        <f>Masse_2*(q_2x-W642)/($AX642^2+Aarseth_2^2)^(3/2)</f>
        <v>-97.921763597126386</v>
      </c>
      <c r="AK642" s="39">
        <f>Masse_2*(q_2y-X642)/($AX642^2+Aarseth_2^2)^(3/2)</f>
        <v>-49.054090812324091</v>
      </c>
      <c r="AL642" s="39"/>
      <c r="AM642" s="39">
        <f>Masse_3*(q_3x-W642)/($AZ642^2+Aarseth_3^2)^(3/2)</f>
        <v>-94.232161048014859</v>
      </c>
      <c r="AN642" s="39">
        <f>Masse_3*(q_3y-X642)/($AZ642^2+Aarseth_3^2)^(3/2)</f>
        <v>-197.55530646880075</v>
      </c>
      <c r="AO642" s="39"/>
      <c r="AP642" s="39"/>
      <c r="AQ642" s="39"/>
      <c r="AR642" s="39"/>
      <c r="AS642" s="39"/>
      <c r="AT642" s="39"/>
      <c r="AU642" s="39"/>
      <c r="AV642" s="39">
        <f>SQRT((q_1x-W642)^2+(q_1y-X642)^2)</f>
        <v>20744.263400225598</v>
      </c>
      <c r="AW642" s="39"/>
      <c r="AX642" s="39">
        <f>SQRT((q_2x-W642)^2+(q_2y-X642)^2)</f>
        <v>39569.383751295201</v>
      </c>
      <c r="AY642" s="39"/>
      <c r="AZ642" s="39">
        <f>SQRT((q_3x-W642)^2+(q_3y-X642)^2)</f>
        <v>47334.212340485261</v>
      </c>
      <c r="BA642" s="39"/>
    </row>
    <row r="643" spans="20:53" x14ac:dyDescent="0.3">
      <c r="T643">
        <v>639</v>
      </c>
      <c r="U643">
        <v>319.5</v>
      </c>
      <c r="W643" s="39">
        <f>W642+(Z642*bt)+(0.5*AC642)*bt^2</f>
        <v>12361.47623328028</v>
      </c>
      <c r="X643" s="39">
        <f>X642+(AA642*bt)+(0.5*AD642)*bt^2</f>
        <v>25232.468432329377</v>
      </c>
      <c r="Y643" s="39"/>
      <c r="Z643" s="39">
        <f>Z642+(AC642*bt)</f>
        <v>-6032.4552469331829</v>
      </c>
      <c r="AA643" s="39">
        <f>AA642+(AD642*bt)</f>
        <v>-5259.2744625549167</v>
      </c>
      <c r="AB643" s="39"/>
      <c r="AC643" s="39">
        <f t="shared" si="47"/>
        <v>168.8750985189219</v>
      </c>
      <c r="AD643" s="39">
        <f t="shared" si="48"/>
        <v>-1191.6979756370717</v>
      </c>
      <c r="AE643" s="39"/>
      <c r="AF643" s="39"/>
      <c r="AG643" s="39">
        <f>Masse_1*(q_1x-W643)/($AV643^2+Aarseth_1^2)^(3/2)</f>
        <v>389.05329935755981</v>
      </c>
      <c r="AH643" s="39">
        <f>Masse_1*(q_1y-X643)/($AV643^2+Aarseth_1^2)^(3/2)</f>
        <v>-903.16866976433687</v>
      </c>
      <c r="AI643" s="39"/>
      <c r="AJ643" s="39">
        <f>Masse_2*(q_2x-W643)/($AX643^2+Aarseth_2^2)^(3/2)</f>
        <v>-120.05496460311393</v>
      </c>
      <c r="AK643" s="39">
        <f>Masse_2*(q_2y-X643)/($AX643^2+Aarseth_2^2)^(3/2)</f>
        <v>-56.509580875692528</v>
      </c>
      <c r="AL643" s="39"/>
      <c r="AM643" s="39">
        <f>Masse_3*(q_3x-W643)/($AZ643^2+Aarseth_3^2)^(3/2)</f>
        <v>-100.12323623552396</v>
      </c>
      <c r="AN643" s="39">
        <f>Masse_3*(q_3y-X643)/($AZ643^2+Aarseth_3^2)^(3/2)</f>
        <v>-232.01972499704226</v>
      </c>
      <c r="AO643" s="39"/>
      <c r="AP643" s="39"/>
      <c r="AQ643" s="39"/>
      <c r="AR643" s="39"/>
      <c r="AS643" s="39"/>
      <c r="AT643" s="39"/>
      <c r="AU643" s="39"/>
      <c r="AV643" s="39">
        <f>SQRT((q_1x-W643)^2+(q_1y-X643)^2)</f>
        <v>19307.705250451174</v>
      </c>
      <c r="AW643" s="39"/>
      <c r="AX643" s="39">
        <f>SQRT((q_2x-W643)^2+(q_2y-X643)^2)</f>
        <v>35767.208984474528</v>
      </c>
      <c r="AY643" s="39"/>
      <c r="AZ643" s="39">
        <f>SQRT((q_3x-W643)^2+(q_3y-X643)^2)</f>
        <v>43818.630434521066</v>
      </c>
      <c r="BA643" s="39"/>
    </row>
    <row r="644" spans="20:53" x14ac:dyDescent="0.3">
      <c r="T644">
        <v>640</v>
      </c>
      <c r="U644">
        <v>320</v>
      </c>
      <c r="W644" s="39">
        <f>W643+(Z643*bt)+(0.5*AC643)*bt^2</f>
        <v>9366.3579971285544</v>
      </c>
      <c r="X644" s="39">
        <f>X643+(AA643*bt)+(0.5*AD643)*bt^2</f>
        <v>22453.868954097285</v>
      </c>
      <c r="Y644" s="39"/>
      <c r="Z644" s="39">
        <f>Z643+(AC643*bt)</f>
        <v>-5948.0176976737221</v>
      </c>
      <c r="AA644" s="39">
        <f>AA643+(AD643*bt)</f>
        <v>-5855.1234503734522</v>
      </c>
      <c r="AB644" s="39"/>
      <c r="AC644" s="39">
        <f t="shared" si="47"/>
        <v>352.23821960749439</v>
      </c>
      <c r="AD644" s="39">
        <f t="shared" si="48"/>
        <v>-1199.7531909679697</v>
      </c>
      <c r="AE644" s="39"/>
      <c r="AF644" s="39"/>
      <c r="AG644" s="39">
        <f>Masse_1*(q_1x-W644)/($AV644^2+Aarseth_1^2)^(3/2)</f>
        <v>610.12244155498581</v>
      </c>
      <c r="AH644" s="39">
        <f>Masse_1*(q_1y-X644)/($AV644^2+Aarseth_1^2)^(3/2)</f>
        <v>-858.00246373758205</v>
      </c>
      <c r="AI644" s="39"/>
      <c r="AJ644" s="39">
        <f>Masse_2*(q_2x-W644)/($AX644^2+Aarseth_2^2)^(3/2)</f>
        <v>-151.43024948133248</v>
      </c>
      <c r="AK644" s="39">
        <f>Masse_2*(q_2y-X644)/($AX644^2+Aarseth_2^2)^(3/2)</f>
        <v>-64.219488263106228</v>
      </c>
      <c r="AL644" s="39"/>
      <c r="AM644" s="39">
        <f>Masse_3*(q_3x-W644)/($AZ644^2+Aarseth_3^2)^(3/2)</f>
        <v>-106.45397246615897</v>
      </c>
      <c r="AN644" s="39">
        <f>Masse_3*(q_3y-X644)/($AZ644^2+Aarseth_3^2)^(3/2)</f>
        <v>-277.53123896728141</v>
      </c>
      <c r="AO644" s="39"/>
      <c r="AP644" s="39"/>
      <c r="AQ644" s="39"/>
      <c r="AR644" s="39"/>
      <c r="AS644" s="39"/>
      <c r="AT644" s="39"/>
      <c r="AU644" s="39"/>
      <c r="AV644" s="39">
        <f>SQRT((q_1x-W644)^2+(q_1y-X644)^2)</f>
        <v>18349.183604224643</v>
      </c>
      <c r="AW644" s="39"/>
      <c r="AX644" s="39">
        <f>SQRT((q_2x-W644)^2+(q_2y-X644)^2)</f>
        <v>31897.991064349873</v>
      </c>
      <c r="AY644" s="39"/>
      <c r="AZ644" s="39">
        <f>SQRT((q_3x-W644)^2+(q_3y-X644)^2)</f>
        <v>40114.642485411132</v>
      </c>
      <c r="BA644" s="39"/>
    </row>
    <row r="645" spans="20:53" x14ac:dyDescent="0.3">
      <c r="T645">
        <v>641</v>
      </c>
      <c r="U645">
        <v>320.5</v>
      </c>
      <c r="W645" s="39">
        <f>W644+(Z644*bt)+(0.5*AC644)*bt^2</f>
        <v>6436.3789257426306</v>
      </c>
      <c r="X645" s="39">
        <f>X644+(AA644*bt)+(0.5*AD644)*bt^2</f>
        <v>19376.338080039561</v>
      </c>
      <c r="Y645" s="39"/>
      <c r="Z645" s="39">
        <f>Z644+(AC644*bt)</f>
        <v>-5771.898587869975</v>
      </c>
      <c r="AA645" s="39">
        <f>AA644+(AD644*bt)</f>
        <v>-6455.0000458574368</v>
      </c>
      <c r="AB645" s="39"/>
      <c r="AC645" s="39">
        <f t="shared" si="47"/>
        <v>501.22858490335761</v>
      </c>
      <c r="AD645" s="39">
        <f t="shared" si="48"/>
        <v>-1118.4307760028355</v>
      </c>
      <c r="AE645" s="39"/>
      <c r="AF645" s="39"/>
      <c r="AG645" s="39">
        <f>Masse_1*(q_1x-W645)/($AV645^2+Aarseth_1^2)^(3/2)</f>
        <v>810.51566224244038</v>
      </c>
      <c r="AH645" s="39">
        <f>Masse_1*(q_1y-X645)/($AV645^2+Aarseth_1^2)^(3/2)</f>
        <v>-709.68939424499627</v>
      </c>
      <c r="AI645" s="39"/>
      <c r="AJ645" s="39">
        <f>Masse_2*(q_2x-W645)/($AX645^2+Aarseth_2^2)^(3/2)</f>
        <v>-196.49107959721954</v>
      </c>
      <c r="AK645" s="39">
        <f>Masse_2*(q_2y-X645)/($AX645^2+Aarseth_2^2)^(3/2)</f>
        <v>-69.690588003392349</v>
      </c>
      <c r="AL645" s="39"/>
      <c r="AM645" s="39">
        <f>Masse_3*(q_3x-W645)/($AZ645^2+Aarseth_3^2)^(3/2)</f>
        <v>-112.79599774186315</v>
      </c>
      <c r="AN645" s="39">
        <f>Masse_3*(q_3y-X645)/($AZ645^2+Aarseth_3^2)^(3/2)</f>
        <v>-339.05079375444683</v>
      </c>
      <c r="AO645" s="39"/>
      <c r="AP645" s="39"/>
      <c r="AQ645" s="39"/>
      <c r="AR645" s="39"/>
      <c r="AS645" s="39"/>
      <c r="AT645" s="39"/>
      <c r="AU645" s="39"/>
      <c r="AV645" s="39">
        <f>SQRT((q_1x-W645)^2+(q_1y-X645)^2)</f>
        <v>18028.289515021563</v>
      </c>
      <c r="AW645" s="39"/>
      <c r="AX645" s="39">
        <f>SQRT((q_2x-W645)^2+(q_2y-X645)^2)</f>
        <v>28049.91704972849</v>
      </c>
      <c r="AY645" s="39"/>
      <c r="AZ645" s="39">
        <f>SQRT((q_3x-W645)^2+(q_3y-X645)^2)</f>
        <v>36228.764576319023</v>
      </c>
      <c r="BA645" s="39"/>
    </row>
    <row r="646" spans="20:53" x14ac:dyDescent="0.3">
      <c r="T646">
        <v>642</v>
      </c>
      <c r="U646">
        <v>321</v>
      </c>
      <c r="W646" s="39">
        <f>W645+(Z645*bt)+(0.5*AC645)*bt^2</f>
        <v>3613.0832049205628</v>
      </c>
      <c r="X646" s="39">
        <f>X645+(AA645*bt)+(0.5*AD645)*bt^2</f>
        <v>16009.034210110489</v>
      </c>
      <c r="Y646" s="39"/>
      <c r="Z646" s="39">
        <f>Z645+(AC645*bt)</f>
        <v>-5521.2842954182961</v>
      </c>
      <c r="AA646" s="39">
        <f>AA645+(AD645*bt)</f>
        <v>-7014.2154338588543</v>
      </c>
      <c r="AB646" s="39"/>
      <c r="AC646" s="39">
        <f t="shared" si="47"/>
        <v>548.58167907072971</v>
      </c>
      <c r="AD646" s="39">
        <f t="shared" si="48"/>
        <v>-971.62255010505828</v>
      </c>
      <c r="AE646" s="39"/>
      <c r="AF646" s="39"/>
      <c r="AG646" s="39">
        <f>Masse_1*(q_1x-W646)/($AV646^2+Aarseth_1^2)^(3/2)</f>
        <v>926.68993641667578</v>
      </c>
      <c r="AH646" s="39">
        <f>Masse_1*(q_1y-X646)/($AV646^2+Aarseth_1^2)^(3/2)</f>
        <v>-481.19096897485554</v>
      </c>
      <c r="AI646" s="39"/>
      <c r="AJ646" s="39">
        <f>Masse_2*(q_2x-W646)/($AX646^2+Aarseth_2^2)^(3/2)</f>
        <v>-260.28370935298813</v>
      </c>
      <c r="AK646" s="39">
        <f>Masse_2*(q_2y-X646)/($AX646^2+Aarseth_2^2)^(3/2)</f>
        <v>-66.236742583054081</v>
      </c>
      <c r="AL646" s="39"/>
      <c r="AM646" s="39">
        <f>Masse_3*(q_3x-W646)/($AZ646^2+Aarseth_3^2)^(3/2)</f>
        <v>-117.82454799295793</v>
      </c>
      <c r="AN646" s="39">
        <f>Masse_3*(q_3y-X646)/($AZ646^2+Aarseth_3^2)^(3/2)</f>
        <v>-424.19483854714878</v>
      </c>
      <c r="AO646" s="39"/>
      <c r="AP646" s="39"/>
      <c r="AQ646" s="39"/>
      <c r="AR646" s="39"/>
      <c r="AS646" s="39"/>
      <c r="AT646" s="39"/>
      <c r="AU646" s="39"/>
      <c r="AV646" s="39">
        <f>SQRT((q_1x-W646)^2+(q_1y-X646)^2)</f>
        <v>18464.417273168605</v>
      </c>
      <c r="AW646" s="39"/>
      <c r="AX646" s="39">
        <f>SQRT((q_2x-W646)^2+(q_2y-X646)^2)</f>
        <v>24365.676485186694</v>
      </c>
      <c r="AY646" s="39"/>
      <c r="AZ646" s="39">
        <f>SQRT((q_3x-W646)^2+(q_3y-X646)^2)</f>
        <v>32182.998694010592</v>
      </c>
      <c r="BA646" s="39"/>
    </row>
    <row r="647" spans="20:53" x14ac:dyDescent="0.3">
      <c r="T647">
        <v>643</v>
      </c>
      <c r="U647">
        <v>321.5</v>
      </c>
      <c r="W647" s="39">
        <f>W646+(Z646*bt)+(0.5*AC646)*bt^2</f>
        <v>921.01376709525596</v>
      </c>
      <c r="X647" s="39">
        <f>X646+(AA646*bt)+(0.5*AD646)*bt^2</f>
        <v>12380.473674417928</v>
      </c>
      <c r="Y647" s="39"/>
      <c r="Z647" s="39">
        <f>Z646+(AC646*bt)</f>
        <v>-5246.9934558829309</v>
      </c>
      <c r="AA647" s="39">
        <f>AA646+(AD646*bt)</f>
        <v>-7500.0267089113831</v>
      </c>
      <c r="AB647" s="39"/>
      <c r="AC647" s="39">
        <f t="shared" si="47"/>
        <v>465.43657957947164</v>
      </c>
      <c r="AD647" s="39">
        <f t="shared" si="48"/>
        <v>-821.06943274802245</v>
      </c>
      <c r="AE647" s="39"/>
      <c r="AF647" s="39"/>
      <c r="AG647" s="39">
        <f>Masse_1*(q_1x-W647)/($AV647^2+Aarseth_1^2)^(3/2)</f>
        <v>927.16176785525397</v>
      </c>
      <c r="AH647" s="39">
        <f>Masse_1*(q_1y-X647)/($AV647^2+Aarseth_1^2)^(3/2)</f>
        <v>-237.17133314663707</v>
      </c>
      <c r="AI647" s="39"/>
      <c r="AJ647" s="39">
        <f>Masse_2*(q_2x-W647)/($AX647^2+Aarseth_2^2)^(3/2)</f>
        <v>-343.91990660784688</v>
      </c>
      <c r="AK647" s="39">
        <f>Masse_2*(q_2y-X647)/($AX647^2+Aarseth_2^2)^(3/2)</f>
        <v>-39.132534058932549</v>
      </c>
      <c r="AL647" s="39"/>
      <c r="AM647" s="39">
        <f>Masse_3*(q_3x-W647)/($AZ647^2+Aarseth_3^2)^(3/2)</f>
        <v>-117.80528166793547</v>
      </c>
      <c r="AN647" s="39">
        <f>Masse_3*(q_3y-X647)/($AZ647^2+Aarseth_3^2)^(3/2)</f>
        <v>-544.7655655424528</v>
      </c>
      <c r="AO647" s="39"/>
      <c r="AP647" s="39"/>
      <c r="AQ647" s="39"/>
      <c r="AR647" s="39"/>
      <c r="AS647" s="39"/>
      <c r="AT647" s="39"/>
      <c r="AU647" s="39"/>
      <c r="AV647" s="39">
        <f>SQRT((q_1x-W647)^2+(q_1y-X647)^2)</f>
        <v>19693.317114240941</v>
      </c>
      <c r="AW647" s="39"/>
      <c r="AX647" s="39">
        <f>SQRT((q_2x-W647)^2+(q_2y-X647)^2)</f>
        <v>21056.007977714726</v>
      </c>
      <c r="AY647" s="39"/>
      <c r="AZ647" s="39">
        <f>SQRT((q_3x-W647)^2+(q_3y-X647)^2)</f>
        <v>28013.367213985981</v>
      </c>
      <c r="BA647" s="39"/>
    </row>
    <row r="648" spans="20:53" x14ac:dyDescent="0.3">
      <c r="T648">
        <v>644</v>
      </c>
      <c r="U648">
        <v>322</v>
      </c>
      <c r="W648" s="39">
        <f>W647+(Z647*bt)+(0.5*AC647)*bt^2</f>
        <v>-1644.3033883987757</v>
      </c>
      <c r="X648" s="39">
        <f>X647+(AA647*bt)+(0.5*AD647)*bt^2</f>
        <v>8527.8266408687341</v>
      </c>
      <c r="Y648" s="39"/>
      <c r="Z648" s="39">
        <f>Z647+(AC647*bt)</f>
        <v>-5014.2751660931954</v>
      </c>
      <c r="AA648" s="39">
        <f>AA647+(AD647*bt)</f>
        <v>-7910.5614252853948</v>
      </c>
      <c r="AB648" s="39"/>
      <c r="AC648" s="39">
        <f t="shared" si="47"/>
        <v>300.1334610005793</v>
      </c>
      <c r="AD648" s="39">
        <f t="shared" si="48"/>
        <v>-723.67650608211773</v>
      </c>
      <c r="AE648" s="39"/>
      <c r="AF648" s="39"/>
      <c r="AG648" s="39">
        <f>Masse_1*(q_1x-W648)/($AV648^2+Aarseth_1^2)^(3/2)</f>
        <v>833.80539302028853</v>
      </c>
      <c r="AH648" s="39">
        <f>Masse_1*(q_1y-X648)/($AV648^2+Aarseth_1^2)^(3/2)</f>
        <v>-39.595055607362667</v>
      </c>
      <c r="AI648" s="39"/>
      <c r="AJ648" s="39">
        <f>Masse_2*(q_2x-W648)/($AX648^2+Aarseth_2^2)^(3/2)</f>
        <v>-431.17146174540289</v>
      </c>
      <c r="AK648" s="39">
        <f>Masse_2*(q_2y-X648)/($AX648^2+Aarseth_2^2)^(3/2)</f>
        <v>34.581043293017025</v>
      </c>
      <c r="AL648" s="39"/>
      <c r="AM648" s="39">
        <f>Masse_3*(q_3x-W648)/($AZ648^2+Aarseth_3^2)^(3/2)</f>
        <v>-102.50047027430634</v>
      </c>
      <c r="AN648" s="39">
        <f>Masse_3*(q_3y-X648)/($AZ648^2+Aarseth_3^2)^(3/2)</f>
        <v>-718.66249376777205</v>
      </c>
      <c r="AO648" s="39"/>
      <c r="AP648" s="39"/>
      <c r="AQ648" s="39"/>
      <c r="AR648" s="39"/>
      <c r="AS648" s="39"/>
      <c r="AT648" s="39"/>
      <c r="AU648" s="39"/>
      <c r="AV648" s="39">
        <f>SQRT((q_1x-W648)^2+(q_1y-X648)^2)</f>
        <v>21668.693933246883</v>
      </c>
      <c r="AW648" s="39"/>
      <c r="AX648" s="39">
        <f>SQRT((q_2x-W648)^2+(q_2y-X648)^2)</f>
        <v>18414.637995260306</v>
      </c>
      <c r="AY648" s="39"/>
      <c r="AZ648" s="39">
        <f>SQRT((q_3x-W648)^2+(q_3y-X648)^2)</f>
        <v>23765.927842015433</v>
      </c>
      <c r="BA648" s="39"/>
    </row>
    <row r="649" spans="20:53" x14ac:dyDescent="0.3">
      <c r="T649">
        <v>645</v>
      </c>
      <c r="U649">
        <v>322.5</v>
      </c>
      <c r="W649" s="39">
        <f>W648+(Z648*bt)+(0.5*AC648)*bt^2</f>
        <v>-4113.9242888203007</v>
      </c>
      <c r="X649" s="39">
        <f>X648+(AA648*bt)+(0.5*AD648)*bt^2</f>
        <v>4482.0863649657713</v>
      </c>
      <c r="Y649" s="39"/>
      <c r="Z649" s="39">
        <f>Z648+(AC648*bt)</f>
        <v>-4864.2084355929055</v>
      </c>
      <c r="AA649" s="39">
        <f>AA648+(AD648*bt)</f>
        <v>-8272.3996783264538</v>
      </c>
      <c r="AB649" s="39"/>
      <c r="AC649" s="39">
        <f t="shared" si="47"/>
        <v>179.62721718067402</v>
      </c>
      <c r="AD649" s="39">
        <f t="shared" si="48"/>
        <v>-717.95478910511815</v>
      </c>
      <c r="AE649" s="39"/>
      <c r="AF649" s="39"/>
      <c r="AG649" s="39">
        <f>Masse_1*(q_1x-W649)/($AV649^2+Aarseth_1^2)^(3/2)</f>
        <v>695.72385016909936</v>
      </c>
      <c r="AH649" s="39">
        <f>Masse_1*(q_1y-X649)/($AV649^2+Aarseth_1^2)^(3/2)</f>
        <v>87.071455831735705</v>
      </c>
      <c r="AI649" s="39"/>
      <c r="AJ649" s="39">
        <f>Masse_2*(q_2x-W649)/($AX649^2+Aarseth_2^2)^(3/2)</f>
        <v>-472.02586310236285</v>
      </c>
      <c r="AK649" s="39">
        <f>Masse_2*(q_2y-X649)/($AX649^2+Aarseth_2^2)^(3/2)</f>
        <v>163.95477356741813</v>
      </c>
      <c r="AL649" s="39"/>
      <c r="AM649" s="39">
        <f>Masse_3*(q_3x-W649)/($AZ649^2+Aarseth_3^2)^(3/2)</f>
        <v>-44.070769886062493</v>
      </c>
      <c r="AN649" s="39">
        <f>Masse_3*(q_3y-X649)/($AZ649^2+Aarseth_3^2)^(3/2)</f>
        <v>-968.98101850427201</v>
      </c>
      <c r="AO649" s="39"/>
      <c r="AP649" s="39"/>
      <c r="AQ649" s="39"/>
      <c r="AR649" s="39"/>
      <c r="AS649" s="39"/>
      <c r="AT649" s="39"/>
      <c r="AU649" s="39"/>
      <c r="AV649" s="39">
        <f>SQRT((q_1x-W649)^2+(q_1y-X649)^2)</f>
        <v>24302.03998259165</v>
      </c>
      <c r="AW649" s="39"/>
      <c r="AX649" s="39">
        <f>SQRT((q_2x-W649)^2+(q_2y-X649)^2)</f>
        <v>16817.097620726065</v>
      </c>
      <c r="AY649" s="39"/>
      <c r="AZ649" s="39">
        <f>SQRT((q_3x-W649)^2+(q_3y-X649)^2)</f>
        <v>19502.226008790065</v>
      </c>
      <c r="BA649" s="39"/>
    </row>
    <row r="650" spans="20:53" x14ac:dyDescent="0.3">
      <c r="T650">
        <v>646</v>
      </c>
      <c r="U650">
        <v>323</v>
      </c>
      <c r="W650" s="39">
        <f>W649+(Z649*bt)+(0.5*AC649)*bt^2</f>
        <v>-6523.5751044691697</v>
      </c>
      <c r="X650" s="39">
        <f>X649+(AA649*bt)+(0.5*AD649)*bt^2</f>
        <v>256.14217716440464</v>
      </c>
      <c r="Y650" s="39"/>
      <c r="Z650" s="39">
        <f>Z649+(AC649*bt)</f>
        <v>-4774.3948270025685</v>
      </c>
      <c r="AA650" s="39">
        <f>AA649+(AD649*bt)</f>
        <v>-8631.3770728790132</v>
      </c>
      <c r="AB650" s="39"/>
      <c r="AC650" s="39">
        <f t="shared" si="47"/>
        <v>272.58475382423995</v>
      </c>
      <c r="AD650" s="39">
        <f t="shared" si="48"/>
        <v>-853.01819997725784</v>
      </c>
      <c r="AE650" s="39"/>
      <c r="AF650" s="39"/>
      <c r="AG650" s="39">
        <f>Masse_1*(q_1x-W650)/($AV650^2+Aarseth_1^2)^(3/2)</f>
        <v>554.54934351304473</v>
      </c>
      <c r="AH650" s="39">
        <f>Masse_1*(q_1y-X650)/($AV650^2+Aarseth_1^2)^(3/2)</f>
        <v>151.45305956429846</v>
      </c>
      <c r="AI650" s="39"/>
      <c r="AJ650" s="39">
        <f>Masse_2*(q_2x-W650)/($AX650^2+Aarseth_2^2)^(3/2)</f>
        <v>-412.02853554620594</v>
      </c>
      <c r="AK650" s="39">
        <f>Masse_2*(q_2y-X650)/($AX650^2+Aarseth_2^2)^(3/2)</f>
        <v>297.90894101630755</v>
      </c>
      <c r="AL650" s="39"/>
      <c r="AM650" s="39">
        <f>Masse_3*(q_3x-W650)/($AZ650^2+Aarseth_3^2)^(3/2)</f>
        <v>130.06394585740117</v>
      </c>
      <c r="AN650" s="39">
        <f>Masse_3*(q_3y-X650)/($AZ650^2+Aarseth_3^2)^(3/2)</f>
        <v>-1302.3802005578639</v>
      </c>
      <c r="AO650" s="39"/>
      <c r="AP650" s="39"/>
      <c r="AQ650" s="39"/>
      <c r="AR650" s="39"/>
      <c r="AS650" s="39"/>
      <c r="AT650" s="39"/>
      <c r="AU650" s="39"/>
      <c r="AV650" s="39">
        <f>SQRT((q_1x-W650)^2+(q_1y-X650)^2)</f>
        <v>27494.972494619324</v>
      </c>
      <c r="AW650" s="39"/>
      <c r="AX650" s="39">
        <f>SQRT((q_2x-W650)^2+(q_2y-X650)^2)</f>
        <v>16629.996790033292</v>
      </c>
      <c r="AY650" s="39"/>
      <c r="AZ650" s="39">
        <f>SQRT((q_3x-W650)^2+(q_3y-X650)^2)</f>
        <v>15332.030368767631</v>
      </c>
      <c r="BA650" s="39"/>
    </row>
    <row r="651" spans="20:53" x14ac:dyDescent="0.3">
      <c r="T651">
        <v>647</v>
      </c>
      <c r="U651">
        <v>323.5</v>
      </c>
      <c r="W651" s="39">
        <f>W650+(Z650*bt)+(0.5*AC650)*bt^2</f>
        <v>-8876.6994237424242</v>
      </c>
      <c r="X651" s="39">
        <f>X650+(AA650*bt)+(0.5*AD650)*bt^2</f>
        <v>-4166.1736342722597</v>
      </c>
      <c r="Y651" s="39"/>
      <c r="Z651" s="39">
        <f>Z650+(AC650*bt)</f>
        <v>-4638.1024500904487</v>
      </c>
      <c r="AA651" s="39">
        <f>AA650+(AD650*bt)</f>
        <v>-9057.886172867642</v>
      </c>
      <c r="AB651" s="39"/>
      <c r="AC651" s="39">
        <f t="shared" si="47"/>
        <v>728.08962671920494</v>
      </c>
      <c r="AD651" s="39">
        <f t="shared" si="48"/>
        <v>-1074.0018803394873</v>
      </c>
      <c r="AE651" s="39"/>
      <c r="AF651" s="39"/>
      <c r="AG651" s="39">
        <f>Masse_1*(q_1x-W651)/($AV651^2+Aarseth_1^2)^(3/2)</f>
        <v>432.00901095684213</v>
      </c>
      <c r="AH651" s="39">
        <f>Masse_1*(q_1y-X651)/($AV651^2+Aarseth_1^2)^(3/2)</f>
        <v>174.53144694400038</v>
      </c>
      <c r="AI651" s="39"/>
      <c r="AJ651" s="39">
        <f>Masse_2*(q_2x-W651)/($AX651^2+Aarseth_2^2)^(3/2)</f>
        <v>-276.85379445157844</v>
      </c>
      <c r="AK651" s="39">
        <f>Masse_2*(q_2y-X651)/($AX651^2+Aarseth_2^2)^(3/2)</f>
        <v>352.58949415423621</v>
      </c>
      <c r="AL651" s="39"/>
      <c r="AM651" s="39">
        <f>Masse_3*(q_3x-W651)/($AZ651^2+Aarseth_3^2)^(3/2)</f>
        <v>572.93441021394119</v>
      </c>
      <c r="AN651" s="39">
        <f>Masse_3*(q_3y-X651)/($AZ651^2+Aarseth_3^2)^(3/2)</f>
        <v>-1601.1228214377238</v>
      </c>
      <c r="AO651" s="39"/>
      <c r="AP651" s="39"/>
      <c r="AQ651" s="39"/>
      <c r="AR651" s="39"/>
      <c r="AS651" s="39"/>
      <c r="AT651" s="39"/>
      <c r="AU651" s="39"/>
      <c r="AV651" s="39">
        <f>SQRT((q_1x-W651)^2+(q_1y-X651)^2)</f>
        <v>31144.235050393439</v>
      </c>
      <c r="AW651" s="39"/>
      <c r="AX651" s="39">
        <f>SQRT((q_2x-W651)^2+(q_2y-X651)^2)</f>
        <v>18011.337849980013</v>
      </c>
      <c r="AY651" s="39"/>
      <c r="AZ651" s="39">
        <f>SQRT((q_3x-W651)^2+(q_3y-X651)^2)</f>
        <v>11506.545621722549</v>
      </c>
      <c r="BA651" s="39"/>
    </row>
    <row r="652" spans="20:53" x14ac:dyDescent="0.3">
      <c r="T652">
        <v>648</v>
      </c>
      <c r="U652">
        <v>324</v>
      </c>
      <c r="W652" s="39">
        <f>W651+(Z651*bt)+(0.5*AC651)*bt^2</f>
        <v>-11104.739445447749</v>
      </c>
      <c r="X652" s="39">
        <f>X651+(AA651*bt)+(0.5*AD651)*bt^2</f>
        <v>-8829.3669557485173</v>
      </c>
      <c r="Y652" s="39"/>
      <c r="Z652" s="39">
        <f>Z651+(AC651*bt)</f>
        <v>-4274.0576367308458</v>
      </c>
      <c r="AA652" s="39">
        <f>AA651+(AD651*bt)</f>
        <v>-9594.8871130373864</v>
      </c>
      <c r="AB652" s="39"/>
      <c r="AC652" s="39">
        <f t="shared" si="47"/>
        <v>1560.2178756951387</v>
      </c>
      <c r="AD652" s="39">
        <f t="shared" si="48"/>
        <v>-897.17083011928617</v>
      </c>
      <c r="AE652" s="39"/>
      <c r="AF652" s="39"/>
      <c r="AG652" s="39">
        <f>Masse_1*(q_1x-W652)/($AV652^2+Aarseth_1^2)^(3/2)</f>
        <v>334.20790213709654</v>
      </c>
      <c r="AH652" s="39">
        <f>Masse_1*(q_1y-X652)/($AV652^2+Aarseth_1^2)^(3/2)</f>
        <v>175.45247350741732</v>
      </c>
      <c r="AI652" s="39"/>
      <c r="AJ652" s="39">
        <f>Masse_2*(q_2x-W652)/($AX652^2+Aarseth_2^2)^(3/2)</f>
        <v>-150.65202869492495</v>
      </c>
      <c r="AK652" s="39">
        <f>Masse_2*(q_2y-X652)/($AX652^2+Aarseth_2^2)^(3/2)</f>
        <v>318.89817206905684</v>
      </c>
      <c r="AL652" s="39"/>
      <c r="AM652" s="39">
        <f>Masse_3*(q_3x-W652)/($AZ652^2+Aarseth_3^2)^(3/2)</f>
        <v>1376.6620022529671</v>
      </c>
      <c r="AN652" s="39">
        <f>Masse_3*(q_3y-X652)/($AZ652^2+Aarseth_3^2)^(3/2)</f>
        <v>-1391.5214756957603</v>
      </c>
      <c r="AO652" s="39"/>
      <c r="AP652" s="39"/>
      <c r="AQ652" s="39"/>
      <c r="AR652" s="39"/>
      <c r="AS652" s="39"/>
      <c r="AT652" s="39"/>
      <c r="AU652" s="39"/>
      <c r="AV652" s="39">
        <f>SQRT((q_1x-W652)^2+(q_1y-X652)^2)</f>
        <v>35130.514387704097</v>
      </c>
      <c r="AW652" s="39"/>
      <c r="AX652" s="39">
        <f>SQRT((q_2x-W652)^2+(q_2y-X652)^2)</f>
        <v>20824.762190421465</v>
      </c>
      <c r="AY652" s="39"/>
      <c r="AZ652" s="39">
        <f>SQRT((q_3x-W652)^2+(q_3y-X652)^2)</f>
        <v>8680.1241848036952</v>
      </c>
      <c r="BA652" s="39"/>
    </row>
    <row r="653" spans="20:53" x14ac:dyDescent="0.3">
      <c r="T653">
        <v>649</v>
      </c>
      <c r="U653">
        <v>324.5</v>
      </c>
      <c r="W653" s="39">
        <f>W652+(Z652*bt)+(0.5*AC652)*bt^2</f>
        <v>-13046.74102935128</v>
      </c>
      <c r="X653" s="39">
        <f>X652+(AA652*bt)+(0.5*AD652)*bt^2</f>
        <v>-13738.95686603212</v>
      </c>
      <c r="Y653" s="39"/>
      <c r="Z653" s="39">
        <f>Z652+(AC652*bt)</f>
        <v>-3493.9486988832764</v>
      </c>
      <c r="AA653" s="39">
        <f>AA652+(AD652*bt)</f>
        <v>-10043.472528097029</v>
      </c>
      <c r="AB653" s="39"/>
      <c r="AC653" s="39">
        <f t="shared" si="47"/>
        <v>2150.1898635417333</v>
      </c>
      <c r="AD653" s="39">
        <f t="shared" si="48"/>
        <v>110.11933710339798</v>
      </c>
      <c r="AE653" s="39"/>
      <c r="AF653" s="39"/>
      <c r="AG653" s="39">
        <f>Masse_1*(q_1x-W653)/($AV653^2+Aarseth_1^2)^(3/2)</f>
        <v>259.77622282287001</v>
      </c>
      <c r="AH653" s="39">
        <f>Masse_1*(q_1y-X653)/($AV653^2+Aarseth_1^2)^(3/2)</f>
        <v>166.95673520288403</v>
      </c>
      <c r="AI653" s="39"/>
      <c r="AJ653" s="39">
        <f>Masse_2*(q_2x-W653)/($AX653^2+Aarseth_2^2)^(3/2)</f>
        <v>-73.500693033224564</v>
      </c>
      <c r="AK653" s="39">
        <f>Masse_2*(q_2y-X653)/($AX653^2+Aarseth_2^2)^(3/2)</f>
        <v>250.93697630197681</v>
      </c>
      <c r="AL653" s="39"/>
      <c r="AM653" s="39">
        <f>Masse_3*(q_3x-W653)/($AZ653^2+Aarseth_3^2)^(3/2)</f>
        <v>1963.9143337520877</v>
      </c>
      <c r="AN653" s="39">
        <f>Masse_3*(q_3y-X653)/($AZ653^2+Aarseth_3^2)^(3/2)</f>
        <v>-307.77437440146286</v>
      </c>
      <c r="AO653" s="39"/>
      <c r="AP653" s="39"/>
      <c r="AQ653" s="39"/>
      <c r="AR653" s="39"/>
      <c r="AS653" s="39"/>
      <c r="AT653" s="39"/>
      <c r="AU653" s="39"/>
      <c r="AV653" s="39">
        <f>SQRT((q_1x-W653)^2+(q_1y-X653)^2)</f>
        <v>39283.334652472957</v>
      </c>
      <c r="AW653" s="39"/>
      <c r="AX653" s="39">
        <f>SQRT((q_2x-W653)^2+(q_2y-X653)^2)</f>
        <v>24736.327201107291</v>
      </c>
      <c r="AY653" s="39"/>
      <c r="AZ653" s="39">
        <f>SQRT((q_3x-W653)^2+(q_3y-X653)^2)</f>
        <v>8144.9537125248808</v>
      </c>
      <c r="BA653" s="39"/>
    </row>
    <row r="654" spans="20:53" x14ac:dyDescent="0.3">
      <c r="T654">
        <v>650</v>
      </c>
      <c r="U654">
        <v>325</v>
      </c>
      <c r="W654" s="39">
        <f>W653+(Z653*bt)+(0.5*AC653)*bt^2</f>
        <v>-14524.941645850202</v>
      </c>
      <c r="X654" s="39">
        <f>X653+(AA653*bt)+(0.5*AD653)*bt^2</f>
        <v>-18746.928212942712</v>
      </c>
      <c r="Y654" s="39"/>
      <c r="Z654" s="39">
        <f>Z653+(AC653*bt)</f>
        <v>-2418.8537671124095</v>
      </c>
      <c r="AA654" s="39">
        <f>AA653+(AD653*bt)</f>
        <v>-9988.4128595453294</v>
      </c>
      <c r="AB654" s="39"/>
      <c r="AC654" s="39">
        <f t="shared" si="47"/>
        <v>1871.0311686645264</v>
      </c>
      <c r="AD654" s="39">
        <f t="shared" si="48"/>
        <v>1014.9651264285148</v>
      </c>
      <c r="AE654" s="39"/>
      <c r="AF654" s="39"/>
      <c r="AG654" s="39">
        <f>Masse_1*(q_1x-W654)/($AV654^2+Aarseth_1^2)^(3/2)</f>
        <v>205.04381833136446</v>
      </c>
      <c r="AH654" s="39">
        <f>Masse_1*(q_1y-X654)/($AV654^2+Aarseth_1^2)^(3/2)</f>
        <v>155.88065102197976</v>
      </c>
      <c r="AI654" s="39"/>
      <c r="AJ654" s="39">
        <f>Masse_2*(q_2x-W654)/($AX654^2+Aarseth_2^2)^(3/2)</f>
        <v>-36.095078983279393</v>
      </c>
      <c r="AK654" s="39">
        <f>Masse_2*(q_2y-X654)/($AX654^2+Aarseth_2^2)^(3/2)</f>
        <v>189.51809775440441</v>
      </c>
      <c r="AL654" s="39"/>
      <c r="AM654" s="39">
        <f>Masse_3*(q_3x-W654)/($AZ654^2+Aarseth_3^2)^(3/2)</f>
        <v>1702.0824293164412</v>
      </c>
      <c r="AN654" s="39">
        <f>Masse_3*(q_3y-X654)/($AZ654^2+Aarseth_3^2)^(3/2)</f>
        <v>669.56637765213065</v>
      </c>
      <c r="AO654" s="39"/>
      <c r="AP654" s="39"/>
      <c r="AQ654" s="39"/>
      <c r="AR654" s="39"/>
      <c r="AS654" s="39"/>
      <c r="AT654" s="39"/>
      <c r="AU654" s="39"/>
      <c r="AV654" s="39">
        <f>SQRT((q_1x-W654)^2+(q_1y-X654)^2)</f>
        <v>43369.030843042019</v>
      </c>
      <c r="AW654" s="39"/>
      <c r="AX654" s="39">
        <f>SQRT((q_2x-W654)^2+(q_2y-X654)^2)</f>
        <v>29263.6659641513</v>
      </c>
      <c r="AY654" s="39"/>
      <c r="AZ654" s="39">
        <f>SQRT((q_3x-W654)^2+(q_3y-X654)^2)</f>
        <v>10235.4279045772</v>
      </c>
      <c r="BA654" s="39"/>
    </row>
    <row r="655" spans="20:53" x14ac:dyDescent="0.3">
      <c r="T655">
        <v>651</v>
      </c>
      <c r="U655">
        <v>325.5</v>
      </c>
      <c r="W655" s="39">
        <f>W654+(Z654*bt)+(0.5*AC654)*bt^2</f>
        <v>-15500.489633323341</v>
      </c>
      <c r="X655" s="39">
        <f>X654+(AA654*bt)+(0.5*AD654)*bt^2</f>
        <v>-23614.264001911812</v>
      </c>
      <c r="Y655" s="39"/>
      <c r="Z655" s="39">
        <f>Z654+(AC654*bt)</f>
        <v>-1483.3381827801463</v>
      </c>
      <c r="AA655" s="39">
        <f>AA654+(AD654*bt)</f>
        <v>-9480.9302963310729</v>
      </c>
      <c r="AB655" s="39"/>
      <c r="AC655" s="39">
        <f t="shared" si="47"/>
        <v>1291.9273471543347</v>
      </c>
      <c r="AD655" s="39">
        <f t="shared" si="48"/>
        <v>1230.4755815397259</v>
      </c>
      <c r="AE655" s="39"/>
      <c r="AF655" s="39"/>
      <c r="AG655" s="39">
        <f>Masse_1*(q_1x-W655)/($AV655^2+Aarseth_1^2)^(3/2)</f>
        <v>165.4442061242666</v>
      </c>
      <c r="AH655" s="39">
        <f>Masse_1*(q_1y-X655)/($AV655^2+Aarseth_1^2)^(3/2)</f>
        <v>145.00292137112288</v>
      </c>
      <c r="AI655" s="39"/>
      <c r="AJ655" s="39">
        <f>Masse_2*(q_2x-W655)/($AX655^2+Aarseth_2^2)^(3/2)</f>
        <v>-19.459870343687562</v>
      </c>
      <c r="AK655" s="39">
        <f>Masse_2*(q_2y-X655)/($AX655^2+Aarseth_2^2)^(3/2)</f>
        <v>145.37786689417683</v>
      </c>
      <c r="AL655" s="39"/>
      <c r="AM655" s="39">
        <f>Masse_3*(q_3x-W655)/($AZ655^2+Aarseth_3^2)^(3/2)</f>
        <v>1145.9430113737558</v>
      </c>
      <c r="AN655" s="39">
        <f>Masse_3*(q_3y-X655)/($AZ655^2+Aarseth_3^2)^(3/2)</f>
        <v>940.09479327442614</v>
      </c>
      <c r="AO655" s="39"/>
      <c r="AP655" s="39"/>
      <c r="AQ655" s="39"/>
      <c r="AR655" s="39"/>
      <c r="AS655" s="39"/>
      <c r="AT655" s="39"/>
      <c r="AU655" s="39"/>
      <c r="AV655" s="39">
        <f>SQRT((q_1x-W655)^2+(q_1y-X655)^2)</f>
        <v>47205.743173753377</v>
      </c>
      <c r="AW655" s="39"/>
      <c r="AX655" s="39">
        <f>SQRT((q_2x-W655)^2+(q_2y-X655)^2)</f>
        <v>33914.072859655986</v>
      </c>
      <c r="AY655" s="39"/>
      <c r="AZ655" s="39">
        <f>SQRT((q_3x-W655)^2+(q_3y-X655)^2)</f>
        <v>13581.819717334074</v>
      </c>
      <c r="BA655" s="39"/>
    </row>
    <row r="656" spans="20:53" x14ac:dyDescent="0.3">
      <c r="T656">
        <v>652</v>
      </c>
      <c r="U656">
        <v>326</v>
      </c>
      <c r="W656" s="39">
        <f>W655+(Z655*bt)+(0.5*AC655)*bt^2</f>
        <v>-16080.667806319121</v>
      </c>
      <c r="X656" s="39">
        <f>X655+(AA655*bt)+(0.5*AD655)*bt^2</f>
        <v>-28200.919702384883</v>
      </c>
      <c r="Y656" s="39"/>
      <c r="Z656" s="39">
        <f>Z655+(AC655*bt)</f>
        <v>-837.37450920297897</v>
      </c>
      <c r="AA656" s="39">
        <f>AA655+(AD655*bt)</f>
        <v>-8865.6925055612101</v>
      </c>
      <c r="AB656" s="39"/>
      <c r="AC656" s="39">
        <f t="shared" si="47"/>
        <v>857.94681183287935</v>
      </c>
      <c r="AD656" s="39">
        <f t="shared" si="48"/>
        <v>1124.0208910712661</v>
      </c>
      <c r="AE656" s="39"/>
      <c r="AF656" s="39"/>
      <c r="AG656" s="39">
        <f>Masse_1*(q_1x-W656)/($AV656^2+Aarseth_1^2)^(3/2)</f>
        <v>136.44382862232746</v>
      </c>
      <c r="AH656" s="39">
        <f>Masse_1*(q_1y-X656)/($AV656^2+Aarseth_1^2)^(3/2)</f>
        <v>135.0077608230562</v>
      </c>
      <c r="AI656" s="39"/>
      <c r="AJ656" s="39">
        <f>Masse_2*(q_2x-W656)/($AX656^2+Aarseth_2^2)^(3/2)</f>
        <v>-11.834988230886388</v>
      </c>
      <c r="AK656" s="39">
        <f>Masse_2*(q_2y-X656)/($AX656^2+Aarseth_2^2)^(3/2)</f>
        <v>115.353180783117</v>
      </c>
      <c r="AL656" s="39"/>
      <c r="AM656" s="39">
        <f>Masse_3*(q_3x-W656)/($AZ656^2+Aarseth_3^2)^(3/2)</f>
        <v>733.3379714414383</v>
      </c>
      <c r="AN656" s="39">
        <f>Masse_3*(q_3y-X656)/($AZ656^2+Aarseth_3^2)^(3/2)</f>
        <v>873.65994946509284</v>
      </c>
      <c r="AO656" s="39"/>
      <c r="AP656" s="39"/>
      <c r="AQ656" s="39"/>
      <c r="AR656" s="39"/>
      <c r="AS656" s="39"/>
      <c r="AT656" s="39"/>
      <c r="AU656" s="39"/>
      <c r="AV656" s="39">
        <f>SQRT((q_1x-W656)^2+(q_1y-X656)^2)</f>
        <v>50757.957572641615</v>
      </c>
      <c r="AW656" s="39"/>
      <c r="AX656" s="39">
        <f>SQRT((q_2x-W656)^2+(q_2y-X656)^2)</f>
        <v>38401.450896450267</v>
      </c>
      <c r="AY656" s="39"/>
      <c r="AZ656" s="39">
        <f>SQRT((q_3x-W656)^2+(q_3y-X656)^2)</f>
        <v>17235.00739839732</v>
      </c>
      <c r="BA656" s="39"/>
    </row>
    <row r="657" spans="20:53" x14ac:dyDescent="0.3">
      <c r="T657">
        <v>653</v>
      </c>
      <c r="U657">
        <v>326.5</v>
      </c>
      <c r="W657" s="39">
        <f>W656+(Z656*bt)+(0.5*AC656)*bt^2</f>
        <v>-16392.111709441502</v>
      </c>
      <c r="X657" s="39">
        <f>X656+(AA656*bt)+(0.5*AD656)*bt^2</f>
        <v>-32493.263343781578</v>
      </c>
      <c r="Y657" s="39"/>
      <c r="Z657" s="39">
        <f>Z656+(AC656*bt)</f>
        <v>-408.4011032865393</v>
      </c>
      <c r="AA657" s="39">
        <f>AA656+(AD656*bt)</f>
        <v>-8303.6820600255778</v>
      </c>
      <c r="AB657" s="39"/>
      <c r="AC657" s="39">
        <f t="shared" si="47"/>
        <v>587.52369460617172</v>
      </c>
      <c r="AD657" s="39">
        <f t="shared" si="48"/>
        <v>959.01994865489576</v>
      </c>
      <c r="AE657" s="39"/>
      <c r="AF657" s="39"/>
      <c r="AG657" s="39">
        <f>Masse_1*(q_1x-W657)/($AV657^2+Aarseth_1^2)^(3/2)</f>
        <v>114.59513474515254</v>
      </c>
      <c r="AH657" s="39">
        <f>Masse_1*(q_1y-X657)/($AV657^2+Aarseth_1^2)^(3/2)</f>
        <v>125.9348025300221</v>
      </c>
      <c r="AI657" s="39"/>
      <c r="AJ657" s="39">
        <f>Masse_2*(q_2x-W657)/($AX657^2+Aarseth_2^2)^(3/2)</f>
        <v>-8.0276261474129029</v>
      </c>
      <c r="AK657" s="39">
        <f>Masse_2*(q_2y-X657)/($AX657^2+Aarseth_2^2)^(3/2)</f>
        <v>94.548390758140187</v>
      </c>
      <c r="AL657" s="39"/>
      <c r="AM657" s="39">
        <f>Masse_3*(q_3x-W657)/($AZ657^2+Aarseth_3^2)^(3/2)</f>
        <v>480.95618600843204</v>
      </c>
      <c r="AN657" s="39">
        <f>Masse_3*(q_3y-X657)/($AZ657^2+Aarseth_3^2)^(3/2)</f>
        <v>738.53675536673347</v>
      </c>
      <c r="AO657" s="39"/>
      <c r="AP657" s="39"/>
      <c r="AQ657" s="39"/>
      <c r="AR657" s="39"/>
      <c r="AS657" s="39"/>
      <c r="AT657" s="39"/>
      <c r="AU657" s="39"/>
      <c r="AV657" s="39">
        <f>SQRT((q_1x-W657)^2+(q_1y-X657)^2)</f>
        <v>54072.607737721817</v>
      </c>
      <c r="AW657" s="39"/>
      <c r="AX657" s="39">
        <f>SQRT((q_2x-W657)^2+(q_2y-X657)^2)</f>
        <v>42646.152083407484</v>
      </c>
      <c r="AY657" s="39"/>
      <c r="AZ657" s="39">
        <f>SQRT((q_3x-W657)^2+(q_3y-X657)^2)</f>
        <v>20875.690925458886</v>
      </c>
      <c r="BA657" s="39"/>
    </row>
    <row r="658" spans="20:53" x14ac:dyDescent="0.3">
      <c r="T658">
        <v>654</v>
      </c>
      <c r="U658">
        <v>327</v>
      </c>
      <c r="W658" s="39">
        <f>W657+(Z657*bt)+(0.5*AC657)*bt^2</f>
        <v>-16522.871799258999</v>
      </c>
      <c r="X658" s="39">
        <f>X657+(AA657*bt)+(0.5*AD657)*bt^2</f>
        <v>-36525.226880212504</v>
      </c>
      <c r="Y658" s="39"/>
      <c r="Z658" s="39">
        <f>Z657+(AC657*bt)</f>
        <v>-114.63925598345344</v>
      </c>
      <c r="AA658" s="39">
        <f>AA657+(AD657*bt)</f>
        <v>-7824.1720856981301</v>
      </c>
      <c r="AB658" s="39"/>
      <c r="AC658" s="39">
        <f t="shared" ref="AC658:AC721" si="49">AG658+AJ658+AM658</f>
        <v>420.21413023880609</v>
      </c>
      <c r="AD658" s="39">
        <f t="shared" ref="AD658:AD721" si="50">AH658+AK658+AN658</f>
        <v>810.95406973699824</v>
      </c>
      <c r="AE658" s="39"/>
      <c r="AF658" s="39"/>
      <c r="AG658" s="39">
        <f>Masse_1*(q_1x-W658)/($AV658^2+Aarseth_1^2)^(3/2)</f>
        <v>97.657364102860171</v>
      </c>
      <c r="AH658" s="39">
        <f>Masse_1*(q_1y-X658)/($AV658^2+Aarseth_1^2)^(3/2)</f>
        <v>117.71767660502448</v>
      </c>
      <c r="AI658" s="39"/>
      <c r="AJ658" s="39">
        <f>Masse_2*(q_2x-W658)/($AX658^2+Aarseth_2^2)^(3/2)</f>
        <v>-5.9472646671751956</v>
      </c>
      <c r="AK658" s="39">
        <f>Masse_2*(q_2y-X658)/($AX658^2+Aarseth_2^2)^(3/2)</f>
        <v>79.576541899729548</v>
      </c>
      <c r="AL658" s="39"/>
      <c r="AM658" s="39">
        <f>Masse_3*(q_3x-W658)/($AZ658^2+Aarseth_3^2)^(3/2)</f>
        <v>328.50403080312111</v>
      </c>
      <c r="AN658" s="39">
        <f>Masse_3*(q_3y-X658)/($AZ658^2+Aarseth_3^2)^(3/2)</f>
        <v>613.65985123224414</v>
      </c>
      <c r="AO658" s="39"/>
      <c r="AP658" s="39"/>
      <c r="AQ658" s="39"/>
      <c r="AR658" s="39"/>
      <c r="AS658" s="39"/>
      <c r="AT658" s="39"/>
      <c r="AU658" s="39"/>
      <c r="AV658" s="39">
        <f>SQRT((q_1x-W658)^2+(q_1y-X658)^2)</f>
        <v>57202.629015800434</v>
      </c>
      <c r="AW658" s="39"/>
      <c r="AX658" s="39">
        <f>SQRT((q_2x-W658)^2+(q_2y-X658)^2)</f>
        <v>46654.979978343537</v>
      </c>
      <c r="AY658" s="39"/>
      <c r="AZ658" s="39">
        <f>SQRT((q_3x-W658)^2+(q_3y-X658)^2)</f>
        <v>24415.404292101764</v>
      </c>
      <c r="BA658" s="39"/>
    </row>
    <row r="659" spans="20:53" x14ac:dyDescent="0.3">
      <c r="T659">
        <v>655</v>
      </c>
      <c r="U659">
        <v>327.5</v>
      </c>
      <c r="W659" s="39">
        <f>W658+(Z658*bt)+(0.5*AC658)*bt^2</f>
        <v>-16527.664660970877</v>
      </c>
      <c r="X659" s="39">
        <f>X658+(AA658*bt)+(0.5*AD658)*bt^2</f>
        <v>-40335.943664344442</v>
      </c>
      <c r="Y659" s="39"/>
      <c r="Z659" s="39">
        <f>Z658+(AC658*bt)</f>
        <v>95.467809135949608</v>
      </c>
      <c r="AA659" s="39">
        <f>AA658+(AD658*bt)</f>
        <v>-7418.6950508296313</v>
      </c>
      <c r="AB659" s="39"/>
      <c r="AC659" s="39">
        <f t="shared" si="49"/>
        <v>312.77198564097085</v>
      </c>
      <c r="AD659" s="39">
        <f t="shared" si="50"/>
        <v>691.38733564097311</v>
      </c>
      <c r="AE659" s="39"/>
      <c r="AF659" s="39"/>
      <c r="AG659" s="39">
        <f>Masse_1*(q_1x-W659)/($AV659^2+Aarseth_1^2)^(3/2)</f>
        <v>84.209309504835119</v>
      </c>
      <c r="AH659" s="39">
        <f>Masse_1*(q_1y-X659)/($AV659^2+Aarseth_1^2)^(3/2)</f>
        <v>110.27893030869636</v>
      </c>
      <c r="AI659" s="39"/>
      <c r="AJ659" s="39">
        <f>Masse_2*(q_2x-W659)/($AX659^2+Aarseth_2^2)^(3/2)</f>
        <v>-4.7181041356526094</v>
      </c>
      <c r="AK659" s="39">
        <f>Masse_2*(q_2y-X659)/($AX659^2+Aarseth_2^2)^(3/2)</f>
        <v>68.394956358426867</v>
      </c>
      <c r="AL659" s="39"/>
      <c r="AM659" s="39">
        <f>Masse_3*(q_3x-W659)/($AZ659^2+Aarseth_3^2)^(3/2)</f>
        <v>233.28078027178833</v>
      </c>
      <c r="AN659" s="39">
        <f>Masse_3*(q_3y-X659)/($AZ659^2+Aarseth_3^2)^(3/2)</f>
        <v>512.71344897384984</v>
      </c>
      <c r="AO659" s="39"/>
      <c r="AP659" s="39"/>
      <c r="AQ659" s="39"/>
      <c r="AR659" s="39"/>
      <c r="AS659" s="39"/>
      <c r="AT659" s="39"/>
      <c r="AU659" s="39"/>
      <c r="AV659" s="39">
        <f>SQRT((q_1x-W659)^2+(q_1y-X659)^2)</f>
        <v>60187.604968487285</v>
      </c>
      <c r="AW659" s="39"/>
      <c r="AX659" s="39">
        <f>SQRT((q_2x-W659)^2+(q_2y-X659)^2)</f>
        <v>50455.567951284902</v>
      </c>
      <c r="AY659" s="39"/>
      <c r="AZ659" s="39">
        <f>SQRT((q_3x-W659)^2+(q_3y-X659)^2)</f>
        <v>27835.17727442439</v>
      </c>
      <c r="BA659" s="39"/>
    </row>
    <row r="660" spans="20:53" x14ac:dyDescent="0.3">
      <c r="T660">
        <v>656</v>
      </c>
      <c r="U660">
        <v>328</v>
      </c>
      <c r="W660" s="39">
        <f>W659+(Z659*bt)+(0.5*AC659)*bt^2</f>
        <v>-16440.834258197778</v>
      </c>
      <c r="X660" s="39">
        <f>X659+(AA659*bt)+(0.5*AD659)*bt^2</f>
        <v>-43958.867772804137</v>
      </c>
      <c r="Y660" s="39"/>
      <c r="Z660" s="39">
        <f>Z659+(AC659*bt)</f>
        <v>251.85380195643503</v>
      </c>
      <c r="AA660" s="39">
        <f>AA659+(AD659*bt)</f>
        <v>-7073.0013830091448</v>
      </c>
      <c r="AB660" s="39"/>
      <c r="AC660" s="39">
        <f t="shared" si="49"/>
        <v>240.65026791628776</v>
      </c>
      <c r="AD660" s="39">
        <f t="shared" si="50"/>
        <v>596.83052671079929</v>
      </c>
      <c r="AE660" s="39"/>
      <c r="AF660" s="39"/>
      <c r="AG660" s="39">
        <f>Masse_1*(q_1x-W660)/($AV660^2+Aarseth_1^2)^(3/2)</f>
        <v>73.323594261799528</v>
      </c>
      <c r="AH660" s="39">
        <f>Masse_1*(q_1y-X660)/($AV660^2+Aarseth_1^2)^(3/2)</f>
        <v>103.54178817670369</v>
      </c>
      <c r="AI660" s="39"/>
      <c r="AJ660" s="39">
        <f>Masse_2*(q_2x-W660)/($AX660^2+Aarseth_2^2)^(3/2)</f>
        <v>-3.9427463384414572</v>
      </c>
      <c r="AK660" s="39">
        <f>Masse_2*(q_2y-X660)/($AX660^2+Aarseth_2^2)^(3/2)</f>
        <v>59.774156016107284</v>
      </c>
      <c r="AL660" s="39"/>
      <c r="AM660" s="39">
        <f>Masse_3*(q_3x-W660)/($AZ660^2+Aarseth_3^2)^(3/2)</f>
        <v>171.2694199929297</v>
      </c>
      <c r="AN660" s="39">
        <f>Masse_3*(q_3y-X660)/($AZ660^2+Aarseth_3^2)^(3/2)</f>
        <v>433.51458251798829</v>
      </c>
      <c r="AO660" s="39"/>
      <c r="AP660" s="39"/>
      <c r="AQ660" s="39"/>
      <c r="AR660" s="39"/>
      <c r="AS660" s="39"/>
      <c r="AT660" s="39"/>
      <c r="AU660" s="39"/>
      <c r="AV660" s="39">
        <f>SQRT((q_1x-W660)^2+(q_1y-X660)^2)</f>
        <v>63055.130432760037</v>
      </c>
      <c r="AW660" s="39"/>
      <c r="AX660" s="39">
        <f>SQRT((q_2x-W660)^2+(q_2y-X660)^2)</f>
        <v>54076.122938877372</v>
      </c>
      <c r="AY660" s="39"/>
      <c r="AZ660" s="39">
        <f>SQRT((q_3x-W660)^2+(q_3y-X660)^2)</f>
        <v>31136.934839613001</v>
      </c>
      <c r="BA660" s="39"/>
    </row>
    <row r="661" spans="20:53" x14ac:dyDescent="0.3">
      <c r="T661">
        <v>657</v>
      </c>
      <c r="U661">
        <v>328.5</v>
      </c>
      <c r="W661" s="39">
        <f>W660+(Z660*bt)+(0.5*AC660)*bt^2</f>
        <v>-16284.826073730022</v>
      </c>
      <c r="X661" s="39">
        <f>X660+(AA660*bt)+(0.5*AD660)*bt^2</f>
        <v>-47420.764648469863</v>
      </c>
      <c r="Y661" s="39"/>
      <c r="Z661" s="39">
        <f>Z660+(AC660*bt)</f>
        <v>372.17893591457891</v>
      </c>
      <c r="AA661" s="39">
        <f>AA660+(AD660*bt)</f>
        <v>-6774.5861196537453</v>
      </c>
      <c r="AB661" s="39"/>
      <c r="AC661" s="39">
        <f t="shared" si="49"/>
        <v>190.20640193325846</v>
      </c>
      <c r="AD661" s="39">
        <f t="shared" si="50"/>
        <v>521.74226150049674</v>
      </c>
      <c r="AE661" s="39"/>
      <c r="AF661" s="39"/>
      <c r="AG661" s="39">
        <f>Masse_1*(q_1x-W661)/($AV661^2+Aarseth_1^2)^(3/2)</f>
        <v>64.37168147683704</v>
      </c>
      <c r="AH661" s="39">
        <f>Masse_1*(q_1y-X661)/($AV661^2+Aarseth_1^2)^(3/2)</f>
        <v>97.433069163178345</v>
      </c>
      <c r="AI661" s="39"/>
      <c r="AJ661" s="39">
        <f>Masse_2*(q_2x-W661)/($AX661^2+Aarseth_2^2)^(3/2)</f>
        <v>-3.4258891336645685</v>
      </c>
      <c r="AK661" s="39">
        <f>Masse_2*(q_2y-X661)/($AX661^2+Aarseth_2^2)^(3/2)</f>
        <v>52.949653921965073</v>
      </c>
      <c r="AL661" s="39"/>
      <c r="AM661" s="39">
        <f>Masse_3*(q_3x-W661)/($AZ661^2+Aarseth_3^2)^(3/2)</f>
        <v>129.26060959008601</v>
      </c>
      <c r="AN661" s="39">
        <f>Masse_3*(q_3y-X661)/($AZ661^2+Aarseth_3^2)^(3/2)</f>
        <v>371.35953841535331</v>
      </c>
      <c r="AO661" s="39"/>
      <c r="AP661" s="39"/>
      <c r="AQ661" s="39"/>
      <c r="AR661" s="39"/>
      <c r="AS661" s="39"/>
      <c r="AT661" s="39"/>
      <c r="AU661" s="39"/>
      <c r="AV661" s="39">
        <f>SQRT((q_1x-W661)^2+(q_1y-X661)^2)</f>
        <v>65824.607805694177</v>
      </c>
      <c r="AW661" s="39"/>
      <c r="AX661" s="39">
        <f>SQRT((q_2x-W661)^2+(q_2y-X661)^2)</f>
        <v>57540.826637418082</v>
      </c>
      <c r="AY661" s="39"/>
      <c r="AZ661" s="39">
        <f>SQRT((q_3x-W661)^2+(q_3y-X661)^2)</f>
        <v>34328.607310897569</v>
      </c>
      <c r="BA661" s="39"/>
    </row>
    <row r="662" spans="20:53" x14ac:dyDescent="0.3">
      <c r="T662">
        <v>658</v>
      </c>
      <c r="U662">
        <v>329</v>
      </c>
      <c r="W662" s="39">
        <f>W661+(Z661*bt)+(0.5*AC661)*bt^2</f>
        <v>-16074.960805531075</v>
      </c>
      <c r="X662" s="39">
        <f>X661+(AA661*bt)+(0.5*AD661)*bt^2</f>
        <v>-50742.839925609172</v>
      </c>
      <c r="Y662" s="39"/>
      <c r="Z662" s="39">
        <f>Z661+(AC661*bt)</f>
        <v>467.28213688120815</v>
      </c>
      <c r="AA662" s="39">
        <f>AA661+(AD661*bt)</f>
        <v>-6513.7149889034972</v>
      </c>
      <c r="AB662" s="39"/>
      <c r="AC662" s="39">
        <f t="shared" si="49"/>
        <v>153.64422669527949</v>
      </c>
      <c r="AD662" s="39">
        <f t="shared" si="50"/>
        <v>461.39072696438473</v>
      </c>
      <c r="AE662" s="39"/>
      <c r="AF662" s="39"/>
      <c r="AG662" s="39">
        <f>Masse_1*(q_1x-W662)/($AV662^2+Aarseth_1^2)^(3/2)</f>
        <v>56.912486818487984</v>
      </c>
      <c r="AH662" s="39">
        <f>Masse_1*(q_1y-X662)/($AV662^2+Aarseth_1^2)^(3/2)</f>
        <v>91.8849192215703</v>
      </c>
      <c r="AI662" s="39"/>
      <c r="AJ662" s="39">
        <f>Masse_2*(q_2x-W662)/($AX662^2+Aarseth_2^2)^(3/2)</f>
        <v>-3.0646313432808396</v>
      </c>
      <c r="AK662" s="39">
        <f>Masse_2*(q_2y-X662)/($AX662^2+Aarseth_2^2)^(3/2)</f>
        <v>47.427401840531211</v>
      </c>
      <c r="AL662" s="39"/>
      <c r="AM662" s="39">
        <f>Masse_3*(q_3x-W662)/($AZ662^2+Aarseth_3^2)^(3/2)</f>
        <v>99.796371220072331</v>
      </c>
      <c r="AN662" s="39">
        <f>Masse_3*(q_3y-X662)/($AZ662^2+Aarseth_3^2)^(3/2)</f>
        <v>322.07840590228324</v>
      </c>
      <c r="AO662" s="39"/>
      <c r="AP662" s="39"/>
      <c r="AQ662" s="39"/>
      <c r="AR662" s="39"/>
      <c r="AS662" s="39"/>
      <c r="AT662" s="39"/>
      <c r="AU662" s="39"/>
      <c r="AV662" s="39">
        <f>SQRT((q_1x-W662)^2+(q_1y-X662)^2)</f>
        <v>68510.081007985515</v>
      </c>
      <c r="AW662" s="39"/>
      <c r="AX662" s="39">
        <f>SQRT((q_2x-W662)^2+(q_2y-X662)^2)</f>
        <v>60869.520573981004</v>
      </c>
      <c r="AY662" s="39"/>
      <c r="AZ662" s="39">
        <f>SQRT((q_3x-W662)^2+(q_3y-X662)^2)</f>
        <v>37419.318042847473</v>
      </c>
      <c r="BA662" s="39"/>
    </row>
    <row r="663" spans="20:53" x14ac:dyDescent="0.3">
      <c r="T663">
        <v>659</v>
      </c>
      <c r="U663">
        <v>329.5</v>
      </c>
      <c r="W663" s="39">
        <f>W662+(Z662*bt)+(0.5*AC662)*bt^2</f>
        <v>-15822.114208753561</v>
      </c>
      <c r="X663" s="39">
        <f>X662+(AA662*bt)+(0.5*AD662)*bt^2</f>
        <v>-53942.023579190369</v>
      </c>
      <c r="Y663" s="39"/>
      <c r="Z663" s="39">
        <f>Z662+(AC662*bt)</f>
        <v>544.10425022884783</v>
      </c>
      <c r="AA663" s="39">
        <f>AA662+(AD662*bt)</f>
        <v>-6283.0196254213051</v>
      </c>
      <c r="AB663" s="39"/>
      <c r="AC663" s="39">
        <f t="shared" si="49"/>
        <v>126.32899662144726</v>
      </c>
      <c r="AD663" s="39">
        <f t="shared" si="50"/>
        <v>412.19608272940286</v>
      </c>
      <c r="AE663" s="39"/>
      <c r="AF663" s="39"/>
      <c r="AG663" s="39">
        <f>Masse_1*(q_1x-W663)/($AV663^2+Aarseth_1^2)^(3/2)</f>
        <v>50.62722417288186</v>
      </c>
      <c r="AH663" s="39">
        <f>Masse_1*(q_1y-X663)/($AV663^2+Aarseth_1^2)^(3/2)</f>
        <v>86.835720618048896</v>
      </c>
      <c r="AI663" s="39"/>
      <c r="AJ663" s="39">
        <f>Masse_2*(q_2x-W663)/($AX663^2+Aarseth_2^2)^(3/2)</f>
        <v>-2.8014762548744603</v>
      </c>
      <c r="AK663" s="39">
        <f>Masse_2*(q_2y-X663)/($AX663^2+Aarseth_2^2)^(3/2)</f>
        <v>42.876246430920752</v>
      </c>
      <c r="AL663" s="39"/>
      <c r="AM663" s="39">
        <f>Masse_3*(q_3x-W663)/($AZ663^2+Aarseth_3^2)^(3/2)</f>
        <v>78.503248703439851</v>
      </c>
      <c r="AN663" s="39">
        <f>Masse_3*(q_3y-X663)/($AZ663^2+Aarseth_3^2)^(3/2)</f>
        <v>282.48411568043321</v>
      </c>
      <c r="AO663" s="39"/>
      <c r="AP663" s="39"/>
      <c r="AQ663" s="39"/>
      <c r="AR663" s="39"/>
      <c r="AS663" s="39"/>
      <c r="AT663" s="39"/>
      <c r="AU663" s="39"/>
      <c r="AV663" s="39">
        <f>SQRT((q_1x-W663)^2+(q_1y-X663)^2)</f>
        <v>71122.050925790725</v>
      </c>
      <c r="AW663" s="39"/>
      <c r="AX663" s="39">
        <f>SQRT((q_2x-W663)^2+(q_2y-X663)^2)</f>
        <v>64078.366935233578</v>
      </c>
      <c r="AY663" s="39"/>
      <c r="AZ663" s="39">
        <f>SQRT((q_3x-W663)^2+(q_3y-X663)^2)</f>
        <v>40417.809891055753</v>
      </c>
      <c r="BA663" s="39"/>
    </row>
    <row r="664" spans="20:53" x14ac:dyDescent="0.3">
      <c r="T664">
        <v>660</v>
      </c>
      <c r="U664">
        <v>330</v>
      </c>
      <c r="W664" s="39">
        <f>W663+(Z663*bt)+(0.5*AC663)*bt^2</f>
        <v>-15534.270959061456</v>
      </c>
      <c r="X664" s="39">
        <f>X663+(AA663*bt)+(0.5*AD663)*bt^2</f>
        <v>-57032.00888155985</v>
      </c>
      <c r="Y664" s="39"/>
      <c r="Z664" s="39">
        <f>Z663+(AC663*bt)</f>
        <v>607.26874853957145</v>
      </c>
      <c r="AA664" s="39">
        <f>AA663+(AD663*bt)</f>
        <v>-6076.9215840566039</v>
      </c>
      <c r="AB664" s="39"/>
      <c r="AC664" s="39">
        <f t="shared" si="49"/>
        <v>105.39268373797982</v>
      </c>
      <c r="AD664" s="39">
        <f t="shared" si="50"/>
        <v>371.53397346726956</v>
      </c>
      <c r="AE664" s="39"/>
      <c r="AF664" s="39"/>
      <c r="AG664" s="39">
        <f>Masse_1*(q_1x-W664)/($AV664^2+Aarseth_1^2)^(3/2)</f>
        <v>45.279771133047191</v>
      </c>
      <c r="AH664" s="39">
        <f>Masse_1*(q_1y-X664)/($AV664^2+Aarseth_1^2)^(3/2)</f>
        <v>82.23032340467006</v>
      </c>
      <c r="AI664" s="39"/>
      <c r="AJ664" s="39">
        <f>Masse_2*(q_2x-W664)/($AX664^2+Aarseth_2^2)^(3/2)</f>
        <v>-2.6026689184435532</v>
      </c>
      <c r="AK664" s="39">
        <f>Masse_2*(q_2y-X664)/($AX664^2+Aarseth_2^2)^(3/2)</f>
        <v>39.066885710603266</v>
      </c>
      <c r="AL664" s="39"/>
      <c r="AM664" s="39">
        <f>Masse_3*(q_3x-W664)/($AZ664^2+Aarseth_3^2)^(3/2)</f>
        <v>62.715581523376187</v>
      </c>
      <c r="AN664" s="39">
        <f>Masse_3*(q_3y-X664)/($AZ664^2+Aarseth_3^2)^(3/2)</f>
        <v>250.23676435199624</v>
      </c>
      <c r="AO664" s="39"/>
      <c r="AP664" s="39"/>
      <c r="AQ664" s="39"/>
      <c r="AR664" s="39"/>
      <c r="AS664" s="39"/>
      <c r="AT664" s="39"/>
      <c r="AU664" s="39"/>
      <c r="AV664" s="39">
        <f>SQRT((q_1x-W664)^2+(q_1y-X664)^2)</f>
        <v>73668.613281924336</v>
      </c>
      <c r="AW664" s="39"/>
      <c r="AX664" s="39">
        <f>SQRT((q_2x-W664)^2+(q_2y-X664)^2)</f>
        <v>67180.599510309534</v>
      </c>
      <c r="AY664" s="39"/>
      <c r="AZ664" s="39">
        <f>SQRT((q_3x-W664)^2+(q_3y-X664)^2)</f>
        <v>43331.981667798806</v>
      </c>
      <c r="BA664" s="39"/>
    </row>
    <row r="665" spans="20:53" x14ac:dyDescent="0.3">
      <c r="T665">
        <v>661</v>
      </c>
      <c r="U665">
        <v>330.5</v>
      </c>
      <c r="W665" s="39">
        <f>W664+(Z664*bt)+(0.5*AC664)*bt^2</f>
        <v>-15217.462499324422</v>
      </c>
      <c r="X665" s="39">
        <f>X664+(AA664*bt)+(0.5*AD664)*bt^2</f>
        <v>-60024.027926904746</v>
      </c>
      <c r="Y665" s="39"/>
      <c r="Z665" s="39">
        <f>Z664+(AC664*bt)</f>
        <v>659.96509040856131</v>
      </c>
      <c r="AA665" s="39">
        <f>AA664+(AD664*bt)</f>
        <v>-5891.1545973229695</v>
      </c>
      <c r="AB665" s="39"/>
      <c r="AC665" s="39">
        <f t="shared" si="49"/>
        <v>88.993220619332959</v>
      </c>
      <c r="AD665" s="39">
        <f t="shared" si="50"/>
        <v>337.48588132117897</v>
      </c>
      <c r="AE665" s="39"/>
      <c r="AF665" s="39"/>
      <c r="AG665" s="39">
        <f>Masse_1*(q_1x-W665)/($AV665^2+Aarseth_1^2)^(3/2)</f>
        <v>40.69159585682597</v>
      </c>
      <c r="AH665" s="39">
        <f>Masse_1*(q_1y-X665)/($AV665^2+Aarseth_1^2)^(3/2)</f>
        <v>78.019830505373477</v>
      </c>
      <c r="AI665" s="39"/>
      <c r="AJ665" s="39">
        <f>Masse_2*(q_2x-W665)/($AX665^2+Aarseth_2^2)^(3/2)</f>
        <v>-2.4475436516997662</v>
      </c>
      <c r="AK665" s="39">
        <f>Masse_2*(q_2y-X665)/($AX665^2+Aarseth_2^2)^(3/2)</f>
        <v>35.835968875253528</v>
      </c>
      <c r="AL665" s="39"/>
      <c r="AM665" s="39">
        <f>Masse_3*(q_3x-W665)/($AZ665^2+Aarseth_3^2)^(3/2)</f>
        <v>50.749168414206757</v>
      </c>
      <c r="AN665" s="39">
        <f>Masse_3*(q_3y-X665)/($AZ665^2+Aarseth_3^2)^(3/2)</f>
        <v>223.63008194055197</v>
      </c>
      <c r="AO665" s="39"/>
      <c r="AP665" s="39"/>
      <c r="AQ665" s="39"/>
      <c r="AR665" s="39"/>
      <c r="AS665" s="39"/>
      <c r="AT665" s="39"/>
      <c r="AU665" s="39"/>
      <c r="AV665" s="39">
        <f>SQRT((q_1x-W665)^2+(q_1y-X665)^2)</f>
        <v>76156.18170814983</v>
      </c>
      <c r="AW665" s="39"/>
      <c r="AX665" s="39">
        <f>SQRT((q_2x-W665)^2+(q_2y-X665)^2)</f>
        <v>70187.15802804174</v>
      </c>
      <c r="AY665" s="39"/>
      <c r="AZ665" s="39">
        <f>SQRT((q_3x-W665)^2+(q_3y-X665)^2)</f>
        <v>46168.816648120832</v>
      </c>
      <c r="BA665" s="39"/>
    </row>
    <row r="666" spans="20:53" x14ac:dyDescent="0.3">
      <c r="T666">
        <v>662</v>
      </c>
      <c r="U666">
        <v>331</v>
      </c>
      <c r="W666" s="39">
        <f>W665+(Z665*bt)+(0.5*AC665)*bt^2</f>
        <v>-14876.355801542724</v>
      </c>
      <c r="X666" s="39">
        <f>X665+(AA665*bt)+(0.5*AD665)*bt^2</f>
        <v>-62927.41949040108</v>
      </c>
      <c r="Y666" s="39"/>
      <c r="Z666" s="39">
        <f>Z665+(AC665*bt)</f>
        <v>704.4617007182278</v>
      </c>
      <c r="AA666" s="39">
        <f>AA665+(AD665*bt)</f>
        <v>-5722.4116566623798</v>
      </c>
      <c r="AB666" s="39"/>
      <c r="AC666" s="39">
        <f t="shared" si="49"/>
        <v>75.907230250610013</v>
      </c>
      <c r="AD666" s="39">
        <f t="shared" si="50"/>
        <v>308.63790333122415</v>
      </c>
      <c r="AE666" s="39"/>
      <c r="AF666" s="39"/>
      <c r="AG666" s="39">
        <f>Masse_1*(q_1x-W666)/($AV666^2+Aarseth_1^2)^(3/2)</f>
        <v>36.725330267152067</v>
      </c>
      <c r="AH666" s="39">
        <f>Masse_1*(q_1y-X666)/($AV666^2+Aarseth_1^2)^(3/2)</f>
        <v>74.161138146601672</v>
      </c>
      <c r="AI666" s="39"/>
      <c r="AJ666" s="39">
        <f>Masse_2*(q_2x-W666)/($AX666^2+Aarseth_2^2)^(3/2)</f>
        <v>-2.3229845790560644</v>
      </c>
      <c r="AK666" s="39">
        <f>Masse_2*(q_2y-X666)/($AX666^2+Aarseth_2^2)^(3/2)</f>
        <v>33.064214513092722</v>
      </c>
      <c r="AL666" s="39"/>
      <c r="AM666" s="39">
        <f>Masse_3*(q_3x-W666)/($AZ666^2+Aarseth_3^2)^(3/2)</f>
        <v>41.504884562514015</v>
      </c>
      <c r="AN666" s="39">
        <f>Masse_3*(q_3y-X666)/($AZ666^2+Aarseth_3^2)^(3/2)</f>
        <v>201.41255067152974</v>
      </c>
      <c r="AO666" s="39"/>
      <c r="AP666" s="39"/>
      <c r="AQ666" s="39"/>
      <c r="AR666" s="39"/>
      <c r="AS666" s="39"/>
      <c r="AT666" s="39"/>
      <c r="AU666" s="39"/>
      <c r="AV666" s="39">
        <f>SQRT((q_1x-W666)^2+(q_1y-X666)^2)</f>
        <v>78589.958710211373</v>
      </c>
      <c r="AW666" s="39"/>
      <c r="AX666" s="39">
        <f>SQRT((q_2x-W666)^2+(q_2y-X666)^2)</f>
        <v>73107.183254460819</v>
      </c>
      <c r="AY666" s="39"/>
      <c r="AZ666" s="39">
        <f>SQRT((q_3x-W666)^2+(q_3y-X666)^2)</f>
        <v>48934.44536241873</v>
      </c>
      <c r="BA666" s="39"/>
    </row>
    <row r="667" spans="20:53" x14ac:dyDescent="0.3">
      <c r="T667">
        <v>663</v>
      </c>
      <c r="U667">
        <v>331.5</v>
      </c>
      <c r="W667" s="39">
        <f>W666+(Z666*bt)+(0.5*AC666)*bt^2</f>
        <v>-14514.636547402284</v>
      </c>
      <c r="X667" s="39">
        <f>X666+(AA666*bt)+(0.5*AD666)*bt^2</f>
        <v>-65750.045580815873</v>
      </c>
      <c r="Y667" s="39"/>
      <c r="Z667" s="39">
        <f>Z666+(AC666*bt)</f>
        <v>742.41531584353277</v>
      </c>
      <c r="AA667" s="39">
        <f>AA666+(AD666*bt)</f>
        <v>-5568.0927049967677</v>
      </c>
      <c r="AB667" s="39"/>
      <c r="AC667" s="39">
        <f t="shared" si="49"/>
        <v>65.297715269555724</v>
      </c>
      <c r="AD667" s="39">
        <f t="shared" si="50"/>
        <v>283.93514979375709</v>
      </c>
      <c r="AE667" s="39"/>
      <c r="AF667" s="39"/>
      <c r="AG667" s="39">
        <f>Masse_1*(q_1x-W667)/($AV667^2+Aarseth_1^2)^(3/2)</f>
        <v>33.273676860116971</v>
      </c>
      <c r="AH667" s="39">
        <f>Masse_1*(q_1y-X667)/($AV667^2+Aarseth_1^2)^(3/2)</f>
        <v>70.616370052094538</v>
      </c>
      <c r="AI667" s="39"/>
      <c r="AJ667" s="39">
        <f>Masse_2*(q_2x-W667)/($AX667^2+Aarseth_2^2)^(3/2)</f>
        <v>-2.2204029314451543</v>
      </c>
      <c r="AK667" s="39">
        <f>Masse_2*(q_2y-X667)/($AX667^2+Aarseth_2^2)^(3/2)</f>
        <v>30.662621486839647</v>
      </c>
      <c r="AL667" s="39"/>
      <c r="AM667" s="39">
        <f>Masse_3*(q_3x-W667)/($AZ667^2+Aarseth_3^2)^(3/2)</f>
        <v>34.244441340883903</v>
      </c>
      <c r="AN667" s="39">
        <f>Masse_3*(q_3y-X667)/($AZ667^2+Aarseth_3^2)^(3/2)</f>
        <v>182.65615825482294</v>
      </c>
      <c r="AO667" s="39"/>
      <c r="AP667" s="39"/>
      <c r="AQ667" s="39"/>
      <c r="AR667" s="39"/>
      <c r="AS667" s="39"/>
      <c r="AT667" s="39"/>
      <c r="AU667" s="39"/>
      <c r="AV667" s="39">
        <f>SQRT((q_1x-W667)^2+(q_1y-X667)^2)</f>
        <v>80974.250929483009</v>
      </c>
      <c r="AW667" s="39"/>
      <c r="AX667" s="39">
        <f>SQRT((q_2x-W667)^2+(q_2y-X667)^2)</f>
        <v>75948.394437952258</v>
      </c>
      <c r="AY667" s="39"/>
      <c r="AZ667" s="39">
        <f>SQRT((q_3x-W667)^2+(q_3y-X667)^2)</f>
        <v>51634.246727187296</v>
      </c>
      <c r="BA667" s="39"/>
    </row>
    <row r="668" spans="20:53" x14ac:dyDescent="0.3">
      <c r="T668">
        <v>664</v>
      </c>
      <c r="U668">
        <v>332</v>
      </c>
      <c r="W668" s="39">
        <f>W667+(Z667*bt)+(0.5*AC667)*bt^2</f>
        <v>-14135.266675071824</v>
      </c>
      <c r="X668" s="39">
        <f>X667+(AA667*bt)+(0.5*AD667)*bt^2</f>
        <v>-68498.600039590034</v>
      </c>
      <c r="Y668" s="39"/>
      <c r="Z668" s="39">
        <f>Z667+(AC667*bt)</f>
        <v>775.06417347831064</v>
      </c>
      <c r="AA668" s="39">
        <f>AA667+(AD667*bt)</f>
        <v>-5426.1251300998892</v>
      </c>
      <c r="AB668" s="39"/>
      <c r="AC668" s="39">
        <f t="shared" si="49"/>
        <v>56.576761829011247</v>
      </c>
      <c r="AD668" s="39">
        <f t="shared" si="50"/>
        <v>262.5797763404957</v>
      </c>
      <c r="AE668" s="39"/>
      <c r="AF668" s="39"/>
      <c r="AG668" s="39">
        <f>Masse_1*(q_1x-W668)/($AV668^2+Aarseth_1^2)^(3/2)</f>
        <v>30.251719800686601</v>
      </c>
      <c r="AH668" s="39">
        <f>Masse_1*(q_1y-X668)/($AV668^2+Aarseth_1^2)^(3/2)</f>
        <v>67.352289218267558</v>
      </c>
      <c r="AI668" s="39"/>
      <c r="AJ668" s="39">
        <f>Masse_2*(q_2x-W668)/($AX668^2+Aarseth_2^2)^(3/2)</f>
        <v>-2.1340175346068864</v>
      </c>
      <c r="AK668" s="39">
        <f>Masse_2*(q_2y-X668)/($AX668^2+Aarseth_2^2)^(3/2)</f>
        <v>28.563513402142544</v>
      </c>
      <c r="AL668" s="39"/>
      <c r="AM668" s="39">
        <f>Masse_3*(q_3x-W668)/($AZ668^2+Aarseth_3^2)^(3/2)</f>
        <v>28.459059562931536</v>
      </c>
      <c r="AN668" s="39">
        <f>Masse_3*(q_3y-X668)/($AZ668^2+Aarseth_3^2)^(3/2)</f>
        <v>166.66397372008561</v>
      </c>
      <c r="AO668" s="39"/>
      <c r="AP668" s="39"/>
      <c r="AQ668" s="39"/>
      <c r="AR668" s="39"/>
      <c r="AS668" s="39"/>
      <c r="AT668" s="39"/>
      <c r="AU668" s="39"/>
      <c r="AV668" s="39">
        <f>SQRT((q_1x-W668)^2+(q_1y-X668)^2)</f>
        <v>83312.685942513242</v>
      </c>
      <c r="AW668" s="39"/>
      <c r="AX668" s="39">
        <f>SQRT((q_2x-W668)^2+(q_2y-X668)^2)</f>
        <v>78717.37613226223</v>
      </c>
      <c r="AY668" s="39"/>
      <c r="AZ668" s="39">
        <f>SQRT((q_3x-W668)^2+(q_3y-X668)^2)</f>
        <v>54272.951858367727</v>
      </c>
      <c r="BA668" s="39"/>
    </row>
    <row r="669" spans="20:53" x14ac:dyDescent="0.3">
      <c r="T669">
        <v>665</v>
      </c>
      <c r="U669">
        <v>332.5</v>
      </c>
      <c r="W669" s="39">
        <f>W668+(Z668*bt)+(0.5*AC668)*bt^2</f>
        <v>-13740.662493104042</v>
      </c>
      <c r="X669" s="39">
        <f>X668+(AA668*bt)+(0.5*AD668)*bt^2</f>
        <v>-71178.840132597412</v>
      </c>
      <c r="Y669" s="39"/>
      <c r="Z669" s="39">
        <f>Z668+(AC668*bt)</f>
        <v>803.35255439281627</v>
      </c>
      <c r="AA669" s="39">
        <f>AA668+(AD668*bt)</f>
        <v>-5294.8352419296416</v>
      </c>
      <c r="AB669" s="39"/>
      <c r="AC669" s="39">
        <f t="shared" si="49"/>
        <v>49.321681682836299</v>
      </c>
      <c r="AD669" s="39">
        <f t="shared" si="50"/>
        <v>243.96001437882742</v>
      </c>
      <c r="AE669" s="39"/>
      <c r="AF669" s="39"/>
      <c r="AG669" s="39">
        <f>Masse_1*(q_1x-W669)/($AV669^2+Aarseth_1^2)^(3/2)</f>
        <v>27.591474713341103</v>
      </c>
      <c r="AH669" s="39">
        <f>Masse_1*(q_1y-X669)/($AV669^2+Aarseth_1^2)^(3/2)</f>
        <v>64.339733353998398</v>
      </c>
      <c r="AI669" s="39"/>
      <c r="AJ669" s="39">
        <f>Masse_2*(q_2x-W669)/($AX669^2+Aarseth_2^2)^(3/2)</f>
        <v>-2.0598405347874555</v>
      </c>
      <c r="AK669" s="39">
        <f>Masse_2*(q_2y-X669)/($AX669^2+Aarseth_2^2)^(3/2)</f>
        <v>26.714562889112834</v>
      </c>
      <c r="AL669" s="39"/>
      <c r="AM669" s="39">
        <f>Masse_3*(q_3x-W669)/($AZ669^2+Aarseth_3^2)^(3/2)</f>
        <v>23.790047504282654</v>
      </c>
      <c r="AN669" s="39">
        <f>Masse_3*(q_3y-X669)/($AZ669^2+Aarseth_3^2)^(3/2)</f>
        <v>152.9057181357162</v>
      </c>
      <c r="AO669" s="39"/>
      <c r="AP669" s="39"/>
      <c r="AQ669" s="39"/>
      <c r="AR669" s="39"/>
      <c r="AS669" s="39"/>
      <c r="AT669" s="39"/>
      <c r="AU669" s="39"/>
      <c r="AV669" s="39">
        <f>SQRT((q_1x-W669)^2+(q_1y-X669)^2)</f>
        <v>85608.36518754682</v>
      </c>
      <c r="AW669" s="39"/>
      <c r="AX669" s="39">
        <f>SQRT((q_2x-W669)^2+(q_2y-X669)^2)</f>
        <v>81419.797293404277</v>
      </c>
      <c r="AY669" s="39"/>
      <c r="AZ669" s="39">
        <f>SQRT((q_3x-W669)^2+(q_3y-X669)^2)</f>
        <v>56854.738232290656</v>
      </c>
      <c r="BA669" s="39"/>
    </row>
    <row r="670" spans="20:53" x14ac:dyDescent="0.3">
      <c r="T670">
        <v>666</v>
      </c>
      <c r="U670">
        <v>333</v>
      </c>
      <c r="W670" s="39">
        <f>W669+(Z669*bt)+(0.5*AC669)*bt^2</f>
        <v>-13332.82100569728</v>
      </c>
      <c r="X670" s="39">
        <f>X669+(AA669*bt)+(0.5*AD669)*bt^2</f>
        <v>-73795.762751764865</v>
      </c>
      <c r="Y670" s="39"/>
      <c r="Z670" s="39">
        <f>Z669+(AC669*bt)</f>
        <v>828.01339523423439</v>
      </c>
      <c r="AA670" s="39">
        <f>AA669+(AD669*bt)</f>
        <v>-5172.8552347402283</v>
      </c>
      <c r="AB670" s="39"/>
      <c r="AC670" s="39">
        <f t="shared" si="49"/>
        <v>43.222229535435531</v>
      </c>
      <c r="AD670" s="39">
        <f t="shared" si="50"/>
        <v>227.60053361309775</v>
      </c>
      <c r="AE670" s="39"/>
      <c r="AF670" s="39"/>
      <c r="AG670" s="39">
        <f>Masse_1*(q_1x-W670)/($AV670^2+Aarseth_1^2)^(3/2)</f>
        <v>25.237949405908619</v>
      </c>
      <c r="AH670" s="39">
        <f>Masse_1*(q_1y-X670)/($AV670^2+Aarseth_1^2)^(3/2)</f>
        <v>61.553096477886072</v>
      </c>
      <c r="AI670" s="39"/>
      <c r="AJ670" s="39">
        <f>Masse_2*(q_2x-W670)/($AX670^2+Aarseth_2^2)^(3/2)</f>
        <v>-1.9950597946209281</v>
      </c>
      <c r="AK670" s="39">
        <f>Masse_2*(q_2y-X670)/($AX670^2+Aarseth_2^2)^(3/2)</f>
        <v>25.074706614071356</v>
      </c>
      <c r="AL670" s="39"/>
      <c r="AM670" s="39">
        <f>Masse_3*(q_3x-W670)/($AZ670^2+Aarseth_3^2)^(3/2)</f>
        <v>19.979339924147837</v>
      </c>
      <c r="AN670" s="39">
        <f>Masse_3*(q_3y-X670)/($AZ670^2+Aarseth_3^2)^(3/2)</f>
        <v>140.97273052114031</v>
      </c>
      <c r="AO670" s="39"/>
      <c r="AP670" s="39"/>
      <c r="AQ670" s="39"/>
      <c r="AR670" s="39"/>
      <c r="AS670" s="39"/>
      <c r="AT670" s="39"/>
      <c r="AU670" s="39"/>
      <c r="AV670" s="39">
        <f>SQRT((q_1x-W670)^2+(q_1y-X670)^2)</f>
        <v>87863.974401281754</v>
      </c>
      <c r="AW670" s="39"/>
      <c r="AX670" s="39">
        <f>SQRT((q_2x-W670)^2+(q_2y-X670)^2)</f>
        <v>84060.580124646629</v>
      </c>
      <c r="AY670" s="39"/>
      <c r="AZ670" s="39">
        <f>SQRT((q_3x-W670)^2+(q_3y-X670)^2)</f>
        <v>59383.310984440825</v>
      </c>
      <c r="BA670" s="39"/>
    </row>
    <row r="671" spans="20:53" x14ac:dyDescent="0.3">
      <c r="T671">
        <v>667</v>
      </c>
      <c r="U671">
        <v>333.5</v>
      </c>
      <c r="W671" s="39">
        <f>W670+(Z670*bt)+(0.5*AC670)*bt^2</f>
        <v>-12913.411529388235</v>
      </c>
      <c r="X671" s="39">
        <f>X670+(AA670*bt)+(0.5*AD670)*bt^2</f>
        <v>-76353.740302433333</v>
      </c>
      <c r="Y671" s="39"/>
      <c r="Z671" s="39">
        <f>Z670+(AC670*bt)</f>
        <v>849.6245100019521</v>
      </c>
      <c r="AA671" s="39">
        <f>AA670+(AD670*bt)</f>
        <v>-5059.0549679336791</v>
      </c>
      <c r="AB671" s="39"/>
      <c r="AC671" s="39">
        <f t="shared" si="49"/>
        <v>38.046460672133392</v>
      </c>
      <c r="AD671" s="39">
        <f t="shared" si="50"/>
        <v>213.12738183061904</v>
      </c>
      <c r="AE671" s="39"/>
      <c r="AF671" s="39"/>
      <c r="AG671" s="39">
        <f>Masse_1*(q_1x-W671)/($AV671^2+Aarseth_1^2)^(3/2)</f>
        <v>23.146247714533441</v>
      </c>
      <c r="AH671" s="39">
        <f>Masse_1*(q_1y-X671)/($AV671^2+Aarseth_1^2)^(3/2)</f>
        <v>58.969865311508585</v>
      </c>
      <c r="AI671" s="39"/>
      <c r="AJ671" s="39">
        <f>Masse_2*(q_2x-W671)/($AX671^2+Aarseth_2^2)^(3/2)</f>
        <v>-1.9376521130512194</v>
      </c>
      <c r="AK671" s="39">
        <f>Masse_2*(q_2y-X671)/($AX671^2+Aarseth_2^2)^(3/2)</f>
        <v>23.611291675928463</v>
      </c>
      <c r="AL671" s="39"/>
      <c r="AM671" s="39">
        <f>Masse_3*(q_3x-W671)/($AZ671^2+Aarseth_3^2)^(3/2)</f>
        <v>16.837865070651173</v>
      </c>
      <c r="AN671" s="39">
        <f>Masse_3*(q_3y-X671)/($AZ671^2+Aarseth_3^2)^(3/2)</f>
        <v>130.54622484318199</v>
      </c>
      <c r="AO671" s="39"/>
      <c r="AP671" s="39"/>
      <c r="AQ671" s="39"/>
      <c r="AR671" s="39"/>
      <c r="AS671" s="39"/>
      <c r="AT671" s="39"/>
      <c r="AU671" s="39"/>
      <c r="AV671" s="39">
        <f>SQRT((q_1x-W671)^2+(q_1y-X671)^2)</f>
        <v>90081.865107305581</v>
      </c>
      <c r="AW671" s="39"/>
      <c r="AX671" s="39">
        <f>SQRT((q_2x-W671)^2+(q_2y-X671)^2)</f>
        <v>86644.031533464018</v>
      </c>
      <c r="AY671" s="39"/>
      <c r="AZ671" s="39">
        <f>SQRT((q_3x-W671)^2+(q_3y-X671)^2)</f>
        <v>61861.971607215091</v>
      </c>
      <c r="BA671" s="39"/>
    </row>
    <row r="672" spans="20:53" x14ac:dyDescent="0.3">
      <c r="T672">
        <v>668</v>
      </c>
      <c r="U672">
        <v>334</v>
      </c>
      <c r="W672" s="39">
        <f>W671+(Z671*bt)+(0.5*AC671)*bt^2</f>
        <v>-12483.843466803242</v>
      </c>
      <c r="X672" s="39">
        <f>X671+(AA671*bt)+(0.5*AD671)*bt^2</f>
        <v>-78856.62686367135</v>
      </c>
      <c r="Y672" s="39"/>
      <c r="Z672" s="39">
        <f>Z671+(AC671*bt)</f>
        <v>868.64774033801882</v>
      </c>
      <c r="AA672" s="39">
        <f>AA671+(AD671*bt)</f>
        <v>-4952.4912770183691</v>
      </c>
      <c r="AB672" s="39"/>
      <c r="AC672" s="39">
        <f t="shared" si="49"/>
        <v>33.618093115615913</v>
      </c>
      <c r="AD672" s="39">
        <f t="shared" si="50"/>
        <v>200.24292365688854</v>
      </c>
      <c r="AE672" s="39"/>
      <c r="AF672" s="39"/>
      <c r="AG672" s="39">
        <f>Masse_1*(q_1x-W672)/($AV672^2+Aarseth_1^2)^(3/2)</f>
        <v>21.27940795175601</v>
      </c>
      <c r="AH672" s="39">
        <f>Masse_1*(q_1y-X672)/($AV672^2+Aarseth_1^2)^(3/2)</f>
        <v>56.57021141133076</v>
      </c>
      <c r="AI672" s="39"/>
      <c r="AJ672" s="39">
        <f>Masse_2*(q_2x-W672)/($AX672^2+Aarseth_2^2)^(3/2)</f>
        <v>-1.8861348672486662</v>
      </c>
      <c r="AK672" s="39">
        <f>Masse_2*(q_2y-X672)/($AX672^2+Aarseth_2^2)^(3/2)</f>
        <v>22.298043072074446</v>
      </c>
      <c r="AL672" s="39"/>
      <c r="AM672" s="39">
        <f>Masse_3*(q_3x-W672)/($AZ672^2+Aarseth_3^2)^(3/2)</f>
        <v>14.224820031108573</v>
      </c>
      <c r="AN672" s="39">
        <f>Masse_3*(q_3y-X672)/($AZ672^2+Aarseth_3^2)^(3/2)</f>
        <v>121.37466917348333</v>
      </c>
      <c r="AO672" s="39"/>
      <c r="AP672" s="39"/>
      <c r="AQ672" s="39"/>
      <c r="AR672" s="39"/>
      <c r="AS672" s="39"/>
      <c r="AT672" s="39"/>
      <c r="AU672" s="39"/>
      <c r="AV672" s="39">
        <f>SQRT((q_1x-W672)^2+(q_1y-X672)^2)</f>
        <v>92264.11593705941</v>
      </c>
      <c r="AW672" s="39"/>
      <c r="AX672" s="39">
        <f>SQRT((q_2x-W672)^2+(q_2y-X672)^2)</f>
        <v>89173.946568609579</v>
      </c>
      <c r="AY672" s="39"/>
      <c r="AZ672" s="39">
        <f>SQRT((q_3x-W672)^2+(q_3y-X672)^2)</f>
        <v>64293.675485554311</v>
      </c>
      <c r="BA672" s="39"/>
    </row>
    <row r="673" spans="20:53" x14ac:dyDescent="0.3">
      <c r="T673">
        <v>669</v>
      </c>
      <c r="U673">
        <v>334.5</v>
      </c>
      <c r="W673" s="39">
        <f>W672+(Z672*bt)+(0.5*AC672)*bt^2</f>
        <v>-12045.317334994781</v>
      </c>
      <c r="X673" s="39">
        <f>X672+(AA672*bt)+(0.5*AD672)*bt^2</f>
        <v>-81307.842136723411</v>
      </c>
      <c r="Y673" s="39"/>
      <c r="Z673" s="39">
        <f>Z672+(AC672*bt)</f>
        <v>885.45678689582678</v>
      </c>
      <c r="AA673" s="39">
        <f>AA672+(AD672*bt)</f>
        <v>-4852.3698151899252</v>
      </c>
      <c r="AB673" s="39"/>
      <c r="AC673" s="39">
        <f t="shared" si="49"/>
        <v>29.801157681821408</v>
      </c>
      <c r="AD673" s="39">
        <f t="shared" si="50"/>
        <v>188.70769837932221</v>
      </c>
      <c r="AE673" s="39"/>
      <c r="AF673" s="39"/>
      <c r="AG673" s="39">
        <f>Masse_1*(q_1x-W673)/($AV673^2+Aarseth_1^2)^(3/2)</f>
        <v>19.606767844594831</v>
      </c>
      <c r="AH673" s="39">
        <f>Masse_1*(q_1y-X673)/($AV673^2+Aarseth_1^2)^(3/2)</f>
        <v>54.336636000563615</v>
      </c>
      <c r="AI673" s="39"/>
      <c r="AJ673" s="39">
        <f>Masse_2*(q_2x-W673)/($AX673^2+Aarseth_2^2)^(3/2)</f>
        <v>-1.8394029219774484</v>
      </c>
      <c r="AK673" s="39">
        <f>Masse_2*(q_2y-X673)/($AX673^2+Aarseth_2^2)^(3/2)</f>
        <v>21.1135904094088</v>
      </c>
      <c r="AL673" s="39"/>
      <c r="AM673" s="39">
        <f>Masse_3*(q_3x-W673)/($AZ673^2+Aarseth_3^2)^(3/2)</f>
        <v>12.033792759204024</v>
      </c>
      <c r="AN673" s="39">
        <f>Masse_3*(q_3y-X673)/($AZ673^2+Aarseth_3^2)^(3/2)</f>
        <v>113.25747196934979</v>
      </c>
      <c r="AO673" s="39"/>
      <c r="AP673" s="39"/>
      <c r="AQ673" s="39"/>
      <c r="AR673" s="39"/>
      <c r="AS673" s="39"/>
      <c r="AT673" s="39"/>
      <c r="AU673" s="39"/>
      <c r="AV673" s="39">
        <f>SQRT((q_1x-W673)^2+(q_1y-X673)^2)</f>
        <v>94412.57960717789</v>
      </c>
      <c r="AW673" s="39"/>
      <c r="AX673" s="39">
        <f>SQRT((q_2x-W673)^2+(q_2y-X673)^2)</f>
        <v>91653.690662000838</v>
      </c>
      <c r="AY673" s="39"/>
      <c r="AZ673" s="39">
        <f>SQRT((q_3x-W673)^2+(q_3y-X673)^2)</f>
        <v>66681.079964105331</v>
      </c>
      <c r="BA673" s="39"/>
    </row>
    <row r="674" spans="20:53" x14ac:dyDescent="0.3">
      <c r="T674">
        <v>670</v>
      </c>
      <c r="U674">
        <v>335</v>
      </c>
      <c r="W674" s="39">
        <f>W673+(Z673*bt)+(0.5*AC673)*bt^2</f>
        <v>-11598.86379683664</v>
      </c>
      <c r="X674" s="39">
        <f>X673+(AA673*bt)+(0.5*AD673)*bt^2</f>
        <v>-83710.438582020957</v>
      </c>
      <c r="Y674" s="39"/>
      <c r="Z674" s="39">
        <f>Z673+(AC673*bt)</f>
        <v>900.35736573673751</v>
      </c>
      <c r="AA674" s="39">
        <f>AA673+(AD673*bt)</f>
        <v>-4758.0159660002646</v>
      </c>
      <c r="AB674" s="39"/>
      <c r="AC674" s="39">
        <f t="shared" si="49"/>
        <v>26.489375935782093</v>
      </c>
      <c r="AD674" s="39">
        <f t="shared" si="50"/>
        <v>178.32711896862017</v>
      </c>
      <c r="AE674" s="39"/>
      <c r="AF674" s="39"/>
      <c r="AG674" s="39">
        <f>Masse_1*(q_1x-W674)/($AV674^2+Aarseth_1^2)^(3/2)</f>
        <v>18.102712742690091</v>
      </c>
      <c r="AH674" s="39">
        <f>Masse_1*(q_1y-X674)/($AV674^2+Aarseth_1^2)^(3/2)</f>
        <v>52.253662644363814</v>
      </c>
      <c r="AI674" s="39"/>
      <c r="AJ674" s="39">
        <f>Masse_2*(q_2x-W674)/($AX674^2+Aarseth_2^2)^(3/2)</f>
        <v>-1.7966193429897204</v>
      </c>
      <c r="AK674" s="39">
        <f>Masse_2*(q_2y-X674)/($AX674^2+Aarseth_2^2)^(3/2)</f>
        <v>20.040382934526654</v>
      </c>
      <c r="AL674" s="39"/>
      <c r="AM674" s="39">
        <f>Masse_3*(q_3x-W674)/($AZ674^2+Aarseth_3^2)^(3/2)</f>
        <v>10.183282536081723</v>
      </c>
      <c r="AN674" s="39">
        <f>Masse_3*(q_3y-X674)/($AZ674^2+Aarseth_3^2)^(3/2)</f>
        <v>106.03307338972971</v>
      </c>
      <c r="AO674" s="39"/>
      <c r="AP674" s="39"/>
      <c r="AQ674" s="39"/>
      <c r="AR674" s="39"/>
      <c r="AS674" s="39"/>
      <c r="AT674" s="39"/>
      <c r="AU674" s="39"/>
      <c r="AV674" s="39">
        <f>SQRT((q_1x-W674)^2+(q_1y-X674)^2)</f>
        <v>96528.91949864378</v>
      </c>
      <c r="AW674" s="39"/>
      <c r="AX674" s="39">
        <f>SQRT((q_2x-W674)^2+(q_2y-X674)^2)</f>
        <v>94086.265675383387</v>
      </c>
      <c r="AY674" s="39"/>
      <c r="AZ674" s="39">
        <f>SQRT((q_3x-W674)^2+(q_3y-X674)^2)</f>
        <v>69026.584542065204</v>
      </c>
      <c r="BA674" s="39"/>
    </row>
    <row r="675" spans="20:53" x14ac:dyDescent="0.3">
      <c r="T675">
        <v>671</v>
      </c>
      <c r="U675">
        <v>335.5</v>
      </c>
      <c r="W675" s="39">
        <f>W674+(Z674*bt)+(0.5*AC674)*bt^2</f>
        <v>-11145.373941976299</v>
      </c>
      <c r="X675" s="39">
        <f>X674+(AA674*bt)+(0.5*AD674)*bt^2</f>
        <v>-86067.155675150017</v>
      </c>
      <c r="Y675" s="39"/>
      <c r="Z675" s="39">
        <f>Z674+(AC674*bt)</f>
        <v>913.60205370462859</v>
      </c>
      <c r="AA675" s="39">
        <f>AA674+(AD674*bt)</f>
        <v>-4668.8524065159545</v>
      </c>
      <c r="AB675" s="39"/>
      <c r="AC675" s="39">
        <f t="shared" si="49"/>
        <v>23.598672662691225</v>
      </c>
      <c r="AD675" s="39">
        <f t="shared" si="50"/>
        <v>168.94159936838537</v>
      </c>
      <c r="AE675" s="39"/>
      <c r="AF675" s="39"/>
      <c r="AG675" s="39">
        <f>Masse_1*(q_1x-W675)/($AV675^2+Aarseth_1^2)^(3/2)</f>
        <v>16.745706764551215</v>
      </c>
      <c r="AH675" s="39">
        <f>Masse_1*(q_1y-X675)/($AV675^2+Aarseth_1^2)^(3/2)</f>
        <v>50.307572310681124</v>
      </c>
      <c r="AI675" s="39"/>
      <c r="AJ675" s="39">
        <f>Masse_2*(q_2x-W675)/($AX675^2+Aarseth_2^2)^(3/2)</f>
        <v>-1.7571408062353013</v>
      </c>
      <c r="AK675" s="39">
        <f>Masse_2*(q_2y-X675)/($AX675^2+Aarseth_2^2)^(3/2)</f>
        <v>19.063878956559936</v>
      </c>
      <c r="AL675" s="39"/>
      <c r="AM675" s="39">
        <f>Masse_3*(q_3x-W675)/($AZ675^2+Aarseth_3^2)^(3/2)</f>
        <v>8.6101067043753119</v>
      </c>
      <c r="AN675" s="39">
        <f>Masse_3*(q_3y-X675)/($AZ675^2+Aarseth_3^2)^(3/2)</f>
        <v>99.570148101144326</v>
      </c>
      <c r="AO675" s="39"/>
      <c r="AP675" s="39"/>
      <c r="AQ675" s="39"/>
      <c r="AR675" s="39"/>
      <c r="AS675" s="39"/>
      <c r="AT675" s="39"/>
      <c r="AU675" s="39"/>
      <c r="AV675" s="39">
        <f>SQRT((q_1x-W675)^2+(q_1y-X675)^2)</f>
        <v>98614.638564075751</v>
      </c>
      <c r="AW675" s="39"/>
      <c r="AX675" s="39">
        <f>SQRT((q_2x-W675)^2+(q_2y-X675)^2)</f>
        <v>96474.363445119132</v>
      </c>
      <c r="AY675" s="39"/>
      <c r="AZ675" s="39">
        <f>SQRT((q_3x-W675)^2+(q_3y-X675)^2)</f>
        <v>71332.364580481473</v>
      </c>
      <c r="BA675" s="39"/>
    </row>
    <row r="676" spans="20:53" x14ac:dyDescent="0.3">
      <c r="T676">
        <v>672</v>
      </c>
      <c r="U676">
        <v>336</v>
      </c>
      <c r="W676" s="39">
        <f>W675+(Z675*bt)+(0.5*AC675)*bt^2</f>
        <v>-10685.623081041149</v>
      </c>
      <c r="X676" s="39">
        <f>X675+(AA675*bt)+(0.5*AD675)*bt^2</f>
        <v>-88380.464178486945</v>
      </c>
      <c r="Y676" s="39"/>
      <c r="Z676" s="39">
        <f>Z675+(AC675*bt)</f>
        <v>925.40139003597415</v>
      </c>
      <c r="AA676" s="39">
        <f>AA675+(AD675*bt)</f>
        <v>-4584.3816068317619</v>
      </c>
      <c r="AB676" s="39"/>
      <c r="AC676" s="39">
        <f t="shared" si="49"/>
        <v>21.061808171819351</v>
      </c>
      <c r="AD676" s="39">
        <f t="shared" si="50"/>
        <v>160.41913933717734</v>
      </c>
      <c r="AE676" s="39"/>
      <c r="AF676" s="39"/>
      <c r="AG676" s="39">
        <f>Masse_1*(q_1x-W676)/($AV676^2+Aarseth_1^2)^(3/2)</f>
        <v>15.517535465242039</v>
      </c>
      <c r="AH676" s="39">
        <f>Masse_1*(q_1y-X676)/($AV676^2+Aarseth_1^2)^(3/2)</f>
        <v>48.486175411337243</v>
      </c>
      <c r="AI676" s="39"/>
      <c r="AJ676" s="39">
        <f>Masse_2*(q_2x-W676)/($AX676^2+Aarseth_2^2)^(3/2)</f>
        <v>-1.7204658259573047</v>
      </c>
      <c r="AK676" s="39">
        <f>Masse_2*(q_2y-X676)/($AX676^2+Aarseth_2^2)^(3/2)</f>
        <v>18.171932275618413</v>
      </c>
      <c r="AL676" s="39"/>
      <c r="AM676" s="39">
        <f>Masse_3*(q_3x-W676)/($AZ676^2+Aarseth_3^2)^(3/2)</f>
        <v>7.264738532534615</v>
      </c>
      <c r="AN676" s="39">
        <f>Masse_3*(q_3y-X676)/($AZ676^2+Aarseth_3^2)^(3/2)</f>
        <v>93.761031650221682</v>
      </c>
      <c r="AO676" s="39"/>
      <c r="AP676" s="39"/>
      <c r="AQ676" s="39"/>
      <c r="AR676" s="39"/>
      <c r="AS676" s="39"/>
      <c r="AT676" s="39"/>
      <c r="AU676" s="39"/>
      <c r="AV676" s="39">
        <f>SQRT((q_1x-W676)^2+(q_1y-X676)^2)</f>
        <v>100671.10248206207</v>
      </c>
      <c r="AW676" s="39"/>
      <c r="AX676" s="39">
        <f>SQRT((q_2x-W676)^2+(q_2y-X676)^2)</f>
        <v>98820.409579008454</v>
      </c>
      <c r="AY676" s="39"/>
      <c r="AZ676" s="39">
        <f>SQRT((q_3x-W676)^2+(q_3y-X676)^2)</f>
        <v>73600.399678737303</v>
      </c>
      <c r="BA676" s="39"/>
    </row>
    <row r="677" spans="20:53" x14ac:dyDescent="0.3">
      <c r="T677">
        <v>673</v>
      </c>
      <c r="U677">
        <v>336.5</v>
      </c>
      <c r="W677" s="39">
        <f>W676+(Z676*bt)+(0.5*AC676)*bt^2</f>
        <v>-10220.289660001685</v>
      </c>
      <c r="X677" s="39">
        <f>X676+(AA676*bt)+(0.5*AD676)*bt^2</f>
        <v>-90652.602589485687</v>
      </c>
      <c r="Y677" s="39"/>
      <c r="Z677" s="39">
        <f>Z676+(AC676*bt)</f>
        <v>935.93229412188384</v>
      </c>
      <c r="AA677" s="39">
        <f>AA676+(AD676*bt)</f>
        <v>-4504.1720371631736</v>
      </c>
      <c r="AB677" s="39"/>
      <c r="AC677" s="39">
        <f t="shared" si="49"/>
        <v>18.824470551766467</v>
      </c>
      <c r="AD677" s="39">
        <f t="shared" si="50"/>
        <v>152.64969231276149</v>
      </c>
      <c r="AE677" s="39"/>
      <c r="AF677" s="39"/>
      <c r="AG677" s="39">
        <f>Masse_1*(q_1x-W677)/($AV677^2+Aarseth_1^2)^(3/2)</f>
        <v>14.402708455351993</v>
      </c>
      <c r="AH677" s="39">
        <f>Masse_1*(q_1y-X677)/($AV677^2+Aarseth_1^2)^(3/2)</f>
        <v>46.778615795382507</v>
      </c>
      <c r="AI677" s="39"/>
      <c r="AJ677" s="39">
        <f>Masse_2*(q_2x-W677)/($AX677^2+Aarseth_2^2)^(3/2)</f>
        <v>-1.6861982624011069</v>
      </c>
      <c r="AK677" s="39">
        <f>Masse_2*(q_2y-X677)/($AX677^2+Aarseth_2^2)^(3/2)</f>
        <v>17.354322131443531</v>
      </c>
      <c r="AL677" s="39"/>
      <c r="AM677" s="39">
        <f>Masse_3*(q_3x-W677)/($AZ677^2+Aarseth_3^2)^(3/2)</f>
        <v>6.107960358815582</v>
      </c>
      <c r="AN677" s="39">
        <f>Masse_3*(q_3y-X677)/($AZ677^2+Aarseth_3^2)^(3/2)</f>
        <v>88.516754385935442</v>
      </c>
      <c r="AO677" s="39"/>
      <c r="AP677" s="39"/>
      <c r="AQ677" s="39"/>
      <c r="AR677" s="39"/>
      <c r="AS677" s="39"/>
      <c r="AT677" s="39"/>
      <c r="AU677" s="39"/>
      <c r="AV677" s="39">
        <f>SQRT((q_1x-W677)^2+(q_1y-X677)^2)</f>
        <v>102699.55843246804</v>
      </c>
      <c r="AW677" s="39"/>
      <c r="AX677" s="39">
        <f>SQRT((q_2x-W677)^2+(q_2y-X677)^2)</f>
        <v>101126.59957880128</v>
      </c>
      <c r="AY677" s="39"/>
      <c r="AZ677" s="39">
        <f>SQRT((q_3x-W677)^2+(q_3y-X677)^2)</f>
        <v>75832.497668855518</v>
      </c>
      <c r="BA677" s="39"/>
    </row>
    <row r="678" spans="20:53" x14ac:dyDescent="0.3">
      <c r="T678">
        <v>674</v>
      </c>
      <c r="U678">
        <v>337</v>
      </c>
      <c r="W678" s="39">
        <f>W677+(Z677*bt)+(0.5*AC677)*bt^2</f>
        <v>-9749.9704541217707</v>
      </c>
      <c r="X678" s="39">
        <f>X677+(AA677*bt)+(0.5*AD677)*bt^2</f>
        <v>-92885.607396528168</v>
      </c>
      <c r="Y678" s="39"/>
      <c r="Z678" s="39">
        <f>Z677+(AC677*bt)</f>
        <v>945.34452939776702</v>
      </c>
      <c r="AA678" s="39">
        <f>AA677+(AD677*bt)</f>
        <v>-4427.8471910067929</v>
      </c>
      <c r="AB678" s="39"/>
      <c r="AC678" s="39">
        <f t="shared" si="49"/>
        <v>16.842390354150453</v>
      </c>
      <c r="AD678" s="39">
        <f t="shared" si="50"/>
        <v>145.54084205563117</v>
      </c>
      <c r="AE678" s="39"/>
      <c r="AF678" s="39"/>
      <c r="AG678" s="39">
        <f>Masse_1*(q_1x-W678)/($AV678^2+Aarseth_1^2)^(3/2)</f>
        <v>13.387984244369564</v>
      </c>
      <c r="AH678" s="39">
        <f>Masse_1*(q_1y-X678)/($AV678^2+Aarseth_1^2)^(3/2)</f>
        <v>45.175202182427242</v>
      </c>
      <c r="AI678" s="39"/>
      <c r="AJ678" s="39">
        <f>Masse_2*(q_2x-W678)/($AX678^2+Aarseth_2^2)^(3/2)</f>
        <v>-1.6540212305829936</v>
      </c>
      <c r="AK678" s="39">
        <f>Masse_2*(q_2y-X678)/($AX678^2+Aarseth_2^2)^(3/2)</f>
        <v>16.602389114450457</v>
      </c>
      <c r="AL678" s="39"/>
      <c r="AM678" s="39">
        <f>Masse_3*(q_3x-W678)/($AZ678^2+Aarseth_3^2)^(3/2)</f>
        <v>5.1084273403638827</v>
      </c>
      <c r="AN678" s="39">
        <f>Masse_3*(q_3y-X678)/($AZ678^2+Aarseth_3^2)^(3/2)</f>
        <v>83.763250758753458</v>
      </c>
      <c r="AO678" s="39"/>
      <c r="AP678" s="39"/>
      <c r="AQ678" s="39"/>
      <c r="AR678" s="39"/>
      <c r="AS678" s="39"/>
      <c r="AT678" s="39"/>
      <c r="AU678" s="39"/>
      <c r="AV678" s="39">
        <f>SQRT((q_1x-W678)^2+(q_1y-X678)^2)</f>
        <v>104701.15049220332</v>
      </c>
      <c r="AW678" s="39"/>
      <c r="AX678" s="39">
        <f>SQRT((q_2x-W678)^2+(q_2y-X678)^2)</f>
        <v>103394.92886522002</v>
      </c>
      <c r="AY678" s="39"/>
      <c r="AZ678" s="39">
        <f>SQRT((q_3x-W678)^2+(q_3y-X678)^2)</f>
        <v>78030.314998987116</v>
      </c>
      <c r="BA678" s="39"/>
    </row>
    <row r="679" spans="20:53" x14ac:dyDescent="0.3">
      <c r="T679">
        <v>675</v>
      </c>
      <c r="U679">
        <v>337.5</v>
      </c>
      <c r="W679" s="39">
        <f>W678+(Z678*bt)+(0.5*AC678)*bt^2</f>
        <v>-9275.1928906286175</v>
      </c>
      <c r="X679" s="39">
        <f>X678+(AA678*bt)+(0.5*AD678)*bt^2</f>
        <v>-95081.338386774616</v>
      </c>
      <c r="Y679" s="39"/>
      <c r="Z679" s="39">
        <f>Z678+(AC678*bt)</f>
        <v>953.76572457484224</v>
      </c>
      <c r="AA679" s="39">
        <f>AA678+(AD678*bt)</f>
        <v>-4355.0767699789776</v>
      </c>
      <c r="AB679" s="39"/>
      <c r="AC679" s="39">
        <f t="shared" si="49"/>
        <v>15.079182396067241</v>
      </c>
      <c r="AD679" s="39">
        <f t="shared" si="50"/>
        <v>139.01445073261527</v>
      </c>
      <c r="AE679" s="39"/>
      <c r="AF679" s="39"/>
      <c r="AG679" s="39">
        <f>Masse_1*(q_1x-W679)/($AV679^2+Aarseth_1^2)^(3/2)</f>
        <v>12.461989379496199</v>
      </c>
      <c r="AH679" s="39">
        <f>Masse_1*(q_1y-X679)/($AV679^2+Aarseth_1^2)^(3/2)</f>
        <v>43.667263074454873</v>
      </c>
      <c r="AI679" s="39"/>
      <c r="AJ679" s="39">
        <f>Masse_2*(q_2x-W679)/($AX679^2+Aarseth_2^2)^(3/2)</f>
        <v>-1.6236781972833398</v>
      </c>
      <c r="AK679" s="39">
        <f>Masse_2*(q_2y-X679)/($AX679^2+Aarseth_2^2)^(3/2)</f>
        <v>15.908750277743627</v>
      </c>
      <c r="AL679" s="39"/>
      <c r="AM679" s="39">
        <f>Masse_3*(q_3x-W679)/($AZ679^2+Aarseth_3^2)^(3/2)</f>
        <v>4.2408712138543816</v>
      </c>
      <c r="AN679" s="39">
        <f>Masse_3*(q_3y-X679)/($AZ679^2+Aarseth_3^2)^(3/2)</f>
        <v>79.438437380416758</v>
      </c>
      <c r="AO679" s="39"/>
      <c r="AP679" s="39"/>
      <c r="AQ679" s="39"/>
      <c r="AR679" s="39"/>
      <c r="AS679" s="39"/>
      <c r="AT679" s="39"/>
      <c r="AU679" s="39"/>
      <c r="AV679" s="39">
        <f>SQRT((q_1x-W679)^2+(q_1y-X679)^2)</f>
        <v>106676.9323893665</v>
      </c>
      <c r="AW679" s="39"/>
      <c r="AX679" s="39">
        <f>SQRT((q_2x-W679)^2+(q_2y-X679)^2)</f>
        <v>105627.21791607054</v>
      </c>
      <c r="AY679" s="39"/>
      <c r="AZ679" s="39">
        <f>SQRT((q_3x-W679)^2+(q_3y-X679)^2)</f>
        <v>80195.374131362361</v>
      </c>
      <c r="BA679" s="39"/>
    </row>
    <row r="680" spans="20:53" x14ac:dyDescent="0.3">
      <c r="T680">
        <v>676</v>
      </c>
      <c r="U680">
        <v>338</v>
      </c>
      <c r="W680" s="39">
        <f>W679+(Z679*bt)+(0.5*AC679)*bt^2</f>
        <v>-8796.4251305416892</v>
      </c>
      <c r="X680" s="39">
        <f>X679+(AA679*bt)+(0.5*AD679)*bt^2</f>
        <v>-97241.499965422525</v>
      </c>
      <c r="Y680" s="39"/>
      <c r="Z680" s="39">
        <f>Z679+(AC679*bt)</f>
        <v>961.30531577287582</v>
      </c>
      <c r="AA680" s="39">
        <f>AA679+(AD679*bt)</f>
        <v>-4285.5695446126701</v>
      </c>
      <c r="AB680" s="39"/>
      <c r="AC680" s="39">
        <f t="shared" si="49"/>
        <v>13.504712051082171</v>
      </c>
      <c r="AD680" s="39">
        <f t="shared" si="50"/>
        <v>133.00403573594119</v>
      </c>
      <c r="AE680" s="39"/>
      <c r="AF680" s="39"/>
      <c r="AG680" s="39">
        <f>Masse_1*(q_1x-W680)/($AV680^2+Aarseth_1^2)^(3/2)</f>
        <v>11.614910978450407</v>
      </c>
      <c r="AH680" s="39">
        <f>Masse_1*(q_1y-X680)/($AV680^2+Aarseth_1^2)^(3/2)</f>
        <v>42.247021716506524</v>
      </c>
      <c r="AI680" s="39"/>
      <c r="AJ680" s="39">
        <f>Masse_2*(q_2x-W680)/($AX680^2+Aarseth_2^2)^(3/2)</f>
        <v>-1.5949591159162719</v>
      </c>
      <c r="AK680" s="39">
        <f>Masse_2*(q_2y-X680)/($AX680^2+Aarseth_2^2)^(3/2)</f>
        <v>15.267074122980821</v>
      </c>
      <c r="AL680" s="39"/>
      <c r="AM680" s="39">
        <f>Masse_3*(q_3x-W680)/($AZ680^2+Aarseth_3^2)^(3/2)</f>
        <v>3.4847601885480359</v>
      </c>
      <c r="AN680" s="39">
        <f>Masse_3*(q_3y-X680)/($AZ680^2+Aarseth_3^2)^(3/2)</f>
        <v>75.489939896453848</v>
      </c>
      <c r="AO680" s="39"/>
      <c r="AP680" s="39"/>
      <c r="AQ680" s="39"/>
      <c r="AR680" s="39"/>
      <c r="AS680" s="39"/>
      <c r="AT680" s="39"/>
      <c r="AU680" s="39"/>
      <c r="AV680" s="39">
        <f>SQRT((q_1x-W680)^2+(q_1y-X680)^2)</f>
        <v>108627.87816810886</v>
      </c>
      <c r="AW680" s="39"/>
      <c r="AX680" s="39">
        <f>SQRT((q_2x-W680)^2+(q_2y-X680)^2)</f>
        <v>107825.13345546705</v>
      </c>
      <c r="AY680" s="39"/>
      <c r="AZ680" s="39">
        <f>SQRT((q_3x-W680)^2+(q_3y-X680)^2)</f>
        <v>82329.078461588535</v>
      </c>
      <c r="BA680" s="39"/>
    </row>
    <row r="681" spans="20:53" x14ac:dyDescent="0.3">
      <c r="T681">
        <v>677</v>
      </c>
      <c r="U681">
        <v>338.5</v>
      </c>
      <c r="W681" s="39">
        <f>W680+(Z680*bt)+(0.5*AC680)*bt^2</f>
        <v>-8314.0843836488657</v>
      </c>
      <c r="X681" s="39">
        <f>X680+(AA680*bt)+(0.5*AD680)*bt^2</f>
        <v>-99367.65923326186</v>
      </c>
      <c r="Y681" s="39"/>
      <c r="Z681" s="39">
        <f>Z680+(AC680*bt)</f>
        <v>968.05767179841689</v>
      </c>
      <c r="AA681" s="39">
        <f>AA680+(AD680*bt)</f>
        <v>-4219.0675267446995</v>
      </c>
      <c r="AB681" s="39"/>
      <c r="AC681" s="39">
        <f t="shared" si="49"/>
        <v>12.093844857427127</v>
      </c>
      <c r="AD681" s="39">
        <f t="shared" si="50"/>
        <v>127.4526986907604</v>
      </c>
      <c r="AE681" s="39"/>
      <c r="AF681" s="39"/>
      <c r="AG681" s="39">
        <f>Masse_1*(q_1x-W681)/($AV681^2+Aarseth_1^2)^(3/2)</f>
        <v>10.83824685692152</v>
      </c>
      <c r="AH681" s="39">
        <f>Masse_1*(q_1y-X681)/($AV681^2+Aarseth_1^2)^(3/2)</f>
        <v>40.907488163747388</v>
      </c>
      <c r="AI681" s="39"/>
      <c r="AJ681" s="39">
        <f>Masse_2*(q_2x-W681)/($AX681^2+Aarseth_2^2)^(3/2)</f>
        <v>-1.5676901384009725</v>
      </c>
      <c r="AK681" s="39">
        <f>Masse_2*(q_2y-X681)/($AX681^2+Aarseth_2^2)^(3/2)</f>
        <v>14.671901327105294</v>
      </c>
      <c r="AL681" s="39"/>
      <c r="AM681" s="39">
        <f>Masse_3*(q_3x-W681)/($AZ681^2+Aarseth_3^2)^(3/2)</f>
        <v>2.8232881389065807</v>
      </c>
      <c r="AN681" s="39">
        <f>Masse_3*(q_3y-X681)/($AZ681^2+Aarseth_3^2)^(3/2)</f>
        <v>71.873309199907709</v>
      </c>
      <c r="AO681" s="39"/>
      <c r="AP681" s="39"/>
      <c r="AQ681" s="39"/>
      <c r="AR681" s="39"/>
      <c r="AS681" s="39"/>
      <c r="AT681" s="39"/>
      <c r="AU681" s="39"/>
      <c r="AV681" s="39">
        <f>SQRT((q_1x-W681)^2+(q_1y-X681)^2)</f>
        <v>110554.89118298188</v>
      </c>
      <c r="AW681" s="39"/>
      <c r="AX681" s="39">
        <f>SQRT((q_2x-W681)^2+(q_2y-X681)^2)</f>
        <v>109990.20642746046</v>
      </c>
      <c r="AY681" s="39"/>
      <c r="AZ681" s="39">
        <f>SQRT((q_3x-W681)^2+(q_3y-X681)^2)</f>
        <v>84432.725171000726</v>
      </c>
      <c r="BA681" s="39"/>
    </row>
    <row r="682" spans="20:53" x14ac:dyDescent="0.3">
      <c r="T682">
        <v>678</v>
      </c>
      <c r="U682">
        <v>339</v>
      </c>
      <c r="W682" s="39">
        <f>W681+(Z681*bt)+(0.5*AC681)*bt^2</f>
        <v>-7828.5438171424785</v>
      </c>
      <c r="X682" s="39">
        <f>X681+(AA681*bt)+(0.5*AD681)*bt^2</f>
        <v>-101461.26140929786</v>
      </c>
      <c r="Y682" s="39"/>
      <c r="Z682" s="39">
        <f>Z681+(AC681*bt)</f>
        <v>974.10459422713041</v>
      </c>
      <c r="AA682" s="39">
        <f>AA681+(AD681*bt)</f>
        <v>-4155.3411773993193</v>
      </c>
      <c r="AB682" s="39"/>
      <c r="AC682" s="39">
        <f t="shared" si="49"/>
        <v>10.825479691254429</v>
      </c>
      <c r="AD682" s="39">
        <f t="shared" si="50"/>
        <v>122.31147686983343</v>
      </c>
      <c r="AE682" s="39"/>
      <c r="AF682" s="39"/>
      <c r="AG682" s="39">
        <f>Masse_1*(q_1x-W682)/($AV682^2+Aarseth_1^2)^(3/2)</f>
        <v>10.12460119719235</v>
      </c>
      <c r="AH682" s="39">
        <f>Masse_1*(q_1y-X682)/($AV682^2+Aarseth_1^2)^(3/2)</f>
        <v>39.642365944875536</v>
      </c>
      <c r="AI682" s="39"/>
      <c r="AJ682" s="39">
        <f>Masse_2*(q_2x-W682)/($AX682^2+Aarseth_2^2)^(3/2)</f>
        <v>-1.5417258977381434</v>
      </c>
      <c r="AK682" s="39">
        <f>Masse_2*(q_2y-X682)/($AX682^2+Aarseth_2^2)^(3/2)</f>
        <v>14.118500755176832</v>
      </c>
      <c r="AL682" s="39"/>
      <c r="AM682" s="39">
        <f>Masse_3*(q_3x-W682)/($AZ682^2+Aarseth_3^2)^(3/2)</f>
        <v>2.242604391800223</v>
      </c>
      <c r="AN682" s="39">
        <f>Masse_3*(q_3y-X682)/($AZ682^2+Aarseth_3^2)^(3/2)</f>
        <v>68.550610169781066</v>
      </c>
      <c r="AO682" s="39"/>
      <c r="AP682" s="39"/>
      <c r="AQ682" s="39"/>
      <c r="AR682" s="39"/>
      <c r="AS682" s="39"/>
      <c r="AT682" s="39"/>
      <c r="AU682" s="39"/>
      <c r="AV682" s="39">
        <f>SQRT((q_1x-W682)^2+(q_1y-X682)^2)</f>
        <v>112458.81174406905</v>
      </c>
      <c r="AW682" s="39"/>
      <c r="AX682" s="39">
        <f>SQRT((q_2x-W682)^2+(q_2y-X682)^2)</f>
        <v>112123.84733214899</v>
      </c>
      <c r="AY682" s="39"/>
      <c r="AZ682" s="39">
        <f>SQRT((q_3x-W682)^2+(q_3y-X682)^2)</f>
        <v>86507.516347496843</v>
      </c>
      <c r="BA682" s="39"/>
    </row>
    <row r="683" spans="20:53" x14ac:dyDescent="0.3">
      <c r="T683">
        <v>679</v>
      </c>
      <c r="U683">
        <v>339.5</v>
      </c>
      <c r="W683" s="39">
        <f>W682+(Z682*bt)+(0.5*AC682)*bt^2</f>
        <v>-7340.1383350675069</v>
      </c>
      <c r="X683" s="39">
        <f>X682+(AA682*bt)+(0.5*AD682)*bt^2</f>
        <v>-103523.64306338879</v>
      </c>
      <c r="Y683" s="39"/>
      <c r="Z683" s="39">
        <f>Z682+(AC682*bt)</f>
        <v>979.51733407275765</v>
      </c>
      <c r="AA683" s="39">
        <f>AA682+(AD682*bt)</f>
        <v>-4094.1854389644027</v>
      </c>
      <c r="AB683" s="39"/>
      <c r="AC683" s="39">
        <f t="shared" si="49"/>
        <v>9.6817940888763196</v>
      </c>
      <c r="AD683" s="39">
        <f t="shared" si="50"/>
        <v>117.53802064980817</v>
      </c>
      <c r="AE683" s="39"/>
      <c r="AF683" s="39"/>
      <c r="AG683" s="39">
        <f>Masse_1*(q_1x-W683)/($AV683^2+Aarseth_1^2)^(3/2)</f>
        <v>9.4675164830765599</v>
      </c>
      <c r="AH683" s="39">
        <f>Masse_1*(q_1y-X683)/($AV683^2+Aarseth_1^2)^(3/2)</f>
        <v>38.445971188289043</v>
      </c>
      <c r="AI683" s="39"/>
      <c r="AJ683" s="39">
        <f>Masse_2*(q_2x-W683)/($AX683^2+Aarseth_2^2)^(3/2)</f>
        <v>-1.5169436591468051</v>
      </c>
      <c r="AK683" s="39">
        <f>Masse_2*(q_2y-X683)/($AX683^2+Aarseth_2^2)^(3/2)</f>
        <v>13.602752942022063</v>
      </c>
      <c r="AL683" s="39"/>
      <c r="AM683" s="39">
        <f>Masse_3*(q_3x-W683)/($AZ683^2+Aarseth_3^2)^(3/2)</f>
        <v>1.731221264946565</v>
      </c>
      <c r="AN683" s="39">
        <f>Masse_3*(q_3y-X683)/($AZ683^2+Aarseth_3^2)^(3/2)</f>
        <v>65.48929651949706</v>
      </c>
      <c r="AO683" s="39"/>
      <c r="AP683" s="39"/>
      <c r="AQ683" s="39"/>
      <c r="AR683" s="39"/>
      <c r="AS683" s="39"/>
      <c r="AT683" s="39"/>
      <c r="AU683" s="39"/>
      <c r="AV683" s="39">
        <f>SQRT((q_1x-W683)^2+(q_1y-X683)^2)</f>
        <v>114340.42366218251</v>
      </c>
      <c r="AW683" s="39"/>
      <c r="AX683" s="39">
        <f>SQRT((q_2x-W683)^2+(q_2y-X683)^2)</f>
        <v>114227.3593836386</v>
      </c>
      <c r="AY683" s="39"/>
      <c r="AZ683" s="39">
        <f>SQRT((q_3x-W683)^2+(q_3y-X683)^2)</f>
        <v>88554.568649175388</v>
      </c>
      <c r="BA683" s="39"/>
    </row>
    <row r="684" spans="20:53" x14ac:dyDescent="0.3">
      <c r="T684">
        <v>680</v>
      </c>
      <c r="U684">
        <v>340</v>
      </c>
      <c r="W684" s="39">
        <f>W683+(Z683*bt)+(0.5*AC683)*bt^2</f>
        <v>-6849.169443770018</v>
      </c>
      <c r="X684" s="39">
        <f>X683+(AA683*bt)+(0.5*AD683)*bt^2</f>
        <v>-105556.04353028977</v>
      </c>
      <c r="Y684" s="39"/>
      <c r="Z684" s="39">
        <f>Z683+(AC683*bt)</f>
        <v>984.35823111719583</v>
      </c>
      <c r="AA684" s="39">
        <f>AA683+(AD683*bt)</f>
        <v>-4035.4164286394985</v>
      </c>
      <c r="AB684" s="39"/>
      <c r="AC684" s="39">
        <f t="shared" si="49"/>
        <v>8.6476499605174002</v>
      </c>
      <c r="AD684" s="39">
        <f t="shared" si="50"/>
        <v>113.095524769477</v>
      </c>
      <c r="AE684" s="39"/>
      <c r="AF684" s="39"/>
      <c r="AG684" s="39">
        <f>Masse_1*(q_1x-W684)/($AV684^2+Aarseth_1^2)^(3/2)</f>
        <v>8.861334507251506</v>
      </c>
      <c r="AH684" s="39">
        <f>Masse_1*(q_1y-X684)/($AV684^2+Aarseth_1^2)^(3/2)</f>
        <v>37.313162401034553</v>
      </c>
      <c r="AI684" s="39"/>
      <c r="AJ684" s="39">
        <f>Masse_2*(q_2x-W684)/($AX684^2+Aarseth_2^2)^(3/2)</f>
        <v>-1.4932388439240156</v>
      </c>
      <c r="AK684" s="39">
        <f>Masse_2*(q_2y-X684)/($AX684^2+Aarseth_2^2)^(3/2)</f>
        <v>13.121055138822328</v>
      </c>
      <c r="AL684" s="39"/>
      <c r="AM684" s="39">
        <f>Masse_3*(q_3x-W684)/($AZ684^2+Aarseth_3^2)^(3/2)</f>
        <v>1.2795542971899101</v>
      </c>
      <c r="AN684" s="39">
        <f>Masse_3*(q_3y-X684)/($AZ684^2+Aarseth_3^2)^(3/2)</f>
        <v>62.661307229620114</v>
      </c>
      <c r="AO684" s="39"/>
      <c r="AP684" s="39"/>
      <c r="AQ684" s="39"/>
      <c r="AR684" s="39"/>
      <c r="AS684" s="39"/>
      <c r="AT684" s="39"/>
      <c r="AU684" s="39"/>
      <c r="AV684" s="39">
        <f>SQRT((q_1x-W684)^2+(q_1y-X684)^2)</f>
        <v>116200.45988955056</v>
      </c>
      <c r="AW684" s="39"/>
      <c r="AX684" s="39">
        <f>SQRT((q_2x-W684)^2+(q_2y-X684)^2)</f>
        <v>116301.94985765671</v>
      </c>
      <c r="AY684" s="39"/>
      <c r="AZ684" s="39">
        <f>SQRT((q_3x-W684)^2+(q_3y-X684)^2)</f>
        <v>90574.921736049597</v>
      </c>
      <c r="BA684" s="39"/>
    </row>
    <row r="685" spans="20:53" x14ac:dyDescent="0.3">
      <c r="T685">
        <v>681</v>
      </c>
      <c r="U685">
        <v>340.5</v>
      </c>
      <c r="W685" s="39">
        <f>W684+(Z684*bt)+(0.5*AC684)*bt^2</f>
        <v>-6355.9093719663551</v>
      </c>
      <c r="X685" s="39">
        <f>X684+(AA684*bt)+(0.5*AD684)*bt^2</f>
        <v>-107559.61480401333</v>
      </c>
      <c r="Y685" s="39"/>
      <c r="Z685" s="39">
        <f>Z684+(AC684*bt)</f>
        <v>988.68205609745451</v>
      </c>
      <c r="AA685" s="39">
        <f>AA684+(AD684*bt)</f>
        <v>-3978.8686662547598</v>
      </c>
      <c r="AB685" s="39"/>
      <c r="AC685" s="39">
        <f t="shared" si="49"/>
        <v>7.7101217557106008</v>
      </c>
      <c r="AD685" s="39">
        <f t="shared" si="50"/>
        <v>108.95185874330068</v>
      </c>
      <c r="AE685" s="39"/>
      <c r="AF685" s="39"/>
      <c r="AG685" s="39">
        <f>Masse_1*(q_1x-W685)/($AV685^2+Aarseth_1^2)^(3/2)</f>
        <v>8.3010808293916707</v>
      </c>
      <c r="AH685" s="39">
        <f>Masse_1*(q_1y-X685)/($AV685^2+Aarseth_1^2)^(3/2)</f>
        <v>36.239279366421869</v>
      </c>
      <c r="AI685" s="39"/>
      <c r="AJ685" s="39">
        <f>Masse_2*(q_2x-W685)/($AX685^2+Aarseth_2^2)^(3/2)</f>
        <v>-1.4705215719223901</v>
      </c>
      <c r="AK685" s="39">
        <f>Masse_2*(q_2y-X685)/($AX685^2+Aarseth_2^2)^(3/2)</f>
        <v>12.670243423991574</v>
      </c>
      <c r="AL685" s="39"/>
      <c r="AM685" s="39">
        <f>Masse_3*(q_3x-W685)/($AZ685^2+Aarseth_3^2)^(3/2)</f>
        <v>0.87956249824131993</v>
      </c>
      <c r="AN685" s="39">
        <f>Masse_3*(q_3y-X685)/($AZ685^2+Aarseth_3^2)^(3/2)</f>
        <v>60.042335952887228</v>
      </c>
      <c r="AO685" s="39"/>
      <c r="AP685" s="39"/>
      <c r="AQ685" s="39"/>
      <c r="AR685" s="39"/>
      <c r="AS685" s="39"/>
      <c r="AT685" s="39"/>
      <c r="AU685" s="39"/>
      <c r="AV685" s="39">
        <f>SQRT((q_1x-W685)^2+(q_1y-X685)^2)</f>
        <v>118039.60741069596</v>
      </c>
      <c r="AW685" s="39"/>
      <c r="AX685" s="39">
        <f>SQRT((q_2x-W685)^2+(q_2y-X685)^2)</f>
        <v>118348.73992541697</v>
      </c>
      <c r="AY685" s="39"/>
      <c r="AZ685" s="39">
        <f>SQRT((q_3x-W685)^2+(q_3y-X685)^2)</f>
        <v>92569.545655643728</v>
      </c>
      <c r="BA685" s="39"/>
    </row>
    <row r="686" spans="20:53" x14ac:dyDescent="0.3">
      <c r="T686">
        <v>682</v>
      </c>
      <c r="U686">
        <v>341</v>
      </c>
      <c r="W686" s="39">
        <f>W685+(Z685*bt)+(0.5*AC685)*bt^2</f>
        <v>-5860.604578698164</v>
      </c>
      <c r="X686" s="39">
        <f>X685+(AA685*bt)+(0.5*AD685)*bt^2</f>
        <v>-109535.4301547978</v>
      </c>
      <c r="Y686" s="39"/>
      <c r="Z686" s="39">
        <f>Z685+(AC685*bt)</f>
        <v>992.5371169753098</v>
      </c>
      <c r="AA686" s="39">
        <f>AA685+(AD685*bt)</f>
        <v>-3924.3927368831096</v>
      </c>
      <c r="AB686" s="39"/>
      <c r="AC686" s="39">
        <f t="shared" si="49"/>
        <v>6.85811897175242</v>
      </c>
      <c r="AD686" s="39">
        <f t="shared" si="50"/>
        <v>105.07885473510353</v>
      </c>
      <c r="AE686" s="39"/>
      <c r="AF686" s="39"/>
      <c r="AG686" s="39">
        <f>Masse_1*(q_1x-W686)/($AV686^2+Aarseth_1^2)^(3/2)</f>
        <v>7.7823682614222793</v>
      </c>
      <c r="AH686" s="39">
        <f>Masse_1*(q_1y-X686)/($AV686^2+Aarseth_1^2)^(3/2)</f>
        <v>35.220089860113127</v>
      </c>
      <c r="AI686" s="39"/>
      <c r="AJ686" s="39">
        <f>Masse_2*(q_2x-W686)/($AX686^2+Aarseth_2^2)^(3/2)</f>
        <v>-1.4487139670796625</v>
      </c>
      <c r="AK686" s="39">
        <f>Masse_2*(q_2y-X686)/($AX686^2+Aarseth_2^2)^(3/2)</f>
        <v>12.247528417320884</v>
      </c>
      <c r="AL686" s="39"/>
      <c r="AM686" s="39">
        <f>Masse_3*(q_3x-W686)/($AZ686^2+Aarseth_3^2)^(3/2)</f>
        <v>0.52446467740980296</v>
      </c>
      <c r="AN686" s="39">
        <f>Masse_3*(q_3y-X686)/($AZ686^2+Aarseth_3^2)^(3/2)</f>
        <v>57.611236457669527</v>
      </c>
      <c r="AO686" s="39"/>
      <c r="AP686" s="39"/>
      <c r="AQ686" s="39"/>
      <c r="AR686" s="39"/>
      <c r="AS686" s="39"/>
      <c r="AT686" s="39"/>
      <c r="AU686" s="39"/>
      <c r="AV686" s="39">
        <f>SQRT((q_1x-W686)^2+(q_1y-X686)^2)</f>
        <v>119858.5115070863</v>
      </c>
      <c r="AW686" s="39"/>
      <c r="AX686" s="39">
        <f>SQRT((q_2x-W686)^2+(q_2y-X686)^2)</f>
        <v>120368.7732145363</v>
      </c>
      <c r="AY686" s="39"/>
      <c r="AZ686" s="39">
        <f>SQRT((q_3x-W686)^2+(q_3y-X686)^2)</f>
        <v>94539.347336405539</v>
      </c>
      <c r="BA686" s="39"/>
    </row>
    <row r="687" spans="20:53" x14ac:dyDescent="0.3">
      <c r="T687">
        <v>683</v>
      </c>
      <c r="U687">
        <v>341.5</v>
      </c>
      <c r="W687" s="39">
        <f>W686+(Z686*bt)+(0.5*AC686)*bt^2</f>
        <v>-5363.4787553390397</v>
      </c>
      <c r="X687" s="39">
        <f>X686+(AA686*bt)+(0.5*AD686)*bt^2</f>
        <v>-111484.49166639746</v>
      </c>
      <c r="Y687" s="39"/>
      <c r="Z687" s="39">
        <f>Z686+(AC686*bt)</f>
        <v>995.96617646118602</v>
      </c>
      <c r="AA687" s="39">
        <f>AA686+(AD686*bt)</f>
        <v>-3871.8533095155576</v>
      </c>
      <c r="AB687" s="39"/>
      <c r="AC687" s="39">
        <f t="shared" si="49"/>
        <v>6.0820819719644845</v>
      </c>
      <c r="AD687" s="39">
        <f t="shared" si="50"/>
        <v>101.45172081841449</v>
      </c>
      <c r="AE687" s="39"/>
      <c r="AF687" s="39"/>
      <c r="AG687" s="39">
        <f>Masse_1*(q_1x-W687)/($AV687^2+Aarseth_1^2)^(3/2)</f>
        <v>7.3013158759652512</v>
      </c>
      <c r="AH687" s="39">
        <f>Masse_1*(q_1y-X687)/($AV687^2+Aarseth_1^2)^(3/2)</f>
        <v>34.251743082153169</v>
      </c>
      <c r="AI687" s="39"/>
      <c r="AJ687" s="39">
        <f>Masse_2*(q_2x-W687)/($AX687^2+Aarseth_2^2)^(3/2)</f>
        <v>-1.4277480397113143</v>
      </c>
      <c r="AK687" s="39">
        <f>Masse_2*(q_2y-X687)/($AX687^2+Aarseth_2^2)^(3/2)</f>
        <v>11.850441913941431</v>
      </c>
      <c r="AL687" s="39"/>
      <c r="AM687" s="39">
        <f>Masse_3*(q_3x-W687)/($AZ687^2+Aarseth_3^2)^(3/2)</f>
        <v>0.20851413571054786</v>
      </c>
      <c r="AN687" s="39">
        <f>Masse_3*(q_3y-X687)/($AZ687^2+Aarseth_3^2)^(3/2)</f>
        <v>55.349535822319886</v>
      </c>
      <c r="AO687" s="39"/>
      <c r="AP687" s="39"/>
      <c r="AQ687" s="39"/>
      <c r="AR687" s="39"/>
      <c r="AS687" s="39"/>
      <c r="AT687" s="39"/>
      <c r="AU687" s="39"/>
      <c r="AV687" s="39">
        <f>SQRT((q_1x-W687)^2+(q_1y-X687)^2)</f>
        <v>121657.77949512123</v>
      </c>
      <c r="AW687" s="39"/>
      <c r="AX687" s="39">
        <f>SQRT((q_2x-W687)^2+(q_2y-X687)^2)</f>
        <v>122363.02329375655</v>
      </c>
      <c r="AY687" s="39"/>
      <c r="AZ687" s="39">
        <f>SQRT((q_3x-W687)^2+(q_3y-X687)^2)</f>
        <v>96485.176317031743</v>
      </c>
      <c r="BA687" s="39"/>
    </row>
    <row r="688" spans="20:53" x14ac:dyDescent="0.3">
      <c r="T688">
        <v>684</v>
      </c>
      <c r="U688">
        <v>342</v>
      </c>
      <c r="W688" s="39">
        <f>W687+(Z687*bt)+(0.5*AC687)*bt^2</f>
        <v>-4864.7354068619507</v>
      </c>
      <c r="X688" s="39">
        <f>X687+(AA687*bt)+(0.5*AD687)*bt^2</f>
        <v>-113407.73685605293</v>
      </c>
      <c r="Y688" s="39"/>
      <c r="Z688" s="39">
        <f>Z687+(AC687*bt)</f>
        <v>999.00721744716827</v>
      </c>
      <c r="AA688" s="39">
        <f>AA687+(AD687*bt)</f>
        <v>-3821.1274491063505</v>
      </c>
      <c r="AB688" s="39"/>
      <c r="AC688" s="39">
        <f t="shared" si="49"/>
        <v>5.3737352272781589</v>
      </c>
      <c r="AD688" s="39">
        <f t="shared" si="50"/>
        <v>98.048554759784096</v>
      </c>
      <c r="AE688" s="39"/>
      <c r="AF688" s="39"/>
      <c r="AG688" s="39">
        <f>Masse_1*(q_1x-W688)/($AV688^2+Aarseth_1^2)^(3/2)</f>
        <v>6.8544807453941425</v>
      </c>
      <c r="AH688" s="39">
        <f>Masse_1*(q_1y-X688)/($AV688^2+Aarseth_1^2)^(3/2)</f>
        <v>33.330728869139016</v>
      </c>
      <c r="AI688" s="39"/>
      <c r="AJ688" s="39">
        <f>Masse_2*(q_2x-W688)/($AX688^2+Aarseth_2^2)^(3/2)</f>
        <v>-1.4075640084973626</v>
      </c>
      <c r="AK688" s="39">
        <f>Masse_2*(q_2y-X688)/($AX688^2+Aarseth_2^2)^(3/2)</f>
        <v>11.476792341472956</v>
      </c>
      <c r="AL688" s="39"/>
      <c r="AM688" s="39">
        <f>Masse_3*(q_3x-W688)/($AZ688^2+Aarseth_3^2)^(3/2)</f>
        <v>-7.318150961862141E-2</v>
      </c>
      <c r="AN688" s="39">
        <f>Masse_3*(q_3y-X688)/($AZ688^2+Aarseth_3^2)^(3/2)</f>
        <v>53.241033549172123</v>
      </c>
      <c r="AO688" s="39"/>
      <c r="AP688" s="39"/>
      <c r="AQ688" s="39"/>
      <c r="AR688" s="39"/>
      <c r="AS688" s="39"/>
      <c r="AT688" s="39"/>
      <c r="AU688" s="39"/>
      <c r="AV688" s="39">
        <f>SQRT((q_1x-W688)^2+(q_1y-X688)^2)</f>
        <v>123437.98401831502</v>
      </c>
      <c r="AW688" s="39"/>
      <c r="AX688" s="39">
        <f>SQRT((q_2x-W688)^2+(q_2y-X688)^2)</f>
        <v>124332.40024320733</v>
      </c>
      <c r="AY688" s="39"/>
      <c r="AZ688" s="39">
        <f>SQRT((q_3x-W688)^2+(q_3y-X688)^2)</f>
        <v>98407.829818771599</v>
      </c>
      <c r="BA688" s="39"/>
    </row>
    <row r="689" spans="20:53" x14ac:dyDescent="0.3">
      <c r="T689">
        <v>685</v>
      </c>
      <c r="U689">
        <v>342.5</v>
      </c>
      <c r="W689" s="39">
        <f>W688+(Z688*bt)+(0.5*AC688)*bt^2</f>
        <v>-4364.5600812349567</v>
      </c>
      <c r="X689" s="39">
        <f>X688+(AA688*bt)+(0.5*AD688)*bt^2</f>
        <v>-115306.04451126112</v>
      </c>
      <c r="Y689" s="39"/>
      <c r="Z689" s="39">
        <f>Z688+(AC688*bt)</f>
        <v>1001.6940850608073</v>
      </c>
      <c r="AA689" s="39">
        <f>AA688+(AD688*bt)</f>
        <v>-3772.1031717264586</v>
      </c>
      <c r="AB689" s="39"/>
      <c r="AC689" s="39">
        <f t="shared" si="49"/>
        <v>4.7258858763883271</v>
      </c>
      <c r="AD689" s="39">
        <f t="shared" si="50"/>
        <v>94.849938908637171</v>
      </c>
      <c r="AE689" s="39"/>
      <c r="AF689" s="39"/>
      <c r="AG689" s="39">
        <f>Masse_1*(q_1x-W689)/($AV689^2+Aarseth_1^2)^(3/2)</f>
        <v>6.438800172843802</v>
      </c>
      <c r="AH689" s="39">
        <f>Masse_1*(q_1y-X689)/($AV689^2+Aarseth_1^2)^(3/2)</f>
        <v>32.453841891213521</v>
      </c>
      <c r="AI689" s="39"/>
      <c r="AJ689" s="39">
        <f>Masse_2*(q_2x-W689)/($AX689^2+Aarseth_2^2)^(3/2)</f>
        <v>-1.3881089604104824</v>
      </c>
      <c r="AK689" s="39">
        <f>Masse_2*(q_2y-X689)/($AX689^2+Aarseth_2^2)^(3/2)</f>
        <v>11.124627390299532</v>
      </c>
      <c r="AL689" s="39"/>
      <c r="AM689" s="39">
        <f>Masse_3*(q_3x-W689)/($AZ689^2+Aarseth_3^2)^(3/2)</f>
        <v>-0.32480533604499251</v>
      </c>
      <c r="AN689" s="39">
        <f>Masse_3*(q_3y-X689)/($AZ689^2+Aarseth_3^2)^(3/2)</f>
        <v>51.271469627124127</v>
      </c>
      <c r="AO689" s="39"/>
      <c r="AP689" s="39"/>
      <c r="AQ689" s="39"/>
      <c r="AR689" s="39"/>
      <c r="AS689" s="39"/>
      <c r="AT689" s="39"/>
      <c r="AU689" s="39"/>
      <c r="AV689" s="39">
        <f>SQRT((q_1x-W689)^2+(q_1y-X689)^2)</f>
        <v>125199.66595983376</v>
      </c>
      <c r="AW689" s="39"/>
      <c r="AX689" s="39">
        <f>SQRT((q_2x-W689)^2+(q_2y-X689)^2)</f>
        <v>126277.75644392589</v>
      </c>
      <c r="AY689" s="39"/>
      <c r="AZ689" s="39">
        <f>SQRT((q_3x-W689)^2+(q_3y-X689)^2)</f>
        <v>100308.05725057911</v>
      </c>
      <c r="BA689" s="39"/>
    </row>
    <row r="690" spans="20:53" x14ac:dyDescent="0.3">
      <c r="T690">
        <v>686</v>
      </c>
      <c r="U690">
        <v>343</v>
      </c>
      <c r="W690" s="39">
        <f>W689+(Z689*bt)+(0.5*AC689)*bt^2</f>
        <v>-3863.1223029700045</v>
      </c>
      <c r="X690" s="39">
        <f>X689+(AA689*bt)+(0.5*AD689)*bt^2</f>
        <v>-117180.23985476077</v>
      </c>
      <c r="Y690" s="39"/>
      <c r="Z690" s="39">
        <f>Z689+(AC689*bt)</f>
        <v>1004.0570279990014</v>
      </c>
      <c r="AA690" s="39">
        <f>AA689+(AD689*bt)</f>
        <v>-3724.67820227214</v>
      </c>
      <c r="AB690" s="39"/>
      <c r="AC690" s="39">
        <f t="shared" si="49"/>
        <v>4.1322583048704118</v>
      </c>
      <c r="AD690" s="39">
        <f t="shared" si="50"/>
        <v>91.838600925138536</v>
      </c>
      <c r="AE690" s="39"/>
      <c r="AF690" s="39"/>
      <c r="AG690" s="39">
        <f>Masse_1*(q_1x-W690)/($AV690^2+Aarseth_1^2)^(3/2)</f>
        <v>6.0515426106622119</v>
      </c>
      <c r="AH690" s="39">
        <f>Masse_1*(q_1y-X690)/($AV690^2+Aarseth_1^2)^(3/2)</f>
        <v>31.618150156937499</v>
      </c>
      <c r="AI690" s="39"/>
      <c r="AJ690" s="39">
        <f>Masse_2*(q_2x-W690)/($AX690^2+Aarseth_2^2)^(3/2)</f>
        <v>-1.369335772411147</v>
      </c>
      <c r="AK690" s="39">
        <f>Masse_2*(q_2y-X690)/($AX690^2+Aarseth_2^2)^(3/2)</f>
        <v>10.792202509473483</v>
      </c>
      <c r="AL690" s="39"/>
      <c r="AM690" s="39">
        <f>Masse_3*(q_3x-W690)/($AZ690^2+Aarseth_3^2)^(3/2)</f>
        <v>-0.5499485333806533</v>
      </c>
      <c r="AN690" s="39">
        <f>Masse_3*(q_3y-X690)/($AZ690^2+Aarseth_3^2)^(3/2)</f>
        <v>49.42824825872755</v>
      </c>
      <c r="AO690" s="39"/>
      <c r="AP690" s="39"/>
      <c r="AQ690" s="39"/>
      <c r="AR690" s="39"/>
      <c r="AS690" s="39"/>
      <c r="AT690" s="39"/>
      <c r="AU690" s="39"/>
      <c r="AV690" s="39">
        <f>SQRT((q_1x-W690)^2+(q_1y-X690)^2)</f>
        <v>126943.33702990158</v>
      </c>
      <c r="AW690" s="39"/>
      <c r="AX690" s="39">
        <f>SQRT((q_2x-W690)^2+(q_2y-X690)^2)</f>
        <v>128199.89169778337</v>
      </c>
      <c r="AY690" s="39"/>
      <c r="AZ690" s="39">
        <f>SQRT((q_3x-W690)^2+(q_3y-X690)^2)</f>
        <v>102186.56422286859</v>
      </c>
      <c r="BA690" s="39"/>
    </row>
    <row r="691" spans="20:53" x14ac:dyDescent="0.3">
      <c r="T691">
        <v>687</v>
      </c>
      <c r="U691">
        <v>343.5</v>
      </c>
      <c r="W691" s="39">
        <f>W690+(Z690*bt)+(0.5*AC690)*bt^2</f>
        <v>-3360.5772566823948</v>
      </c>
      <c r="X691" s="39">
        <f>X690+(AA690*bt)+(0.5*AD690)*bt^2</f>
        <v>-119031.09913078119</v>
      </c>
      <c r="Y691" s="39"/>
      <c r="Z691" s="39">
        <f>Z690+(AC690*bt)</f>
        <v>1006.1231571514367</v>
      </c>
      <c r="AA691" s="39">
        <f>AA690+(AD690*bt)</f>
        <v>-3678.7589018095705</v>
      </c>
      <c r="AB691" s="39"/>
      <c r="AC691" s="39">
        <f t="shared" si="49"/>
        <v>3.5873575430418834</v>
      </c>
      <c r="AD691" s="39">
        <f t="shared" si="50"/>
        <v>88.999128259690124</v>
      </c>
      <c r="AE691" s="39"/>
      <c r="AF691" s="39"/>
      <c r="AG691" s="39">
        <f>Masse_1*(q_1x-W691)/($AV691^2+Aarseth_1^2)^(3/2)</f>
        <v>5.6902658041302043</v>
      </c>
      <c r="AH691" s="39">
        <f>Masse_1*(q_1y-X691)/($AV691^2+Aarseth_1^2)^(3/2)</f>
        <v>30.820967248869479</v>
      </c>
      <c r="AI691" s="39"/>
      <c r="AJ691" s="39">
        <f>Masse_2*(q_2x-W691)/($AX691^2+Aarseth_2^2)^(3/2)</f>
        <v>-1.3512022374259489</v>
      </c>
      <c r="AK691" s="39">
        <f>Masse_2*(q_2y-X691)/($AX691^2+Aarseth_2^2)^(3/2)</f>
        <v>10.47795422548891</v>
      </c>
      <c r="AL691" s="39"/>
      <c r="AM691" s="39">
        <f>Masse_3*(q_3x-W691)/($AZ691^2+Aarseth_3^2)^(3/2)</f>
        <v>-0.75170602366237227</v>
      </c>
      <c r="AN691" s="39">
        <f>Masse_3*(q_3y-X691)/($AZ691^2+Aarseth_3^2)^(3/2)</f>
        <v>47.700206785331737</v>
      </c>
      <c r="AO691" s="39"/>
      <c r="AP691" s="39"/>
      <c r="AQ691" s="39"/>
      <c r="AR691" s="39"/>
      <c r="AS691" s="39"/>
      <c r="AT691" s="39"/>
      <c r="AU691" s="39"/>
      <c r="AV691" s="39">
        <f>SQRT((q_1x-W691)^2+(q_1y-X691)^2)</f>
        <v>128669.48207329119</v>
      </c>
      <c r="AW691" s="39"/>
      <c r="AX691" s="39">
        <f>SQRT((q_2x-W691)^2+(q_2y-X691)^2)</f>
        <v>130099.55777068698</v>
      </c>
      <c r="AY691" s="39"/>
      <c r="AZ691" s="39">
        <f>SQRT((q_3x-W691)^2+(q_3y-X691)^2)</f>
        <v>104044.01613398884</v>
      </c>
      <c r="BA691" s="39"/>
    </row>
    <row r="692" spans="20:53" x14ac:dyDescent="0.3">
      <c r="T692">
        <v>688</v>
      </c>
      <c r="U692">
        <v>344</v>
      </c>
      <c r="W692" s="39">
        <f>W691+(Z691*bt)+(0.5*AC691)*bt^2</f>
        <v>-2857.0672584137965</v>
      </c>
      <c r="X692" s="39">
        <f>X691+(AA691*bt)+(0.5*AD691)*bt^2</f>
        <v>-120859.35369065352</v>
      </c>
      <c r="Y692" s="39"/>
      <c r="Z692" s="39">
        <f>Z691+(AC691*bt)</f>
        <v>1007.9168359229576</v>
      </c>
      <c r="AA692" s="39">
        <f>AA691+(AD691*bt)</f>
        <v>-3634.2593376797254</v>
      </c>
      <c r="AB692" s="39"/>
      <c r="AC692" s="39">
        <f t="shared" si="49"/>
        <v>3.0863558668114948</v>
      </c>
      <c r="AD692" s="39">
        <f t="shared" si="50"/>
        <v>86.317726756332746</v>
      </c>
      <c r="AE692" s="39"/>
      <c r="AF692" s="39"/>
      <c r="AG692" s="39">
        <f>Masse_1*(q_1x-W692)/($AV692^2+Aarseth_1^2)^(3/2)</f>
        <v>5.3527809697824971</v>
      </c>
      <c r="AH692" s="39">
        <f>Masse_1*(q_1y-X692)/($AV692^2+Aarseth_1^2)^(3/2)</f>
        <v>30.059827796848854</v>
      </c>
      <c r="AI692" s="39"/>
      <c r="AJ692" s="39">
        <f>Masse_2*(q_2x-W692)/($AX692^2+Aarseth_2^2)^(3/2)</f>
        <v>-1.3336703508961172</v>
      </c>
      <c r="AK692" s="39">
        <f>Masse_2*(q_2y-X692)/($AX692^2+Aarseth_2^2)^(3/2)</f>
        <v>10.180477447203977</v>
      </c>
      <c r="AL692" s="39"/>
      <c r="AM692" s="39">
        <f>Masse_3*(q_3x-W692)/($AZ692^2+Aarseth_3^2)^(3/2)</f>
        <v>-0.93275475207488501</v>
      </c>
      <c r="AN692" s="39">
        <f>Masse_3*(q_3y-X692)/($AZ692^2+Aarseth_3^2)^(3/2)</f>
        <v>46.077421512279905</v>
      </c>
      <c r="AO692" s="39"/>
      <c r="AP692" s="39"/>
      <c r="AQ692" s="39"/>
      <c r="AR692" s="39"/>
      <c r="AS692" s="39"/>
      <c r="AT692" s="39"/>
      <c r="AU692" s="39"/>
      <c r="AV692" s="39">
        <f>SQRT((q_1x-W692)^2+(q_1y-X692)^2)</f>
        <v>130378.56113463569</v>
      </c>
      <c r="AW692" s="39"/>
      <c r="AX692" s="39">
        <f>SQRT((q_2x-W692)^2+(q_2y-X692)^2)</f>
        <v>131977.46243703167</v>
      </c>
      <c r="AY692" s="39"/>
      <c r="AZ692" s="39">
        <f>SQRT((q_3x-W692)^2+(q_3y-X692)^2)</f>
        <v>105881.04138389384</v>
      </c>
      <c r="BA692" s="39"/>
    </row>
    <row r="693" spans="20:53" x14ac:dyDescent="0.3">
      <c r="T693">
        <v>689</v>
      </c>
      <c r="U693">
        <v>344.5</v>
      </c>
      <c r="W693" s="39">
        <f>W692+(Z692*bt)+(0.5*AC692)*bt^2</f>
        <v>-2352.7230459689663</v>
      </c>
      <c r="X693" s="39">
        <f>X692+(AA692*bt)+(0.5*AD692)*bt^2</f>
        <v>-122665.69364364883</v>
      </c>
      <c r="Y693" s="39"/>
      <c r="Z693" s="39">
        <f>Z692+(AC692*bt)</f>
        <v>1009.4600138563634</v>
      </c>
      <c r="AA693" s="39">
        <f>AA692+(AD692*bt)</f>
        <v>-3591.1004743015592</v>
      </c>
      <c r="AB693" s="39"/>
      <c r="AC693" s="39">
        <f t="shared" si="49"/>
        <v>2.6249981911334883</v>
      </c>
      <c r="AD693" s="39">
        <f t="shared" si="50"/>
        <v>83.782015664846995</v>
      </c>
      <c r="AE693" s="39"/>
      <c r="AF693" s="39"/>
      <c r="AG693" s="39">
        <f>Masse_1*(q_1x-W693)/($AV693^2+Aarseth_1^2)^(3/2)</f>
        <v>5.0371220341796894</v>
      </c>
      <c r="AH693" s="39">
        <f>Masse_1*(q_1y-X693)/($AV693^2+Aarseth_1^2)^(3/2)</f>
        <v>29.332465767071131</v>
      </c>
      <c r="AI693" s="39"/>
      <c r="AJ693" s="39">
        <f>Masse_2*(q_2x-W693)/($AX693^2+Aarseth_2^2)^(3/2)</f>
        <v>-1.3167057244127041</v>
      </c>
      <c r="AK693" s="39">
        <f>Masse_2*(q_2y-X693)/($AX693^2+Aarseth_2^2)^(3/2)</f>
        <v>9.8985060816350661</v>
      </c>
      <c r="AL693" s="39"/>
      <c r="AM693" s="39">
        <f>Masse_3*(q_3x-W693)/($AZ693^2+Aarseth_3^2)^(3/2)</f>
        <v>-1.0954181186334975</v>
      </c>
      <c r="AN693" s="39">
        <f>Masse_3*(q_3y-X693)/($AZ693^2+Aarseth_3^2)^(3/2)</f>
        <v>44.55104381614079</v>
      </c>
      <c r="AO693" s="39"/>
      <c r="AP693" s="39"/>
      <c r="AQ693" s="39"/>
      <c r="AR693" s="39"/>
      <c r="AS693" s="39"/>
      <c r="AT693" s="39"/>
      <c r="AU693" s="39"/>
      <c r="AV693" s="39">
        <f>SQRT((q_1x-W693)^2+(q_1y-X693)^2)</f>
        <v>132071.01131324025</v>
      </c>
      <c r="AW693" s="39"/>
      <c r="AX693" s="39">
        <f>SQRT((q_2x-W693)^2+(q_2y-X693)^2)</f>
        <v>133834.27309117329</v>
      </c>
      <c r="AY693" s="39"/>
      <c r="AZ693" s="39">
        <f>SQRT((q_3x-W693)^2+(q_3y-X693)^2)</f>
        <v>107698.23426147427</v>
      </c>
      <c r="BA693" s="39"/>
    </row>
    <row r="694" spans="20:53" x14ac:dyDescent="0.3">
      <c r="T694">
        <v>690</v>
      </c>
      <c r="U694">
        <v>345</v>
      </c>
      <c r="W694" s="39">
        <f>W693+(Z693*bt)+(0.5*AC693)*bt^2</f>
        <v>-1847.664914266893</v>
      </c>
      <c r="X694" s="39">
        <f>X693+(AA693*bt)+(0.5*AD693)*bt^2</f>
        <v>-124450.7711288415</v>
      </c>
      <c r="Y694" s="39"/>
      <c r="Z694" s="39">
        <f>Z693+(AC693*bt)</f>
        <v>1010.7725129519301</v>
      </c>
      <c r="AA694" s="39">
        <f>AA693+(AD693*bt)</f>
        <v>-3549.2094664691358</v>
      </c>
      <c r="AB694" s="39"/>
      <c r="AC694" s="39">
        <f t="shared" si="49"/>
        <v>2.1995227695861121</v>
      </c>
      <c r="AD694" s="39">
        <f t="shared" si="50"/>
        <v>81.38085284369599</v>
      </c>
      <c r="AE694" s="39"/>
      <c r="AF694" s="39"/>
      <c r="AG694" s="39">
        <f>Masse_1*(q_1x-W694)/($AV694^2+Aarseth_1^2)^(3/2)</f>
        <v>4.7415191325415185</v>
      </c>
      <c r="AH694" s="39">
        <f>Masse_1*(q_1y-X694)/($AV694^2+Aarseth_1^2)^(3/2)</f>
        <v>28.636795205168628</v>
      </c>
      <c r="AI694" s="39"/>
      <c r="AJ694" s="39">
        <f>Masse_2*(q_2x-W694)/($AX694^2+Aarseth_2^2)^(3/2)</f>
        <v>-1.3002771006100187</v>
      </c>
      <c r="AK694" s="39">
        <f>Masse_2*(q_2y-X694)/($AX694^2+Aarseth_2^2)^(3/2)</f>
        <v>9.6308964126380747</v>
      </c>
      <c r="AL694" s="39"/>
      <c r="AM694" s="39">
        <f>Masse_3*(q_3x-W694)/($AZ694^2+Aarseth_3^2)^(3/2)</f>
        <v>-1.2417192623453881</v>
      </c>
      <c r="AN694" s="39">
        <f>Masse_3*(q_3y-X694)/($AZ694^2+Aarseth_3^2)^(3/2)</f>
        <v>43.113161225889286</v>
      </c>
      <c r="AO694" s="39"/>
      <c r="AP694" s="39"/>
      <c r="AQ694" s="39"/>
      <c r="AR694" s="39"/>
      <c r="AS694" s="39"/>
      <c r="AT694" s="39"/>
      <c r="AU694" s="39"/>
      <c r="AV694" s="39">
        <f>SQRT((q_1x-W694)^2+(q_1y-X694)^2)</f>
        <v>133747.24843413415</v>
      </c>
      <c r="AW694" s="39"/>
      <c r="AX694" s="39">
        <f>SQRT((q_2x-W694)^2+(q_2y-X694)^2)</f>
        <v>135670.6199816484</v>
      </c>
      <c r="AY694" s="39"/>
      <c r="AZ694" s="39">
        <f>SQRT((q_3x-W694)^2+(q_3y-X694)^2)</f>
        <v>109496.15754532571</v>
      </c>
      <c r="BA694" s="39"/>
    </row>
    <row r="695" spans="20:53" x14ac:dyDescent="0.3">
      <c r="T695">
        <v>691</v>
      </c>
      <c r="U695">
        <v>345.5</v>
      </c>
      <c r="W695" s="39">
        <f>W694+(Z694*bt)+(0.5*AC694)*bt^2</f>
        <v>-1342.0037174447295</v>
      </c>
      <c r="X695" s="39">
        <f>X694+(AA694*bt)+(0.5*AD694)*bt^2</f>
        <v>-126215.20325547059</v>
      </c>
      <c r="Y695" s="39"/>
      <c r="Z695" s="39">
        <f>Z694+(AC694*bt)</f>
        <v>1011.8722743367232</v>
      </c>
      <c r="AA695" s="39">
        <f>AA694+(AD694*bt)</f>
        <v>-3508.5190400472879</v>
      </c>
      <c r="AB695" s="39"/>
      <c r="AC695" s="39">
        <f t="shared" si="49"/>
        <v>1.8065944268110299</v>
      </c>
      <c r="AD695" s="39">
        <f t="shared" si="50"/>
        <v>79.104185115450605</v>
      </c>
      <c r="AE695" s="39"/>
      <c r="AF695" s="39"/>
      <c r="AG695" s="39">
        <f>Masse_1*(q_1x-W695)/($AV695^2+Aarseth_1^2)^(3/2)</f>
        <v>4.4643757064691059</v>
      </c>
      <c r="AH695" s="39">
        <f>Masse_1*(q_1y-X695)/($AV695^2+Aarseth_1^2)^(3/2)</f>
        <v>27.970893122437097</v>
      </c>
      <c r="AI695" s="39"/>
      <c r="AJ695" s="39">
        <f>Masse_2*(q_2x-W695)/($AX695^2+Aarseth_2^2)^(3/2)</f>
        <v>-1.2843559492595702</v>
      </c>
      <c r="AK695" s="39">
        <f>Masse_2*(q_2y-X695)/($AX695^2+Aarseth_2^2)^(3/2)</f>
        <v>9.3766127954660234</v>
      </c>
      <c r="AL695" s="39"/>
      <c r="AM695" s="39">
        <f>Masse_3*(q_3x-W695)/($AZ695^2+Aarseth_3^2)^(3/2)</f>
        <v>-1.3734253303985058</v>
      </c>
      <c r="AN695" s="39">
        <f>Masse_3*(q_3y-X695)/($AZ695^2+Aarseth_3^2)^(3/2)</f>
        <v>41.756679197547484</v>
      </c>
      <c r="AO695" s="39"/>
      <c r="AP695" s="39"/>
      <c r="AQ695" s="39"/>
      <c r="AR695" s="39"/>
      <c r="AS695" s="39"/>
      <c r="AT695" s="39"/>
      <c r="AU695" s="39"/>
      <c r="AV695" s="39">
        <f>SQRT((q_1x-W695)^2+(q_1y-X695)^2)</f>
        <v>135407.6685580519</v>
      </c>
      <c r="AW695" s="39"/>
      <c r="AX695" s="39">
        <f>SQRT((q_2x-W695)^2+(q_2y-X695)^2)</f>
        <v>137487.09911554982</v>
      </c>
      <c r="AY695" s="39"/>
      <c r="AZ695" s="39">
        <f>SQRT((q_3x-W695)^2+(q_3y-X695)^2)</f>
        <v>111275.34485212268</v>
      </c>
      <c r="BA695" s="39"/>
    </row>
    <row r="696" spans="20:53" x14ac:dyDescent="0.3">
      <c r="T696">
        <v>692</v>
      </c>
      <c r="U696">
        <v>346</v>
      </c>
      <c r="W696" s="39">
        <f>W695+(Z695*bt)+(0.5*AC695)*bt^2</f>
        <v>-835.84175597301657</v>
      </c>
      <c r="X696" s="39">
        <f>X695+(AA695*bt)+(0.5*AD695)*bt^2</f>
        <v>-127959.57475235481</v>
      </c>
      <c r="Y696" s="39"/>
      <c r="Z696" s="39">
        <f>Z695+(AC695*bt)</f>
        <v>1012.7755715501287</v>
      </c>
      <c r="AA696" s="39">
        <f>AA695+(AD695*bt)</f>
        <v>-3468.9669474895627</v>
      </c>
      <c r="AB696" s="39"/>
      <c r="AC696" s="39">
        <f t="shared" si="49"/>
        <v>1.4432481048589412</v>
      </c>
      <c r="AD696" s="39">
        <f t="shared" si="50"/>
        <v>76.942919670976437</v>
      </c>
      <c r="AE696" s="39"/>
      <c r="AF696" s="39"/>
      <c r="AG696" s="39">
        <f>Masse_1*(q_1x-W696)/($AV696^2+Aarseth_1^2)^(3/2)</f>
        <v>4.2042486531540124</v>
      </c>
      <c r="AH696" s="39">
        <f>Masse_1*(q_1y-X696)/($AV696^2+Aarseth_1^2)^(3/2)</f>
        <v>27.3329842575783</v>
      </c>
      <c r="AI696" s="39"/>
      <c r="AJ696" s="39">
        <f>Masse_2*(q_2x-W696)/($AX696^2+Aarseth_2^2)^(3/2)</f>
        <v>-1.2689161288875783</v>
      </c>
      <c r="AK696" s="39">
        <f>Masse_2*(q_2y-X696)/($AX696^2+Aarseth_2^2)^(3/2)</f>
        <v>9.1347153007514112</v>
      </c>
      <c r="AL696" s="39"/>
      <c r="AM696" s="39">
        <f>Masse_3*(q_3x-W696)/($AZ696^2+Aarseth_3^2)^(3/2)</f>
        <v>-1.4920844194074929</v>
      </c>
      <c r="AN696" s="39">
        <f>Masse_3*(q_3y-X696)/($AZ696^2+Aarseth_3^2)^(3/2)</f>
        <v>40.475220112646724</v>
      </c>
      <c r="AO696" s="39"/>
      <c r="AP696" s="39"/>
      <c r="AQ696" s="39"/>
      <c r="AR696" s="39"/>
      <c r="AS696" s="39"/>
      <c r="AT696" s="39"/>
      <c r="AU696" s="39"/>
      <c r="AV696" s="39">
        <f>SQRT((q_1x-W696)^2+(q_1y-X696)^2)</f>
        <v>137052.64934968879</v>
      </c>
      <c r="AW696" s="39"/>
      <c r="AX696" s="39">
        <f>SQRT((q_2x-W696)^2+(q_2y-X696)^2)</f>
        <v>139284.27487355736</v>
      </c>
      <c r="AY696" s="39"/>
      <c r="AZ696" s="39">
        <f>SQRT((q_3x-W696)^2+(q_3y-X696)^2)</f>
        <v>113036.30276205133</v>
      </c>
      <c r="BA696" s="39"/>
    </row>
    <row r="697" spans="20:53" x14ac:dyDescent="0.3">
      <c r="T697">
        <v>693</v>
      </c>
      <c r="U697">
        <v>346.5</v>
      </c>
      <c r="W697" s="39">
        <f>W696+(Z696*bt)+(0.5*AC696)*bt^2</f>
        <v>-329.27356418484487</v>
      </c>
      <c r="X697" s="39">
        <f>X696+(AA696*bt)+(0.5*AD696)*bt^2</f>
        <v>-129684.44036114072</v>
      </c>
      <c r="Y697" s="39"/>
      <c r="Z697" s="39">
        <f>Z696+(AC696*bt)</f>
        <v>1013.4971956025581</v>
      </c>
      <c r="AA697" s="39">
        <f>AA696+(AD696*bt)</f>
        <v>-3430.4954876540746</v>
      </c>
      <c r="AB697" s="39"/>
      <c r="AC697" s="39">
        <f t="shared" si="49"/>
        <v>1.1068409380591586</v>
      </c>
      <c r="AD697" s="39">
        <f t="shared" si="50"/>
        <v>74.888813163361704</v>
      </c>
      <c r="AE697" s="39"/>
      <c r="AF697" s="39"/>
      <c r="AG697" s="39">
        <f>Masse_1*(q_1x-W697)/($AV697^2+Aarseth_1^2)^(3/2)</f>
        <v>3.9598310704809556</v>
      </c>
      <c r="AH697" s="39">
        <f>Masse_1*(q_1y-X697)/($AV697^2+Aarseth_1^2)^(3/2)</f>
        <v>26.721427483056679</v>
      </c>
      <c r="AI697" s="39"/>
      <c r="AJ697" s="39">
        <f>Masse_2*(q_2x-W697)/($AX697^2+Aarseth_2^2)^(3/2)</f>
        <v>-1.2539336015864331</v>
      </c>
      <c r="AK697" s="39">
        <f>Masse_2*(q_2y-X697)/($AX697^2+Aarseth_2^2)^(3/2)</f>
        <v>8.9043490060804178</v>
      </c>
      <c r="AL697" s="39"/>
      <c r="AM697" s="39">
        <f>Masse_3*(q_3x-W697)/($AZ697^2+Aarseth_3^2)^(3/2)</f>
        <v>-1.5990565308353639</v>
      </c>
      <c r="AN697" s="39">
        <f>Masse_3*(q_3y-X697)/($AZ697^2+Aarseth_3^2)^(3/2)</f>
        <v>39.263036674224615</v>
      </c>
      <c r="AO697" s="39"/>
      <c r="AP697" s="39"/>
      <c r="AQ697" s="39"/>
      <c r="AR697" s="39"/>
      <c r="AS697" s="39"/>
      <c r="AT697" s="39"/>
      <c r="AU697" s="39"/>
      <c r="AV697" s="39">
        <f>SQRT((q_1x-W697)^2+(q_1y-X697)^2)</f>
        <v>138682.55132080184</v>
      </c>
      <c r="AW697" s="39"/>
      <c r="AX697" s="39">
        <f>SQRT((q_2x-W697)^2+(q_2y-X697)^2)</f>
        <v>141062.68237034822</v>
      </c>
      <c r="AY697" s="39"/>
      <c r="AZ697" s="39">
        <f>SQRT((q_3x-W697)^2+(q_3y-X697)^2)</f>
        <v>114779.51274677143</v>
      </c>
      <c r="BA697" s="39"/>
    </row>
    <row r="698" spans="20:53" x14ac:dyDescent="0.3">
      <c r="T698">
        <v>694</v>
      </c>
      <c r="U698">
        <v>347</v>
      </c>
      <c r="W698" s="39">
        <f>W697+(Z697*bt)+(0.5*AC697)*bt^2</f>
        <v>177.61338873369158</v>
      </c>
      <c r="X698" s="39">
        <f>X697+(AA697*bt)+(0.5*AD697)*bt^2</f>
        <v>-131390.32700332234</v>
      </c>
      <c r="Y698" s="39"/>
      <c r="Z698" s="39">
        <f>Z697+(AC697*bt)</f>
        <v>1014.0506160715877</v>
      </c>
      <c r="AA698" s="39">
        <f>AA697+(AD697*bt)</f>
        <v>-3393.0510810723936</v>
      </c>
      <c r="AB698" s="39"/>
      <c r="AC698" s="39">
        <f t="shared" si="49"/>
        <v>0.79501141224292149</v>
      </c>
      <c r="AD698" s="39">
        <f t="shared" si="50"/>
        <v>72.934375729186442</v>
      </c>
      <c r="AE698" s="39"/>
      <c r="AF698" s="39"/>
      <c r="AG698" s="39">
        <f>Masse_1*(q_1x-W698)/($AV698^2+Aarseth_1^2)^(3/2)</f>
        <v>3.7299372175645891</v>
      </c>
      <c r="AH698" s="39">
        <f>Masse_1*(q_1y-X698)/($AV698^2+Aarseth_1^2)^(3/2)</f>
        <v>26.134703656469213</v>
      </c>
      <c r="AI698" s="39"/>
      <c r="AJ698" s="39">
        <f>Masse_2*(q_2x-W698)/($AX698^2+Aarseth_2^2)^(3/2)</f>
        <v>-1.239386191264813</v>
      </c>
      <c r="AK698" s="39">
        <f>Masse_2*(q_2y-X698)/($AX698^2+Aarseth_2^2)^(3/2)</f>
        <v>8.684734685430092</v>
      </c>
      <c r="AL698" s="39"/>
      <c r="AM698" s="39">
        <f>Masse_3*(q_3x-W698)/($AZ698^2+Aarseth_3^2)^(3/2)</f>
        <v>-1.6955396140568546</v>
      </c>
      <c r="AN698" s="39">
        <f>Masse_3*(q_3y-X698)/($AZ698^2+Aarseth_3^2)^(3/2)</f>
        <v>38.114937387287135</v>
      </c>
      <c r="AO698" s="39"/>
      <c r="AP698" s="39"/>
      <c r="AQ698" s="39"/>
      <c r="AR698" s="39"/>
      <c r="AS698" s="39"/>
      <c r="AT698" s="39"/>
      <c r="AU698" s="39"/>
      <c r="AV698" s="39">
        <f>SQRT((q_1x-W698)^2+(q_1y-X698)^2)</f>
        <v>140297.71896241335</v>
      </c>
      <c r="AW698" s="39"/>
      <c r="AX698" s="39">
        <f>SQRT((q_2x-W698)^2+(q_2y-X698)^2)</f>
        <v>142822.82959027114</v>
      </c>
      <c r="AY698" s="39"/>
      <c r="AZ698" s="39">
        <f>SQRT((q_3x-W698)^2+(q_3y-X698)^2)</f>
        <v>116505.43292200369</v>
      </c>
      <c r="BA698" s="39"/>
    </row>
    <row r="699" spans="20:53" x14ac:dyDescent="0.3">
      <c r="T699">
        <v>695</v>
      </c>
      <c r="U699">
        <v>347.5</v>
      </c>
      <c r="W699" s="39">
        <f>W698+(Z698*bt)+(0.5*AC698)*bt^2</f>
        <v>684.73807319601588</v>
      </c>
      <c r="X699" s="39">
        <f>X698+(AA698*bt)+(0.5*AD698)*bt^2</f>
        <v>-133077.73574689237</v>
      </c>
      <c r="Y699" s="39"/>
      <c r="Z699" s="39">
        <f>Z698+(AC698*bt)</f>
        <v>1014.4481217777092</v>
      </c>
      <c r="AA699" s="39">
        <f>AA698+(AD698*bt)</f>
        <v>-3356.5838932078004</v>
      </c>
      <c r="AB699" s="39"/>
      <c r="AC699" s="39">
        <f t="shared" si="49"/>
        <v>0.50564443423394678</v>
      </c>
      <c r="AD699" s="39">
        <f t="shared" si="50"/>
        <v>71.072787655131521</v>
      </c>
      <c r="AE699" s="39"/>
      <c r="AF699" s="39"/>
      <c r="AG699" s="39">
        <f>Masse_1*(q_1x-W699)/($AV699^2+Aarseth_1^2)^(3/2)</f>
        <v>3.5134893718621272</v>
      </c>
      <c r="AH699" s="39">
        <f>Masse_1*(q_1y-X699)/($AV699^2+Aarseth_1^2)^(3/2)</f>
        <v>25.571404744024385</v>
      </c>
      <c r="AI699" s="39"/>
      <c r="AJ699" s="39">
        <f>Masse_2*(q_2x-W699)/($AX699^2+Aarseth_2^2)^(3/2)</f>
        <v>-1.2252533775727168</v>
      </c>
      <c r="AK699" s="39">
        <f>Masse_2*(q_2y-X699)/($AX699^2+Aarseth_2^2)^(3/2)</f>
        <v>8.4751606889576525</v>
      </c>
      <c r="AL699" s="39"/>
      <c r="AM699" s="39">
        <f>Masse_3*(q_3x-W699)/($AZ699^2+Aarseth_3^2)^(3/2)</f>
        <v>-1.7825915600554634</v>
      </c>
      <c r="AN699" s="39">
        <f>Masse_3*(q_3y-X699)/($AZ699^2+Aarseth_3^2)^(3/2)</f>
        <v>37.026222222149492</v>
      </c>
      <c r="AO699" s="39"/>
      <c r="AP699" s="39"/>
      <c r="AQ699" s="39"/>
      <c r="AR699" s="39"/>
      <c r="AS699" s="39"/>
      <c r="AT699" s="39"/>
      <c r="AU699" s="39"/>
      <c r="AV699" s="39">
        <f>SQRT((q_1x-W699)^2+(q_1y-X699)^2)</f>
        <v>141898.48177843253</v>
      </c>
      <c r="AW699" s="39"/>
      <c r="AX699" s="39">
        <f>SQRT((q_2x-W699)^2+(q_2y-X699)^2)</f>
        <v>144565.19932409143</v>
      </c>
      <c r="AY699" s="39"/>
      <c r="AZ699" s="39">
        <f>SQRT((q_3x-W699)^2+(q_3y-X699)^2)</f>
        <v>118214.49964396833</v>
      </c>
      <c r="BA699" s="39"/>
    </row>
    <row r="700" spans="20:53" x14ac:dyDescent="0.3">
      <c r="T700">
        <v>696</v>
      </c>
      <c r="U700">
        <v>348</v>
      </c>
      <c r="W700" s="39">
        <f>W699+(Z699*bt)+(0.5*AC699)*bt^2</f>
        <v>1192.0253396391497</v>
      </c>
      <c r="X700" s="39">
        <f>X699+(AA699*bt)+(0.5*AD699)*bt^2</f>
        <v>-134747.14359503938</v>
      </c>
      <c r="Y700" s="39"/>
      <c r="Z700" s="39">
        <f>Z699+(AC699*bt)</f>
        <v>1014.7009439948262</v>
      </c>
      <c r="AA700" s="39">
        <f>AA699+(AD699*bt)</f>
        <v>-3321.0474993802345</v>
      </c>
      <c r="AB700" s="39"/>
      <c r="AC700" s="39">
        <f t="shared" si="49"/>
        <v>0.23684135248980875</v>
      </c>
      <c r="AD700" s="39">
        <f t="shared" si="50"/>
        <v>69.297826796623369</v>
      </c>
      <c r="AE700" s="39"/>
      <c r="AF700" s="39"/>
      <c r="AG700" s="39">
        <f>Masse_1*(q_1x-W700)/($AV700^2+Aarseth_1^2)^(3/2)</f>
        <v>3.3095063147119057</v>
      </c>
      <c r="AH700" s="39">
        <f>Masse_1*(q_1y-X700)/($AV700^2+Aarseth_1^2)^(3/2)</f>
        <v>25.030224066054853</v>
      </c>
      <c r="AI700" s="39"/>
      <c r="AJ700" s="39">
        <f>Masse_2*(q_2x-W700)/($AX700^2+Aarseth_2^2)^(3/2)</f>
        <v>-1.2115161192882988</v>
      </c>
      <c r="AK700" s="39">
        <f>Masse_2*(q_2y-X700)/($AX700^2+Aarseth_2^2)^(3/2)</f>
        <v>8.2749758400069133</v>
      </c>
      <c r="AL700" s="39"/>
      <c r="AM700" s="39">
        <f>Masse_3*(q_3x-W700)/($AZ700^2+Aarseth_3^2)^(3/2)</f>
        <v>-1.8611488429337981</v>
      </c>
      <c r="AN700" s="39">
        <f>Masse_3*(q_3y-X700)/($AZ700^2+Aarseth_3^2)^(3/2)</f>
        <v>35.992626890561603</v>
      </c>
      <c r="AO700" s="39"/>
      <c r="AP700" s="39"/>
      <c r="AQ700" s="39"/>
      <c r="AR700" s="39"/>
      <c r="AS700" s="39"/>
      <c r="AT700" s="39"/>
      <c r="AU700" s="39"/>
      <c r="AV700" s="39">
        <f>SQRT((q_1x-W700)^2+(q_1y-X700)^2)</f>
        <v>143485.1552313776</v>
      </c>
      <c r="AW700" s="39"/>
      <c r="AX700" s="39">
        <f>SQRT((q_2x-W700)^2+(q_2y-X700)^2)</f>
        <v>146290.25092916773</v>
      </c>
      <c r="AY700" s="39"/>
      <c r="AZ700" s="39">
        <f>SQRT((q_3x-W700)^2+(q_3y-X700)^2)</f>
        <v>119907.12896645351</v>
      </c>
      <c r="BA700" s="39"/>
    </row>
    <row r="701" spans="20:53" x14ac:dyDescent="0.3">
      <c r="T701">
        <v>697</v>
      </c>
      <c r="U701">
        <v>348.5</v>
      </c>
      <c r="W701" s="39">
        <f>W700+(Z700*bt)+(0.5*AC700)*bt^2</f>
        <v>1699.4054168056239</v>
      </c>
      <c r="X701" s="39">
        <f>X700+(AA700*bt)+(0.5*AD700)*bt^2</f>
        <v>-136399.00511637994</v>
      </c>
      <c r="Y701" s="39"/>
      <c r="Z701" s="39">
        <f>Z700+(AC700*bt)</f>
        <v>1014.8193646710711</v>
      </c>
      <c r="AA701" s="39">
        <f>AA700+(AD700*bt)</f>
        <v>-3286.3985859819227</v>
      </c>
      <c r="AB701" s="39"/>
      <c r="AC701" s="39">
        <f t="shared" si="49"/>
        <v>-1.3105858217991484E-2</v>
      </c>
      <c r="AD701" s="39">
        <f t="shared" si="50"/>
        <v>67.603805171263232</v>
      </c>
      <c r="AE701" s="39"/>
      <c r="AF701" s="39"/>
      <c r="AG701" s="39">
        <f>Masse_1*(q_1x-W701)/($AV701^2+Aarseth_1^2)^(3/2)</f>
        <v>3.1170932190475265</v>
      </c>
      <c r="AH701" s="39">
        <f>Masse_1*(q_1y-X701)/($AV701^2+Aarseth_1^2)^(3/2)</f>
        <v>24.509947534046695</v>
      </c>
      <c r="AI701" s="39"/>
      <c r="AJ701" s="39">
        <f>Masse_2*(q_2x-W701)/($AX701^2+Aarseth_2^2)^(3/2)</f>
        <v>-1.1981567021666395</v>
      </c>
      <c r="AK701" s="39">
        <f>Masse_2*(q_2y-X701)/($AX701^2+Aarseth_2^2)^(3/2)</f>
        <v>8.0835832043061018</v>
      </c>
      <c r="AL701" s="39"/>
      <c r="AM701" s="39">
        <f>Masse_3*(q_3x-W701)/($AZ701^2+Aarseth_3^2)^(3/2)</f>
        <v>-1.9320423750988784</v>
      </c>
      <c r="AN701" s="39">
        <f>Masse_3*(q_3y-X701)/($AZ701^2+Aarseth_3^2)^(3/2)</f>
        <v>35.010274432910435</v>
      </c>
      <c r="AO701" s="39"/>
      <c r="AP701" s="39"/>
      <c r="AQ701" s="39"/>
      <c r="AR701" s="39"/>
      <c r="AS701" s="39"/>
      <c r="AT701" s="39"/>
      <c r="AU701" s="39"/>
      <c r="AV701" s="39">
        <f>SQRT((q_1x-W701)^2+(q_1y-X701)^2)</f>
        <v>145058.04160949637</v>
      </c>
      <c r="AW701" s="39"/>
      <c r="AX701" s="39">
        <f>SQRT((q_2x-W701)^2+(q_2y-X701)^2)</f>
        <v>147998.4219324947</v>
      </c>
      <c r="AY701" s="39"/>
      <c r="AZ701" s="39">
        <f>SQRT((q_3x-W701)^2+(q_3y-X701)^2)</f>
        <v>121583.7179731956</v>
      </c>
      <c r="BA701" s="39"/>
    </row>
    <row r="702" spans="20:53" x14ac:dyDescent="0.3">
      <c r="T702">
        <v>698</v>
      </c>
      <c r="U702">
        <v>349</v>
      </c>
      <c r="W702" s="39">
        <f>W701+(Z701*bt)+(0.5*AC701)*bt^2</f>
        <v>2206.813460908882</v>
      </c>
      <c r="X702" s="39">
        <f>X701+(AA701*bt)+(0.5*AD701)*bt^2</f>
        <v>-138033.75393372448</v>
      </c>
      <c r="Y702" s="39"/>
      <c r="Z702" s="39">
        <f>Z701+(AC701*bt)</f>
        <v>1014.812811741962</v>
      </c>
      <c r="AA702" s="39">
        <f>AA701+(AD701*bt)</f>
        <v>-3252.5966833962912</v>
      </c>
      <c r="AB702" s="39"/>
      <c r="AC702" s="39">
        <f t="shared" si="49"/>
        <v>-0.24573689687504952</v>
      </c>
      <c r="AD702" s="39">
        <f t="shared" si="50"/>
        <v>65.985513407844138</v>
      </c>
      <c r="AE702" s="39"/>
      <c r="AF702" s="39"/>
      <c r="AG702" s="39">
        <f>Masse_1*(q_1x-W702)/($AV702^2+Aarseth_1^2)^(3/2)</f>
        <v>2.9354327477836555</v>
      </c>
      <c r="AH702" s="39">
        <f>Masse_1*(q_1y-X702)/($AV702^2+Aarseth_1^2)^(3/2)</f>
        <v>24.00944576545562</v>
      </c>
      <c r="AI702" s="39"/>
      <c r="AJ702" s="39">
        <f>Masse_2*(q_2x-W702)/($AX702^2+Aarseth_2^2)^(3/2)</f>
        <v>-1.1851586072058413</v>
      </c>
      <c r="AK702" s="39">
        <f>Masse_2*(q_2y-X702)/($AX702^2+Aarseth_2^2)^(3/2)</f>
        <v>7.9004346094221036</v>
      </c>
      <c r="AL702" s="39"/>
      <c r="AM702" s="39">
        <f>Masse_3*(q_3x-W702)/($AZ702^2+Aarseth_3^2)^(3/2)</f>
        <v>-1.9960110374528637</v>
      </c>
      <c r="AN702" s="39">
        <f>Masse_3*(q_3y-X702)/($AZ702^2+Aarseth_3^2)^(3/2)</f>
        <v>34.075633032966422</v>
      </c>
      <c r="AO702" s="39"/>
      <c r="AP702" s="39"/>
      <c r="AQ702" s="39"/>
      <c r="AR702" s="39"/>
      <c r="AS702" s="39"/>
      <c r="AT702" s="39"/>
      <c r="AU702" s="39"/>
      <c r="AV702" s="39">
        <f>SQRT((q_1x-W702)^2+(q_1y-X702)^2)</f>
        <v>146617.43082340775</v>
      </c>
      <c r="AW702" s="39"/>
      <c r="AX702" s="39">
        <f>SQRT((q_2x-W702)^2+(q_2y-X702)^2)</f>
        <v>149690.12949355776</v>
      </c>
      <c r="AY702" s="39"/>
      <c r="AZ702" s="39">
        <f>SQRT((q_3x-W702)^2+(q_3y-X702)^2)</f>
        <v>123244.64599845545</v>
      </c>
      <c r="BA702" s="39"/>
    </row>
    <row r="703" spans="20:53" x14ac:dyDescent="0.3">
      <c r="T703">
        <v>699</v>
      </c>
      <c r="U703">
        <v>349.5</v>
      </c>
      <c r="W703" s="39">
        <f>W702+(Z702*bt)+(0.5*AC702)*bt^2</f>
        <v>2714.1891496677536</v>
      </c>
      <c r="X703" s="39">
        <f>X702+(AA702*bt)+(0.5*AD702)*bt^2</f>
        <v>-139651.80408624667</v>
      </c>
      <c r="Y703" s="39"/>
      <c r="Z703" s="39">
        <f>Z702+(AC702*bt)</f>
        <v>1014.6899432935245</v>
      </c>
      <c r="AA703" s="39">
        <f>AA702+(AD702*bt)</f>
        <v>-3219.603926692369</v>
      </c>
      <c r="AB703" s="39"/>
      <c r="AC703" s="39">
        <f t="shared" si="49"/>
        <v>-0.46244245806734008</v>
      </c>
      <c r="AD703" s="39">
        <f t="shared" si="50"/>
        <v>64.43817194342941</v>
      </c>
      <c r="AE703" s="39"/>
      <c r="AF703" s="39"/>
      <c r="AG703" s="39">
        <f>Masse_1*(q_1x-W703)/($AV703^2+Aarseth_1^2)^(3/2)</f>
        <v>2.7637772002840437</v>
      </c>
      <c r="AH703" s="39">
        <f>Masse_1*(q_1y-X703)/($AV703^2+Aarseth_1^2)^(3/2)</f>
        <v>23.527666977011719</v>
      </c>
      <c r="AI703" s="39"/>
      <c r="AJ703" s="39">
        <f>Masse_2*(q_2x-W703)/($AX703^2+Aarseth_2^2)^(3/2)</f>
        <v>-1.1725063960414606</v>
      </c>
      <c r="AK703" s="39">
        <f>Masse_2*(q_2y-X703)/($AX703^2+Aarseth_2^2)^(3/2)</f>
        <v>7.725025811578857</v>
      </c>
      <c r="AL703" s="39"/>
      <c r="AM703" s="39">
        <f>Masse_3*(q_3x-W703)/($AZ703^2+Aarseth_3^2)^(3/2)</f>
        <v>-2.0537132623099232</v>
      </c>
      <c r="AN703" s="39">
        <f>Masse_3*(q_3y-X703)/($AZ703^2+Aarseth_3^2)^(3/2)</f>
        <v>33.185479154838831</v>
      </c>
      <c r="AO703" s="39"/>
      <c r="AP703" s="39"/>
      <c r="AQ703" s="39"/>
      <c r="AR703" s="39"/>
      <c r="AS703" s="39"/>
      <c r="AT703" s="39"/>
      <c r="AU703" s="39"/>
      <c r="AV703" s="39">
        <f>SQRT((q_1x-W703)^2+(q_1y-X703)^2)</f>
        <v>148163.60113938438</v>
      </c>
      <c r="AW703" s="39"/>
      <c r="AX703" s="39">
        <f>SQRT((q_2x-W703)^2+(q_2y-X703)^2)</f>
        <v>151365.771741815</v>
      </c>
      <c r="AY703" s="39"/>
      <c r="AZ703" s="39">
        <f>SQRT((q_3x-W703)^2+(q_3y-X703)^2)</f>
        <v>124890.27574712482</v>
      </c>
      <c r="BA703" s="39"/>
    </row>
    <row r="704" spans="20:53" x14ac:dyDescent="0.3">
      <c r="T704">
        <v>700</v>
      </c>
      <c r="U704">
        <v>350</v>
      </c>
      <c r="W704" s="39">
        <f>W703+(Z703*bt)+(0.5*AC703)*bt^2</f>
        <v>3221.4763160072571</v>
      </c>
      <c r="X704" s="39">
        <f>X703+(AA703*bt)+(0.5*AD703)*bt^2</f>
        <v>-141253.55127809994</v>
      </c>
      <c r="Y704" s="39"/>
      <c r="Z704" s="39">
        <f>Z703+(AC703*bt)</f>
        <v>1014.4587220644909</v>
      </c>
      <c r="AA704" s="39">
        <f>AA703+(AD703*bt)</f>
        <v>-3187.3848407206542</v>
      </c>
      <c r="AB704" s="39"/>
      <c r="AC704" s="39">
        <f t="shared" si="49"/>
        <v>-0.66448102188647851</v>
      </c>
      <c r="AD704" s="39">
        <f t="shared" si="50"/>
        <v>62.95738803530228</v>
      </c>
      <c r="AE704" s="39"/>
      <c r="AF704" s="39"/>
      <c r="AG704" s="39">
        <f>Masse_1*(q_1x-W704)/($AV704^2+Aarseth_1^2)^(3/2)</f>
        <v>2.6014415684672083</v>
      </c>
      <c r="AH704" s="39">
        <f>Masse_1*(q_1y-X704)/($AV704^2+Aarseth_1^2)^(3/2)</f>
        <v>23.06363056966407</v>
      </c>
      <c r="AI704" s="39"/>
      <c r="AJ704" s="39">
        <f>Masse_2*(q_2x-W704)/($AX704^2+Aarseth_2^2)^(3/2)</f>
        <v>-1.1601856107817381</v>
      </c>
      <c r="AK704" s="39">
        <f>Masse_2*(q_2y-X704)/($AX704^2+Aarseth_2^2)^(3/2)</f>
        <v>7.5568922227190276</v>
      </c>
      <c r="AL704" s="39"/>
      <c r="AM704" s="39">
        <f>Masse_3*(q_3x-W704)/($AZ704^2+Aarseth_3^2)^(3/2)</f>
        <v>-2.1057369795719487</v>
      </c>
      <c r="AN704" s="39">
        <f>Masse_3*(q_3y-X704)/($AZ704^2+Aarseth_3^2)^(3/2)</f>
        <v>32.336865242919181</v>
      </c>
      <c r="AO704" s="39"/>
      <c r="AP704" s="39"/>
      <c r="AQ704" s="39"/>
      <c r="AR704" s="39"/>
      <c r="AS704" s="39"/>
      <c r="AT704" s="39"/>
      <c r="AU704" s="39"/>
      <c r="AV704" s="39">
        <f>SQRT((q_1x-W704)^2+(q_1y-X704)^2)</f>
        <v>149696.8198555354</v>
      </c>
      <c r="AW704" s="39"/>
      <c r="AX704" s="39">
        <f>SQRT((q_2x-W704)^2+(q_2y-X704)^2)</f>
        <v>153025.72900179791</v>
      </c>
      <c r="AY704" s="39"/>
      <c r="AZ704" s="39">
        <f>SQRT((q_3x-W704)^2+(q_3y-X704)^2)</f>
        <v>126520.95432435878</v>
      </c>
      <c r="BA704" s="39"/>
    </row>
    <row r="705" spans="20:53" x14ac:dyDescent="0.3">
      <c r="T705">
        <v>701</v>
      </c>
      <c r="U705">
        <v>350.5</v>
      </c>
      <c r="W705" s="39">
        <f>W704+(Z704*bt)+(0.5*AC704)*bt^2</f>
        <v>3728.6226169117667</v>
      </c>
      <c r="X705" s="39">
        <f>X704+(AA704*bt)+(0.5*AD704)*bt^2</f>
        <v>-142839.37402495588</v>
      </c>
      <c r="Y705" s="39"/>
      <c r="Z705" s="39">
        <f>Z704+(AC704*bt)</f>
        <v>1014.1264815535476</v>
      </c>
      <c r="AA705" s="39">
        <f>AA704+(AD704*bt)</f>
        <v>-3155.9061467030033</v>
      </c>
      <c r="AB705" s="39"/>
      <c r="AC705" s="39">
        <f t="shared" si="49"/>
        <v>-0.85299348421019339</v>
      </c>
      <c r="AD705" s="39">
        <f t="shared" si="50"/>
        <v>61.539117798709611</v>
      </c>
      <c r="AE705" s="39"/>
      <c r="AF705" s="39"/>
      <c r="AG705" s="39">
        <f>Masse_1*(q_1x-W705)/($AV705^2+Aarseth_1^2)^(3/2)</f>
        <v>2.4477973843284073</v>
      </c>
      <c r="AH705" s="39">
        <f>Masse_1*(q_1y-X705)/($AV705^2+Aarseth_1^2)^(3/2)</f>
        <v>22.616421329047458</v>
      </c>
      <c r="AI705" s="39"/>
      <c r="AJ705" s="39">
        <f>Masse_2*(q_2x-W705)/($AX705^2+Aarseth_2^2)^(3/2)</f>
        <v>-1.1481826860761015</v>
      </c>
      <c r="AK705" s="39">
        <f>Masse_2*(q_2y-X705)/($AX705^2+Aarseth_2^2)^(3/2)</f>
        <v>7.3956051237921843</v>
      </c>
      <c r="AL705" s="39"/>
      <c r="AM705" s="39">
        <f>Masse_3*(q_3x-W705)/($AZ705^2+Aarseth_3^2)^(3/2)</f>
        <v>-2.1526081824624992</v>
      </c>
      <c r="AN705" s="39">
        <f>Masse_3*(q_3y-X705)/($AZ705^2+Aarseth_3^2)^(3/2)</f>
        <v>31.527091345869973</v>
      </c>
      <c r="AO705" s="39"/>
      <c r="AP705" s="39"/>
      <c r="AQ705" s="39"/>
      <c r="AR705" s="39"/>
      <c r="AS705" s="39"/>
      <c r="AT705" s="39"/>
      <c r="AU705" s="39"/>
      <c r="AV705" s="39">
        <f>SQRT((q_1x-W705)^2+(q_1y-X705)^2)</f>
        <v>151217.34392641095</v>
      </c>
      <c r="AW705" s="39"/>
      <c r="AX705" s="39">
        <f>SQRT((q_2x-W705)^2+(q_2y-X705)^2)</f>
        <v>154670.36491725291</v>
      </c>
      <c r="AY705" s="39"/>
      <c r="AZ705" s="39">
        <f>SQRT((q_3x-W705)^2+(q_3y-X705)^2)</f>
        <v>128137.01418357238</v>
      </c>
      <c r="BA705" s="39"/>
    </row>
    <row r="706" spans="20:53" x14ac:dyDescent="0.3">
      <c r="T706">
        <v>702</v>
      </c>
      <c r="U706">
        <v>351</v>
      </c>
      <c r="W706" s="39">
        <f>W705+(Z705*bt)+(0.5*AC705)*bt^2</f>
        <v>4235.5792335030146</v>
      </c>
      <c r="X706" s="39">
        <f>X705+(AA705*bt)+(0.5*AD705)*bt^2</f>
        <v>-144409.63470858254</v>
      </c>
      <c r="Y706" s="39"/>
      <c r="Z706" s="39">
        <f>Z705+(AC705*bt)</f>
        <v>1013.6999848114425</v>
      </c>
      <c r="AA706" s="39">
        <f>AA705+(AD705*bt)</f>
        <v>-3125.1365878036486</v>
      </c>
      <c r="AB706" s="39"/>
      <c r="AC706" s="39">
        <f t="shared" si="49"/>
        <v>-1.0290159391013802</v>
      </c>
      <c r="AD706" s="39">
        <f t="shared" si="50"/>
        <v>60.179632600992178</v>
      </c>
      <c r="AE706" s="39"/>
      <c r="AF706" s="39"/>
      <c r="AG706" s="39">
        <f>Masse_1*(q_1x-W706)/($AV706^2+Aarseth_1^2)^(3/2)</f>
        <v>2.3022672576518879</v>
      </c>
      <c r="AH706" s="39">
        <f>Masse_1*(q_1y-X706)/($AV706^2+Aarseth_1^2)^(3/2)</f>
        <v>22.185184174650992</v>
      </c>
      <c r="AI706" s="39"/>
      <c r="AJ706" s="39">
        <f>Masse_2*(q_2x-W706)/($AX706^2+Aarseth_2^2)^(3/2)</f>
        <v>-1.1364848715958005</v>
      </c>
      <c r="AK706" s="39">
        <f>Masse_2*(q_2y-X706)/($AX706^2+Aarseth_2^2)^(3/2)</f>
        <v>7.240768301190438</v>
      </c>
      <c r="AL706" s="39"/>
      <c r="AM706" s="39">
        <f>Masse_3*(q_3x-W706)/($AZ706^2+Aarseth_3^2)^(3/2)</f>
        <v>-2.1947983251574676</v>
      </c>
      <c r="AN706" s="39">
        <f>Masse_3*(q_3y-X706)/($AZ706^2+Aarseth_3^2)^(3/2)</f>
        <v>30.753680125150748</v>
      </c>
      <c r="AO706" s="39"/>
      <c r="AP706" s="39"/>
      <c r="AQ706" s="39"/>
      <c r="AR706" s="39"/>
      <c r="AS706" s="39"/>
      <c r="AT706" s="39"/>
      <c r="AU706" s="39"/>
      <c r="AV706" s="39">
        <f>SQRT((q_1x-W706)^2+(q_1y-X706)^2)</f>
        <v>152725.42054091109</v>
      </c>
      <c r="AW706" s="39"/>
      <c r="AX706" s="39">
        <f>SQRT((q_2x-W706)^2+(q_2y-X706)^2)</f>
        <v>156300.02748439074</v>
      </c>
      <c r="AY706" s="39"/>
      <c r="AZ706" s="39">
        <f>SQRT((q_3x-W706)^2+(q_3y-X706)^2)</f>
        <v>129738.77400063207</v>
      </c>
      <c r="BA706" s="39"/>
    </row>
    <row r="707" spans="20:53" x14ac:dyDescent="0.3">
      <c r="T707">
        <v>703</v>
      </c>
      <c r="U707">
        <v>351.5</v>
      </c>
      <c r="W707" s="39">
        <f>W706+(Z706*bt)+(0.5*AC706)*bt^2</f>
        <v>4742.3005989163485</v>
      </c>
      <c r="X707" s="39">
        <f>X706+(AA706*bt)+(0.5*AD706)*bt^2</f>
        <v>-145964.68054840923</v>
      </c>
      <c r="Y707" s="39"/>
      <c r="Z707" s="39">
        <f>Z706+(AC706*bt)</f>
        <v>1013.1854768418918</v>
      </c>
      <c r="AA707" s="39">
        <f>AA706+(AD706*bt)</f>
        <v>-3095.0467715031523</v>
      </c>
      <c r="AB707" s="39"/>
      <c r="AC707" s="39">
        <f t="shared" si="49"/>
        <v>-1.1934908752720592</v>
      </c>
      <c r="AD707" s="39">
        <f t="shared" si="50"/>
        <v>58.875489242326296</v>
      </c>
      <c r="AE707" s="39"/>
      <c r="AF707" s="39"/>
      <c r="AG707" s="39">
        <f>Masse_1*(q_1x-W707)/($AV707^2+Aarseth_1^2)^(3/2)</f>
        <v>2.1643200170101373</v>
      </c>
      <c r="AH707" s="39">
        <f>Masse_1*(q_1y-X707)/($AV707^2+Aarseth_1^2)^(3/2)</f>
        <v>21.769119398917915</v>
      </c>
      <c r="AI707" s="39"/>
      <c r="AJ707" s="39">
        <f>Masse_2*(q_2x-W707)/($AX707^2+Aarseth_2^2)^(3/2)</f>
        <v>-1.12508016341676</v>
      </c>
      <c r="AK707" s="39">
        <f>Masse_2*(q_2y-X707)/($AX707^2+Aarseth_2^2)^(3/2)</f>
        <v>7.092015052405122</v>
      </c>
      <c r="AL707" s="39"/>
      <c r="AM707" s="39">
        <f>Masse_3*(q_3x-W707)/($AZ707^2+Aarseth_3^2)^(3/2)</f>
        <v>-2.2327307288654366</v>
      </c>
      <c r="AN707" s="39">
        <f>Masse_3*(q_3y-X707)/($AZ707^2+Aarseth_3^2)^(3/2)</f>
        <v>30.014354791003257</v>
      </c>
      <c r="AO707" s="39"/>
      <c r="AP707" s="39"/>
      <c r="AQ707" s="39"/>
      <c r="AR707" s="39"/>
      <c r="AS707" s="39"/>
      <c r="AT707" s="39"/>
      <c r="AU707" s="39"/>
      <c r="AV707" s="39">
        <f>SQRT((q_1x-W707)^2+(q_1y-X707)^2)</f>
        <v>154221.28765782993</v>
      </c>
      <c r="AW707" s="39"/>
      <c r="AX707" s="39">
        <f>SQRT((q_2x-W707)^2+(q_2y-X707)^2)</f>
        <v>157915.05000314084</v>
      </c>
      <c r="AY707" s="39"/>
      <c r="AZ707" s="39">
        <f>SQRT((q_3x-W707)^2+(q_3y-X707)^2)</f>
        <v>131326.53948119751</v>
      </c>
      <c r="BA707" s="39"/>
    </row>
    <row r="708" spans="20:53" x14ac:dyDescent="0.3">
      <c r="T708">
        <v>704</v>
      </c>
      <c r="U708">
        <v>352</v>
      </c>
      <c r="W708" s="39">
        <f>W707+(Z707*bt)+(0.5*AC707)*bt^2</f>
        <v>5248.7441509778855</v>
      </c>
      <c r="X708" s="39">
        <f>X707+(AA707*bt)+(0.5*AD707)*bt^2</f>
        <v>-147504.84449800552</v>
      </c>
      <c r="Y708" s="39"/>
      <c r="Z708" s="39">
        <f>Z707+(AC707*bt)</f>
        <v>1012.5887314042558</v>
      </c>
      <c r="AA708" s="39">
        <f>AA707+(AD707*bt)</f>
        <v>-3065.6090268819889</v>
      </c>
      <c r="AB708" s="39"/>
      <c r="AC708" s="39">
        <f t="shared" si="49"/>
        <v>-1.3472770074653477</v>
      </c>
      <c r="AD708" s="39">
        <f t="shared" si="50"/>
        <v>57.623503436655568</v>
      </c>
      <c r="AE708" s="39"/>
      <c r="AF708" s="39"/>
      <c r="AG708" s="39">
        <f>Masse_1*(q_1x-W708)/($AV708^2+Aarseth_1^2)^(3/2)</f>
        <v>2.0334663792534218</v>
      </c>
      <c r="AH708" s="39">
        <f>Masse_1*(q_1y-X708)/($AV708^2+Aarseth_1^2)^(3/2)</f>
        <v>21.367478344495929</v>
      </c>
      <c r="AI708" s="39"/>
      <c r="AJ708" s="39">
        <f>Masse_2*(q_2x-W708)/($AX708^2+Aarseth_2^2)^(3/2)</f>
        <v>-1.113957243047474</v>
      </c>
      <c r="AK708" s="39">
        <f>Masse_2*(q_2y-X708)/($AX708^2+Aarseth_2^2)^(3/2)</f>
        <v>6.9490055146692891</v>
      </c>
      <c r="AL708" s="39"/>
      <c r="AM708" s="39">
        <f>Masse_3*(q_3x-W708)/($AZ708^2+Aarseth_3^2)^(3/2)</f>
        <v>-2.2667861436712955</v>
      </c>
      <c r="AN708" s="39">
        <f>Masse_3*(q_3y-X708)/($AZ708^2+Aarseth_3^2)^(3/2)</f>
        <v>29.307019577490347</v>
      </c>
      <c r="AO708" s="39"/>
      <c r="AP708" s="39"/>
      <c r="AQ708" s="39"/>
      <c r="AR708" s="39"/>
      <c r="AS708" s="39"/>
      <c r="AT708" s="39"/>
      <c r="AU708" s="39"/>
      <c r="AV708" s="39">
        <f>SQRT((q_1x-W708)^2+(q_1y-X708)^2)</f>
        <v>155705.17450288602</v>
      </c>
      <c r="AW708" s="39"/>
      <c r="AX708" s="39">
        <f>SQRT((q_2x-W708)^2+(q_2y-X708)^2)</f>
        <v>159515.75195428959</v>
      </c>
      <c r="AY708" s="39"/>
      <c r="AZ708" s="39">
        <f>SQRT((q_3x-W708)^2+(q_3y-X708)^2)</f>
        <v>132900.6041074036</v>
      </c>
      <c r="BA708" s="39"/>
    </row>
    <row r="709" spans="20:53" x14ac:dyDescent="0.3">
      <c r="T709">
        <v>705</v>
      </c>
      <c r="U709">
        <v>352.5</v>
      </c>
      <c r="W709" s="39">
        <f>W708+(Z708*bt)+(0.5*AC708)*bt^2</f>
        <v>5754.8701070540801</v>
      </c>
      <c r="X709" s="39">
        <f>X708+(AA708*bt)+(0.5*AD708)*bt^2</f>
        <v>-149030.44607351694</v>
      </c>
      <c r="Y709" s="39"/>
      <c r="Z709" s="39">
        <f>Z708+(AC708*bt)</f>
        <v>1011.9150929005231</v>
      </c>
      <c r="AA709" s="39">
        <f>AA708+(AD708*bt)</f>
        <v>-3036.7972751636612</v>
      </c>
      <c r="AB709" s="39"/>
      <c r="AC709" s="39">
        <f t="shared" si="49"/>
        <v>-1.4911579295639059</v>
      </c>
      <c r="AD709" s="39">
        <f t="shared" si="50"/>
        <v>56.420726176261695</v>
      </c>
      <c r="AE709" s="39"/>
      <c r="AF709" s="39"/>
      <c r="AG709" s="39">
        <f>Masse_1*(q_1x-W709)/($AV709^2+Aarseth_1^2)^(3/2)</f>
        <v>1.9092550829549986</v>
      </c>
      <c r="AH709" s="39">
        <f>Masse_1*(q_1y-X709)/($AV709^2+Aarseth_1^2)^(3/2)</f>
        <v>20.979559473941126</v>
      </c>
      <c r="AI709" s="39"/>
      <c r="AJ709" s="39">
        <f>Masse_2*(q_2x-W709)/($AX709^2+Aarseth_2^2)^(3/2)</f>
        <v>-1.1031054230501831</v>
      </c>
      <c r="AK709" s="39">
        <f>Masse_2*(q_2y-X709)/($AX709^2+Aarseth_2^2)^(3/2)</f>
        <v>6.8114242768297988</v>
      </c>
      <c r="AL709" s="39"/>
      <c r="AM709" s="39">
        <f>Masse_3*(q_3x-W709)/($AZ709^2+Aarseth_3^2)^(3/2)</f>
        <v>-2.2973075894687214</v>
      </c>
      <c r="AN709" s="39">
        <f>Masse_3*(q_3y-X709)/($AZ709^2+Aarseth_3^2)^(3/2)</f>
        <v>28.629742425490768</v>
      </c>
      <c r="AO709" s="39"/>
      <c r="AP709" s="39"/>
      <c r="AQ709" s="39"/>
      <c r="AR709" s="39"/>
      <c r="AS709" s="39"/>
      <c r="AT709" s="39"/>
      <c r="AU709" s="39"/>
      <c r="AV709" s="39">
        <f>SQRT((q_1x-W709)^2+(q_1y-X709)^2)</f>
        <v>157177.30203067203</v>
      </c>
      <c r="AW709" s="39"/>
      <c r="AX709" s="39">
        <f>SQRT((q_2x-W709)^2+(q_2y-X709)^2)</f>
        <v>161102.43980949826</v>
      </c>
      <c r="AY709" s="39"/>
      <c r="AZ709" s="39">
        <f>SQRT((q_3x-W709)^2+(q_3y-X709)^2)</f>
        <v>134461.24982940452</v>
      </c>
      <c r="BA709" s="39"/>
    </row>
    <row r="710" spans="20:53" x14ac:dyDescent="0.3">
      <c r="T710">
        <v>706</v>
      </c>
      <c r="U710">
        <v>353</v>
      </c>
      <c r="W710" s="39">
        <f>W709+(Z709*bt)+(0.5*AC709)*bt^2</f>
        <v>6260.6412587631457</v>
      </c>
      <c r="X710" s="39">
        <f>X709+(AA709*bt)+(0.5*AD709)*bt^2</f>
        <v>-150541.79212032672</v>
      </c>
      <c r="Y710" s="39"/>
      <c r="Z710" s="39">
        <f>Z709+(AC709*bt)</f>
        <v>1011.1695139357411</v>
      </c>
      <c r="AA710" s="39">
        <f>AA709+(AD709*bt)</f>
        <v>-3008.5869120755306</v>
      </c>
      <c r="AB710" s="39"/>
      <c r="AC710" s="39">
        <f t="shared" si="49"/>
        <v>-1.6258497479341971</v>
      </c>
      <c r="AD710" s="39">
        <f t="shared" si="50"/>
        <v>55.264422622272335</v>
      </c>
      <c r="AE710" s="39"/>
      <c r="AF710" s="39"/>
      <c r="AG710" s="39">
        <f>Masse_1*(q_1x-W710)/($AV710^2+Aarseth_1^2)^(3/2)</f>
        <v>1.7912694299990541</v>
      </c>
      <c r="AH710" s="39">
        <f>Masse_1*(q_1y-X710)/($AV710^2+Aarseth_1^2)^(3/2)</f>
        <v>20.604704791478618</v>
      </c>
      <c r="AI710" s="39"/>
      <c r="AJ710" s="39">
        <f>Masse_2*(q_2x-W710)/($AX710^2+Aarseth_2^2)^(3/2)</f>
        <v>-1.0925145983719373</v>
      </c>
      <c r="AK710" s="39">
        <f>Masse_2*(q_2y-X710)/($AX710^2+Aarseth_2^2)^(3/2)</f>
        <v>6.6789782401722935</v>
      </c>
      <c r="AL710" s="39"/>
      <c r="AM710" s="39">
        <f>Masse_3*(q_3x-W710)/($AZ710^2+Aarseth_3^2)^(3/2)</f>
        <v>-2.3246045795613139</v>
      </c>
      <c r="AN710" s="39">
        <f>Masse_3*(q_3y-X710)/($AZ710^2+Aarseth_3^2)^(3/2)</f>
        <v>27.980739590621429</v>
      </c>
      <c r="AO710" s="39"/>
      <c r="AP710" s="39"/>
      <c r="AQ710" s="39"/>
      <c r="AR710" s="39"/>
      <c r="AS710" s="39"/>
      <c r="AT710" s="39"/>
      <c r="AU710" s="39"/>
      <c r="AV710" s="39">
        <f>SQRT((q_1x-W710)^2+(q_1y-X710)^2)</f>
        <v>158637.88335459147</v>
      </c>
      <c r="AW710" s="39"/>
      <c r="AX710" s="39">
        <f>SQRT((q_2x-W710)^2+(q_2y-X710)^2)</f>
        <v>162675.4077804253</v>
      </c>
      <c r="AY710" s="39"/>
      <c r="AZ710" s="39">
        <f>SQRT((q_3x-W710)^2+(q_3y-X710)^2)</f>
        <v>136008.74770671342</v>
      </c>
      <c r="BA710" s="39"/>
    </row>
    <row r="711" spans="20:53" x14ac:dyDescent="0.3">
      <c r="T711">
        <v>707</v>
      </c>
      <c r="U711">
        <v>353.5</v>
      </c>
      <c r="W711" s="39">
        <f>W710+(Z710*bt)+(0.5*AC710)*bt^2</f>
        <v>6766.0227845125246</v>
      </c>
      <c r="X711" s="39">
        <f>X710+(AA710*bt)+(0.5*AD710)*bt^2</f>
        <v>-152039.17752353669</v>
      </c>
      <c r="Y711" s="39"/>
      <c r="Z711" s="39">
        <f>Z710+(AC710*bt)</f>
        <v>1010.356589061774</v>
      </c>
      <c r="AA711" s="39">
        <f>AA710+(AD710*bt)</f>
        <v>-2980.9547007643946</v>
      </c>
      <c r="AB711" s="39"/>
      <c r="AC711" s="39">
        <f t="shared" si="49"/>
        <v>-1.7520078299069777</v>
      </c>
      <c r="AD711" s="39">
        <f t="shared" si="50"/>
        <v>54.152053213054032</v>
      </c>
      <c r="AE711" s="39"/>
      <c r="AF711" s="39"/>
      <c r="AG711" s="39">
        <f>Masse_1*(q_1x-W711)/($AV711^2+Aarseth_1^2)^(3/2)</f>
        <v>1.6791241869300062</v>
      </c>
      <c r="AH711" s="39">
        <f>Masse_1*(q_1y-X711)/($AV711^2+Aarseth_1^2)^(3/2)</f>
        <v>20.242296581045071</v>
      </c>
      <c r="AI711" s="39"/>
      <c r="AJ711" s="39">
        <f>Masse_2*(q_2x-W711)/($AX711^2+Aarseth_2^2)^(3/2)</f>
        <v>-1.0821752026404836</v>
      </c>
      <c r="AK711" s="39">
        <f>Masse_2*(q_2y-X711)/($AX711^2+Aarseth_2^2)^(3/2)</f>
        <v>6.5513946985689335</v>
      </c>
      <c r="AL711" s="39"/>
      <c r="AM711" s="39">
        <f>Masse_3*(q_3x-W711)/($AZ711^2+Aarseth_3^2)^(3/2)</f>
        <v>-2.3489568141965003</v>
      </c>
      <c r="AN711" s="39">
        <f>Masse_3*(q_3y-X711)/($AZ711^2+Aarseth_3^2)^(3/2)</f>
        <v>27.358361933440023</v>
      </c>
      <c r="AO711" s="39"/>
      <c r="AP711" s="39"/>
      <c r="AQ711" s="39"/>
      <c r="AR711" s="39"/>
      <c r="AS711" s="39"/>
      <c r="AT711" s="39"/>
      <c r="AU711" s="39"/>
      <c r="AV711" s="39">
        <f>SQRT((q_1x-W711)^2+(q_1y-X711)^2)</f>
        <v>160087.12414752971</v>
      </c>
      <c r="AW711" s="39"/>
      <c r="AX711" s="39">
        <f>SQRT((q_2x-W711)^2+(q_2y-X711)^2)</f>
        <v>164234.93851250189</v>
      </c>
      <c r="AY711" s="39"/>
      <c r="AZ711" s="39">
        <f>SQRT((q_3x-W711)^2+(q_3y-X711)^2)</f>
        <v>137543.35850375719</v>
      </c>
      <c r="BA711" s="39"/>
    </row>
    <row r="712" spans="20:53" x14ac:dyDescent="0.3">
      <c r="T712">
        <v>708</v>
      </c>
      <c r="U712">
        <v>354</v>
      </c>
      <c r="W712" s="39">
        <f>W711+(Z711*bt)+(0.5*AC711)*bt^2</f>
        <v>7270.9820780646733</v>
      </c>
      <c r="X712" s="39">
        <f>X711+(AA711*bt)+(0.5*AD711)*bt^2</f>
        <v>-153522.88586726726</v>
      </c>
      <c r="Y712" s="39"/>
      <c r="Z712" s="39">
        <f>Z711+(AC711*bt)</f>
        <v>1009.4805851468205</v>
      </c>
      <c r="AA712" s="39">
        <f>AA711+(AD711*bt)</f>
        <v>-2953.8786741578674</v>
      </c>
      <c r="AB712" s="39"/>
      <c r="AC712" s="39">
        <f t="shared" si="49"/>
        <v>-1.8702327825342835</v>
      </c>
      <c r="AD712" s="39">
        <f t="shared" si="50"/>
        <v>53.081256724506517</v>
      </c>
      <c r="AE712" s="39"/>
      <c r="AF712" s="39"/>
      <c r="AG712" s="39">
        <f>Masse_1*(q_1x-W712)/($AV712^2+Aarseth_1^2)^(3/2)</f>
        <v>1.5724628040313584</v>
      </c>
      <c r="AH712" s="39">
        <f>Masse_1*(q_1y-X712)/($AV712^2+Aarseth_1^2)^(3/2)</f>
        <v>19.891754428889001</v>
      </c>
      <c r="AI712" s="39"/>
      <c r="AJ712" s="39">
        <f>Masse_2*(q_2x-W712)/($AX712^2+Aarseth_2^2)^(3/2)</f>
        <v>-1.0720781687935497</v>
      </c>
      <c r="AK712" s="39">
        <f>Masse_2*(q_2y-X712)/($AX712^2+Aarseth_2^2)^(3/2)</f>
        <v>6.4284196122671364</v>
      </c>
      <c r="AL712" s="39"/>
      <c r="AM712" s="39">
        <f>Masse_3*(q_3x-W712)/($AZ712^2+Aarseth_3^2)^(3/2)</f>
        <v>-2.3706174177720922</v>
      </c>
      <c r="AN712" s="39">
        <f>Masse_3*(q_3y-X712)/($AZ712^2+Aarseth_3^2)^(3/2)</f>
        <v>26.761082683350381</v>
      </c>
      <c r="AO712" s="39"/>
      <c r="AP712" s="39"/>
      <c r="AQ712" s="39"/>
      <c r="AR712" s="39"/>
      <c r="AS712" s="39"/>
      <c r="AT712" s="39"/>
      <c r="AU712" s="39"/>
      <c r="AV712" s="39">
        <f>SQRT((q_1x-W712)^2+(q_1y-X712)^2)</f>
        <v>161525.22301572573</v>
      </c>
      <c r="AW712" s="39"/>
      <c r="AX712" s="39">
        <f>SQRT((q_2x-W712)^2+(q_2y-X712)^2)</f>
        <v>165781.30372831988</v>
      </c>
      <c r="AY712" s="39"/>
      <c r="AZ712" s="39">
        <f>SQRT((q_3x-W712)^2+(q_3y-X712)^2)</f>
        <v>139065.33324360941</v>
      </c>
      <c r="BA712" s="39"/>
    </row>
    <row r="713" spans="20:53" x14ac:dyDescent="0.3">
      <c r="T713">
        <v>709</v>
      </c>
      <c r="U713">
        <v>354.5</v>
      </c>
      <c r="W713" s="39">
        <f>W712+(Z712*bt)+(0.5*AC712)*bt^2</f>
        <v>7775.4885915402665</v>
      </c>
      <c r="X713" s="39">
        <f>X712+(AA712*bt)+(0.5*AD712)*bt^2</f>
        <v>-154993.19004725566</v>
      </c>
      <c r="Y713" s="39"/>
      <c r="Z713" s="39">
        <f>Z712+(AC712*bt)</f>
        <v>1008.5454687555534</v>
      </c>
      <c r="AA713" s="39">
        <f>AA712+(AD712*bt)</f>
        <v>-2927.3380457956141</v>
      </c>
      <c r="AB713" s="39"/>
      <c r="AC713" s="39">
        <f t="shared" si="49"/>
        <v>-1.9810757601729436</v>
      </c>
      <c r="AD713" s="39">
        <f t="shared" si="50"/>
        <v>52.049835052000098</v>
      </c>
      <c r="AE713" s="39"/>
      <c r="AF713" s="39"/>
      <c r="AG713" s="39">
        <f>Masse_1*(q_1x-W713)/($AV713^2+Aarseth_1^2)^(3/2)</f>
        <v>1.470954915539102</v>
      </c>
      <c r="AH713" s="39">
        <f>Masse_1*(q_1y-X713)/($AV713^2+Aarseth_1^2)^(3/2)</f>
        <v>19.552532502544924</v>
      </c>
      <c r="AI713" s="39"/>
      <c r="AJ713" s="39">
        <f>Masse_2*(q_2x-W713)/($AX713^2+Aarseth_2^2)^(3/2)</f>
        <v>-1.0622148935048648</v>
      </c>
      <c r="AK713" s="39">
        <f>Masse_2*(q_2y-X713)/($AX713^2+Aarseth_2^2)^(3/2)</f>
        <v>6.3098160530091612</v>
      </c>
      <c r="AL713" s="39"/>
      <c r="AM713" s="39">
        <f>Masse_3*(q_3x-W713)/($AZ713^2+Aarseth_3^2)^(3/2)</f>
        <v>-2.3898157822071808</v>
      </c>
      <c r="AN713" s="39">
        <f>Masse_3*(q_3y-X713)/($AZ713^2+Aarseth_3^2)^(3/2)</f>
        <v>26.187486496446013</v>
      </c>
      <c r="AO713" s="39"/>
      <c r="AP713" s="39"/>
      <c r="AQ713" s="39"/>
      <c r="AR713" s="39"/>
      <c r="AS713" s="39"/>
      <c r="AT713" s="39"/>
      <c r="AU713" s="39"/>
      <c r="AV713" s="39">
        <f>SQRT((q_1x-W713)^2+(q_1y-X713)^2)</f>
        <v>162952.37184806212</v>
      </c>
      <c r="AW713" s="39"/>
      <c r="AX713" s="39">
        <f>SQRT((q_2x-W713)^2+(q_2y-X713)^2)</f>
        <v>167314.76482507039</v>
      </c>
      <c r="AY713" s="39"/>
      <c r="AZ713" s="39">
        <f>SQRT((q_3x-W713)^2+(q_3y-X713)^2)</f>
        <v>140574.91372346497</v>
      </c>
      <c r="BA713" s="39"/>
    </row>
    <row r="714" spans="20:53" x14ac:dyDescent="0.3">
      <c r="T714">
        <v>710</v>
      </c>
      <c r="U714">
        <v>355</v>
      </c>
      <c r="W714" s="39">
        <f>W713+(Z713*bt)+(0.5*AC713)*bt^2</f>
        <v>8279.5136914480227</v>
      </c>
      <c r="X714" s="39">
        <f>X713+(AA713*bt)+(0.5*AD713)*bt^2</f>
        <v>-156450.35284077196</v>
      </c>
      <c r="Y714" s="39"/>
      <c r="Z714" s="39">
        <f>Z713+(AC713*bt)</f>
        <v>1007.554930875467</v>
      </c>
      <c r="AA714" s="39">
        <f>AA713+(AD713*bt)</f>
        <v>-2901.313128269614</v>
      </c>
      <c r="AB714" s="39"/>
      <c r="AC714" s="39">
        <f t="shared" si="49"/>
        <v>-2.0850431854704228</v>
      </c>
      <c r="AD714" s="39">
        <f t="shared" si="50"/>
        <v>51.05573951412434</v>
      </c>
      <c r="AE714" s="39"/>
      <c r="AF714" s="39"/>
      <c r="AG714" s="39">
        <f>Masse_1*(q_1x-W714)/($AV714^2+Aarseth_1^2)^(3/2)</f>
        <v>1.3742940890622104</v>
      </c>
      <c r="AH714" s="39">
        <f>Masse_1*(q_1y-X714)/($AV714^2+Aarseth_1^2)^(3/2)</f>
        <v>19.224117061109695</v>
      </c>
      <c r="AI714" s="39"/>
      <c r="AJ714" s="39">
        <f>Masse_2*(q_2x-W714)/($AX714^2+Aarseth_2^2)^(3/2)</f>
        <v>-1.0525772049484849</v>
      </c>
      <c r="AK714" s="39">
        <f>Masse_2*(q_2y-X714)/($AX714^2+Aarseth_2^2)^(3/2)</f>
        <v>6.195362801051683</v>
      </c>
      <c r="AL714" s="39"/>
      <c r="AM714" s="39">
        <f>Masse_3*(q_3x-W714)/($AZ714^2+Aarseth_3^2)^(3/2)</f>
        <v>-2.406760069584148</v>
      </c>
      <c r="AN714" s="39">
        <f>Masse_3*(q_3y-X714)/($AZ714^2+Aarseth_3^2)^(3/2)</f>
        <v>25.636259651962959</v>
      </c>
      <c r="AO714" s="39"/>
      <c r="AP714" s="39"/>
      <c r="AQ714" s="39"/>
      <c r="AR714" s="39"/>
      <c r="AS714" s="39"/>
      <c r="AT714" s="39"/>
      <c r="AU714" s="39"/>
      <c r="AV714" s="39">
        <f>SQRT((q_1x-W714)^2+(q_1y-X714)^2)</f>
        <v>164368.75614277361</v>
      </c>
      <c r="AW714" s="39"/>
      <c r="AX714" s="39">
        <f>SQRT((q_2x-W714)^2+(q_2y-X714)^2)</f>
        <v>168835.57343001588</v>
      </c>
      <c r="AY714" s="39"/>
      <c r="AZ714" s="39">
        <f>SQRT((q_3x-W714)^2+(q_3y-X714)^2)</f>
        <v>142072.3329950636</v>
      </c>
      <c r="BA714" s="39"/>
    </row>
    <row r="715" spans="20:53" x14ac:dyDescent="0.3">
      <c r="T715">
        <v>711</v>
      </c>
      <c r="U715">
        <v>355.5</v>
      </c>
      <c r="W715" s="39">
        <f>W714+(Z714*bt)+(0.5*AC714)*bt^2</f>
        <v>8783.0305264875733</v>
      </c>
      <c r="X715" s="39">
        <f>X714+(AA714*bt)+(0.5*AD714)*bt^2</f>
        <v>-157894.62743746751</v>
      </c>
      <c r="Y715" s="39"/>
      <c r="Z715" s="39">
        <f>Z714+(AC714*bt)</f>
        <v>1006.5124092827318</v>
      </c>
      <c r="AA715" s="39">
        <f>AA714+(AD714*bt)</f>
        <v>-2875.785258512552</v>
      </c>
      <c r="AB715" s="39"/>
      <c r="AC715" s="39">
        <f t="shared" si="49"/>
        <v>-2.1826009565254259</v>
      </c>
      <c r="AD715" s="39">
        <f t="shared" si="50"/>
        <v>50.097058504406149</v>
      </c>
      <c r="AE715" s="39"/>
      <c r="AF715" s="39"/>
      <c r="AG715" s="39">
        <f>Masse_1*(q_1x-W715)/($AV715^2+Aarseth_1^2)^(3/2)</f>
        <v>1.2821957962981729</v>
      </c>
      <c r="AH715" s="39">
        <f>Masse_1*(q_1y-X715)/($AV715^2+Aarseth_1^2)^(3/2)</f>
        <v>18.906024174479391</v>
      </c>
      <c r="AI715" s="39"/>
      <c r="AJ715" s="39">
        <f>Masse_2*(q_2x-W715)/($AX715^2+Aarseth_2^2)^(3/2)</f>
        <v>-1.0431573335087447</v>
      </c>
      <c r="AK715" s="39">
        <f>Masse_2*(q_2y-X715)/($AX715^2+Aarseth_2^2)^(3/2)</f>
        <v>6.0848530771261133</v>
      </c>
      <c r="AL715" s="39"/>
      <c r="AM715" s="39">
        <f>Masse_3*(q_3x-W715)/($AZ715^2+Aarseth_3^2)^(3/2)</f>
        <v>-2.4216394193148543</v>
      </c>
      <c r="AN715" s="39">
        <f>Masse_3*(q_3y-X715)/($AZ715^2+Aarseth_3^2)^(3/2)</f>
        <v>25.106181252800646</v>
      </c>
      <c r="AO715" s="39"/>
      <c r="AP715" s="39"/>
      <c r="AQ715" s="39"/>
      <c r="AR715" s="39"/>
      <c r="AS715" s="39"/>
      <c r="AT715" s="39"/>
      <c r="AU715" s="39"/>
      <c r="AV715" s="39">
        <f>SQRT((q_1x-W715)^2+(q_1y-X715)^2)</f>
        <v>165774.55531337851</v>
      </c>
      <c r="AW715" s="39"/>
      <c r="AX715" s="39">
        <f>SQRT((q_2x-W715)^2+(q_2y-X715)^2)</f>
        <v>170343.97191757252</v>
      </c>
      <c r="AY715" s="39"/>
      <c r="AZ715" s="39">
        <f>SQRT((q_3x-W715)^2+(q_3y-X715)^2)</f>
        <v>143557.81581295645</v>
      </c>
      <c r="BA715" s="39"/>
    </row>
    <row r="716" spans="20:53" x14ac:dyDescent="0.3">
      <c r="T716">
        <v>712</v>
      </c>
      <c r="U716">
        <v>356</v>
      </c>
      <c r="W716" s="39">
        <f>W715+(Z715*bt)+(0.5*AC715)*bt^2</f>
        <v>9286.0139060093734</v>
      </c>
      <c r="X716" s="39">
        <f>X715+(AA715*bt)+(0.5*AD715)*bt^2</f>
        <v>-159326.25793441074</v>
      </c>
      <c r="Y716" s="39"/>
      <c r="Z716" s="39">
        <f>Z715+(AC715*bt)</f>
        <v>1005.4211088044691</v>
      </c>
      <c r="AA716" s="39">
        <f>AA715+(AD715*bt)</f>
        <v>-2850.736729260349</v>
      </c>
      <c r="AB716" s="39"/>
      <c r="AC716" s="39">
        <f t="shared" si="49"/>
        <v>-2.2741782029959565</v>
      </c>
      <c r="AD716" s="39">
        <f t="shared" si="50"/>
        <v>49.172006339417891</v>
      </c>
      <c r="AE716" s="39"/>
      <c r="AF716" s="39"/>
      <c r="AG716" s="39">
        <f>Masse_1*(q_1x-W716)/($AV716^2+Aarseth_1^2)^(3/2)</f>
        <v>1.1943955805944484</v>
      </c>
      <c r="AH716" s="39">
        <f>Masse_1*(q_1y-X716)/($AV716^2+Aarseth_1^2)^(3/2)</f>
        <v>18.597797631614512</v>
      </c>
      <c r="AI716" s="39"/>
      <c r="AJ716" s="39">
        <f>Masse_2*(q_2x-W716)/($AX716^2+Aarseth_2^2)^(3/2)</f>
        <v>-1.0339478850979107</v>
      </c>
      <c r="AK716" s="39">
        <f>Masse_2*(q_2y-X716)/($AX716^2+Aarseth_2^2)^(3/2)</f>
        <v>5.9780933945026478</v>
      </c>
      <c r="AL716" s="39"/>
      <c r="AM716" s="39">
        <f>Masse_3*(q_3x-W716)/($AZ716^2+Aarseth_3^2)^(3/2)</f>
        <v>-2.4346258984924942</v>
      </c>
      <c r="AN716" s="39">
        <f>Masse_3*(q_3y-X716)/($AZ716^2+Aarseth_3^2)^(3/2)</f>
        <v>24.596115313300729</v>
      </c>
      <c r="AO716" s="39"/>
      <c r="AP716" s="39"/>
      <c r="AQ716" s="39"/>
      <c r="AR716" s="39"/>
      <c r="AS716" s="39"/>
      <c r="AT716" s="39"/>
      <c r="AU716" s="39"/>
      <c r="AV716" s="39">
        <f>SQRT((q_1x-W716)^2+(q_1y-X716)^2)</f>
        <v>167169.94297546663</v>
      </c>
      <c r="AW716" s="39"/>
      <c r="AX716" s="39">
        <f>SQRT((q_2x-W716)^2+(q_2y-X716)^2)</f>
        <v>171840.19389122433</v>
      </c>
      <c r="AY716" s="39"/>
      <c r="AZ716" s="39">
        <f>SQRT((q_3x-W716)^2+(q_3y-X716)^2)</f>
        <v>145031.57905322811</v>
      </c>
      <c r="BA716" s="39"/>
    </row>
    <row r="717" spans="20:53" x14ac:dyDescent="0.3">
      <c r="T717">
        <v>713</v>
      </c>
      <c r="U717">
        <v>356.5</v>
      </c>
      <c r="W717" s="39">
        <f>W716+(Z716*bt)+(0.5*AC716)*bt^2</f>
        <v>9788.4401881362337</v>
      </c>
      <c r="X717" s="39">
        <f>X716+(AA716*bt)+(0.5*AD716)*bt^2</f>
        <v>-160745.47979824847</v>
      </c>
      <c r="Y717" s="39"/>
      <c r="Z717" s="39">
        <f>Z716+(AC716*bt)</f>
        <v>1004.2840197029711</v>
      </c>
      <c r="AA717" s="39">
        <f>AA716+(AD716*bt)</f>
        <v>-2826.1507260906401</v>
      </c>
      <c r="AB717" s="39"/>
      <c r="AC717" s="39">
        <f t="shared" si="49"/>
        <v>-2.3601706454329952</v>
      </c>
      <c r="AD717" s="39">
        <f t="shared" si="50"/>
        <v>48.278913170800116</v>
      </c>
      <c r="AE717" s="39"/>
      <c r="AF717" s="39"/>
      <c r="AG717" s="39">
        <f>Masse_1*(q_1x-W717)/($AV717^2+Aarseth_1^2)^(3/2)</f>
        <v>1.1106473998987041</v>
      </c>
      <c r="AH717" s="39">
        <f>Masse_1*(q_1y-X717)/($AV717^2+Aarseth_1^2)^(3/2)</f>
        <v>18.299007020018571</v>
      </c>
      <c r="AI717" s="39"/>
      <c r="AJ717" s="39">
        <f>Masse_2*(q_2x-W717)/($AX717^2+Aarseth_2^2)^(3/2)</f>
        <v>-1.0249418167898248</v>
      </c>
      <c r="AK717" s="39">
        <f>Masse_2*(q_2y-X717)/($AX717^2+Aarseth_2^2)^(3/2)</f>
        <v>5.8749025181508348</v>
      </c>
      <c r="AL717" s="39"/>
      <c r="AM717" s="39">
        <f>Masse_3*(q_3x-W717)/($AZ717^2+Aarseth_3^2)^(3/2)</f>
        <v>-2.4458762285418745</v>
      </c>
      <c r="AN717" s="39">
        <f>Masse_3*(q_3y-X717)/($AZ717^2+Aarseth_3^2)^(3/2)</f>
        <v>24.105003632630712</v>
      </c>
      <c r="AO717" s="39"/>
      <c r="AP717" s="39"/>
      <c r="AQ717" s="39"/>
      <c r="AR717" s="39"/>
      <c r="AS717" s="39"/>
      <c r="AT717" s="39"/>
      <c r="AU717" s="39"/>
      <c r="AV717" s="39">
        <f>SQRT((q_1x-W717)^2+(q_1y-X717)^2)</f>
        <v>168555.0872158242</v>
      </c>
      <c r="AW717" s="39"/>
      <c r="AX717" s="39">
        <f>SQRT((q_2x-W717)^2+(q_2y-X717)^2)</f>
        <v>173324.4646331736</v>
      </c>
      <c r="AY717" s="39"/>
      <c r="AZ717" s="39">
        <f>SQRT((q_3x-W717)^2+(q_3y-X717)^2)</f>
        <v>146493.83210504029</v>
      </c>
      <c r="BA717" s="39"/>
    </row>
    <row r="718" spans="20:53" x14ac:dyDescent="0.3">
      <c r="T718">
        <v>714</v>
      </c>
      <c r="U718">
        <v>357</v>
      </c>
      <c r="W718" s="39">
        <f>W717+(Z717*bt)+(0.5*AC717)*bt^2</f>
        <v>10290.287176657041</v>
      </c>
      <c r="X718" s="39">
        <f>X717+(AA717*bt)+(0.5*AD717)*bt^2</f>
        <v>-162152.52029714745</v>
      </c>
      <c r="Y718" s="39"/>
      <c r="Z718" s="39">
        <f>Z717+(AC717*bt)</f>
        <v>1003.1039343802546</v>
      </c>
      <c r="AA718" s="39">
        <f>AA717+(AD717*bt)</f>
        <v>-2802.0112695052399</v>
      </c>
      <c r="AB718" s="39"/>
      <c r="AC718" s="39">
        <f t="shared" si="49"/>
        <v>-2.4409436048824578</v>
      </c>
      <c r="AD718" s="39">
        <f t="shared" si="50"/>
        <v>47.416215845173014</v>
      </c>
      <c r="AE718" s="39"/>
      <c r="AF718" s="39"/>
      <c r="AG718" s="39">
        <f>Masse_1*(q_1x-W718)/($AV718^2+Aarseth_1^2)^(3/2)</f>
        <v>1.0307221262320732</v>
      </c>
      <c r="AH718" s="39">
        <f>Masse_1*(q_1y-X718)/($AV718^2+Aarseth_1^2)^(3/2)</f>
        <v>18.00924596048986</v>
      </c>
      <c r="AI718" s="39"/>
      <c r="AJ718" s="39">
        <f>Masse_2*(q_2x-W718)/($AX718^2+Aarseth_2^2)^(3/2)</f>
        <v>-1.0161324145169548</v>
      </c>
      <c r="AK718" s="39">
        <f>Masse_2*(q_2y-X718)/($AX718^2+Aarseth_2^2)^(3/2)</f>
        <v>5.7751105195703678</v>
      </c>
      <c r="AL718" s="39"/>
      <c r="AM718" s="39">
        <f>Masse_3*(q_3x-W718)/($AZ718^2+Aarseth_3^2)^(3/2)</f>
        <v>-2.4555333165975761</v>
      </c>
      <c r="AN718" s="39">
        <f>Masse_3*(q_3y-X718)/($AZ718^2+Aarseth_3^2)^(3/2)</f>
        <v>23.631859365112788</v>
      </c>
      <c r="AO718" s="39"/>
      <c r="AP718" s="39"/>
      <c r="AQ718" s="39"/>
      <c r="AR718" s="39"/>
      <c r="AS718" s="39"/>
      <c r="AT718" s="39"/>
      <c r="AU718" s="39"/>
      <c r="AV718" s="39">
        <f>SQRT((q_1x-W718)^2+(q_1y-X718)^2)</f>
        <v>169930.1508452394</v>
      </c>
      <c r="AW718" s="39"/>
      <c r="AX718" s="39">
        <f>SQRT((q_2x-W718)^2+(q_2y-X718)^2)</f>
        <v>174797.00152435142</v>
      </c>
      <c r="AY718" s="39"/>
      <c r="AZ718" s="39">
        <f>SQRT((q_3x-W718)^2+(q_3y-X718)^2)</f>
        <v>147944.7772371402</v>
      </c>
      <c r="BA718" s="39"/>
    </row>
    <row r="719" spans="20:53" x14ac:dyDescent="0.3">
      <c r="T719">
        <v>715</v>
      </c>
      <c r="U719">
        <v>357.5</v>
      </c>
      <c r="W719" s="39">
        <f>W718+(Z718*bt)+(0.5*AC718)*bt^2</f>
        <v>10791.534025896557</v>
      </c>
      <c r="X719" s="39">
        <f>X718+(AA718*bt)+(0.5*AD718)*bt^2</f>
        <v>-163547.59890491943</v>
      </c>
      <c r="Y719" s="39"/>
      <c r="Z719" s="39">
        <f>Z718+(AC718*bt)</f>
        <v>1001.8834625778134</v>
      </c>
      <c r="AA719" s="39">
        <f>AA718+(AD718*bt)</f>
        <v>-2778.3031615826535</v>
      </c>
      <c r="AB719" s="39"/>
      <c r="AC719" s="39">
        <f t="shared" si="49"/>
        <v>-2.5168347036197751</v>
      </c>
      <c r="AD719" s="39">
        <f t="shared" si="50"/>
        <v>46.582449610110963</v>
      </c>
      <c r="AE719" s="39"/>
      <c r="AF719" s="39"/>
      <c r="AG719" s="39">
        <f>Masse_1*(q_1x-W719)/($AV719^2+Aarseth_1^2)^(3/2)</f>
        <v>0.95440618506827968</v>
      </c>
      <c r="AH719" s="39">
        <f>Masse_1*(q_1y-X719)/($AV719^2+Aarseth_1^2)^(3/2)</f>
        <v>17.728130482865545</v>
      </c>
      <c r="AI719" s="39"/>
      <c r="AJ719" s="39">
        <f>Masse_2*(q_2x-W719)/($AX719^2+Aarseth_2^2)^(3/2)</f>
        <v>-1.0075132726111478</v>
      </c>
      <c r="AK719" s="39">
        <f>Masse_2*(q_2y-X719)/($AX719^2+Aarseth_2^2)^(3/2)</f>
        <v>5.6785579172329346</v>
      </c>
      <c r="AL719" s="39"/>
      <c r="AM719" s="39">
        <f>Masse_3*(q_3x-W719)/($AZ719^2+Aarseth_3^2)^(3/2)</f>
        <v>-2.4637276160769068</v>
      </c>
      <c r="AN719" s="39">
        <f>Masse_3*(q_3y-X719)/($AZ719^2+Aarseth_3^2)^(3/2)</f>
        <v>23.175761210012482</v>
      </c>
      <c r="AO719" s="39"/>
      <c r="AP719" s="39"/>
      <c r="AQ719" s="39"/>
      <c r="AR719" s="39"/>
      <c r="AS719" s="39"/>
      <c r="AT719" s="39"/>
      <c r="AU719" s="39"/>
      <c r="AV719" s="39">
        <f>SQRT((q_1x-W719)^2+(q_1y-X719)^2)</f>
        <v>171295.29163621052</v>
      </c>
      <c r="AW719" s="39"/>
      <c r="AX719" s="39">
        <f>SQRT((q_2x-W719)^2+(q_2y-X719)^2)</f>
        <v>176258.01443716179</v>
      </c>
      <c r="AY719" s="39"/>
      <c r="AZ719" s="39">
        <f>SQRT((q_3x-W719)^2+(q_3y-X719)^2)</f>
        <v>149384.60994127832</v>
      </c>
      <c r="BA719" s="39"/>
    </row>
    <row r="720" spans="20:53" x14ac:dyDescent="0.3">
      <c r="T720">
        <v>716</v>
      </c>
      <c r="U720">
        <v>358</v>
      </c>
      <c r="W720" s="39">
        <f>W719+(Z719*bt)+(0.5*AC719)*bt^2</f>
        <v>11292.161152847511</v>
      </c>
      <c r="X720" s="39">
        <f>X719+(AA719*bt)+(0.5*AD719)*bt^2</f>
        <v>-164930.92767950951</v>
      </c>
      <c r="Y720" s="39"/>
      <c r="Z720" s="39">
        <f>Z719+(AC719*bt)</f>
        <v>1000.6250452260035</v>
      </c>
      <c r="AA720" s="39">
        <f>AA719+(AD719*bt)</f>
        <v>-2755.0119367775978</v>
      </c>
      <c r="AB720" s="39"/>
      <c r="AC720" s="39">
        <f t="shared" si="49"/>
        <v>-2.5881562925913615</v>
      </c>
      <c r="AD720" s="39">
        <f t="shared" si="50"/>
        <v>45.776240576612835</v>
      </c>
      <c r="AE720" s="39"/>
      <c r="AF720" s="39"/>
      <c r="AG720" s="39">
        <f>Masse_1*(q_1x-W720)/($AV720^2+Aarseth_1^2)^(3/2)</f>
        <v>0.88150031995600331</v>
      </c>
      <c r="AH720" s="39">
        <f>Masse_1*(q_1y-X720)/($AV720^2+Aarseth_1^2)^(3/2)</f>
        <v>17.455297529937898</v>
      </c>
      <c r="AI720" s="39"/>
      <c r="AJ720" s="39">
        <f>Masse_2*(q_2x-W720)/($AX720^2+Aarseth_2^2)^(3/2)</f>
        <v>-0.99907827499636648</v>
      </c>
      <c r="AK720" s="39">
        <f>Masse_2*(q_2y-X720)/($AX720^2+Aarseth_2^2)^(3/2)</f>
        <v>5.5850948937623919</v>
      </c>
      <c r="AL720" s="39"/>
      <c r="AM720" s="39">
        <f>Masse_3*(q_3x-W720)/($AZ720^2+Aarseth_3^2)^(3/2)</f>
        <v>-2.4705783375509984</v>
      </c>
      <c r="AN720" s="39">
        <f>Masse_3*(q_3y-X720)/($AZ720^2+Aarseth_3^2)^(3/2)</f>
        <v>22.735848152912542</v>
      </c>
      <c r="AO720" s="39"/>
      <c r="AP720" s="39"/>
      <c r="AQ720" s="39"/>
      <c r="AR720" s="39"/>
      <c r="AS720" s="39"/>
      <c r="AT720" s="39"/>
      <c r="AU720" s="39"/>
      <c r="AV720" s="39">
        <f>SQRT((q_1x-W720)^2+(q_1y-X720)^2)</f>
        <v>172650.66254667027</v>
      </c>
      <c r="AW720" s="39"/>
      <c r="AX720" s="39">
        <f>SQRT((q_2x-W720)^2+(q_2y-X720)^2)</f>
        <v>177707.70610311069</v>
      </c>
      <c r="AY720" s="39"/>
      <c r="AZ720" s="39">
        <f>SQRT((q_3x-W720)^2+(q_3y-X720)^2)</f>
        <v>150813.51925430514</v>
      </c>
      <c r="BA720" s="39"/>
    </row>
    <row r="721" spans="20:53" x14ac:dyDescent="0.3">
      <c r="T721">
        <v>717</v>
      </c>
      <c r="U721">
        <v>358.5</v>
      </c>
      <c r="W721" s="39">
        <f>W720+(Z720*bt)+(0.5*AC720)*bt^2</f>
        <v>11792.150155923939</v>
      </c>
      <c r="X721" s="39">
        <f>X720+(AA720*bt)+(0.5*AD720)*bt^2</f>
        <v>-166302.71161782625</v>
      </c>
      <c r="Y721" s="39"/>
      <c r="Z721" s="39">
        <f>Z720+(AC720*bt)</f>
        <v>999.33096707970788</v>
      </c>
      <c r="AA721" s="39">
        <f>AA720+(AD720*bt)</f>
        <v>-2732.1238164892916</v>
      </c>
      <c r="AB721" s="39"/>
      <c r="AC721" s="39">
        <f t="shared" si="49"/>
        <v>-2.65519763659838</v>
      </c>
      <c r="AD721" s="39">
        <f t="shared" si="50"/>
        <v>44.996298859150343</v>
      </c>
      <c r="AE721" s="39"/>
      <c r="AF721" s="39"/>
      <c r="AG721" s="39">
        <f>Masse_1*(q_1x-W721)/($AV721^2+Aarseth_1^2)^(3/2)</f>
        <v>0.81181846942521052</v>
      </c>
      <c r="AH721" s="39">
        <f>Masse_1*(q_1y-X721)/($AV721^2+Aarseth_1^2)^(3/2)</f>
        <v>17.190403578029617</v>
      </c>
      <c r="AI721" s="39"/>
      <c r="AJ721" s="39">
        <f>Masse_2*(q_2x-W721)/($AX721^2+Aarseth_2^2)^(3/2)</f>
        <v>-0.99082157786604574</v>
      </c>
      <c r="AK721" s="39">
        <f>Masse_2*(q_2y-X721)/($AX721^2+Aarseth_2^2)^(3/2)</f>
        <v>5.4945805820147546</v>
      </c>
      <c r="AL721" s="39"/>
      <c r="AM721" s="39">
        <f>Masse_3*(q_3x-W721)/($AZ721^2+Aarseth_3^2)^(3/2)</f>
        <v>-2.4761945281575448</v>
      </c>
      <c r="AN721" s="39">
        <f>Masse_3*(q_3y-X721)/($AZ721^2+Aarseth_3^2)^(3/2)</f>
        <v>22.311314699105971</v>
      </c>
      <c r="AO721" s="39"/>
      <c r="AP721" s="39"/>
      <c r="AQ721" s="39"/>
      <c r="AR721" s="39"/>
      <c r="AS721" s="39"/>
      <c r="AT721" s="39"/>
      <c r="AU721" s="39"/>
      <c r="AV721" s="39">
        <f>SQRT((q_1x-W721)^2+(q_1y-X721)^2)</f>
        <v>173996.41193074119</v>
      </c>
      <c r="AW721" s="39"/>
      <c r="AX721" s="39">
        <f>SQRT((q_2x-W721)^2+(q_2y-X721)^2)</f>
        <v>179146.27245727225</v>
      </c>
      <c r="AY721" s="39"/>
      <c r="AZ721" s="39">
        <f>SQRT((q_3x-W721)^2+(q_3y-X721)^2)</f>
        <v>152231.68806055523</v>
      </c>
      <c r="BA721" s="39"/>
    </row>
    <row r="722" spans="20:53" x14ac:dyDescent="0.3">
      <c r="T722">
        <v>718</v>
      </c>
      <c r="U722">
        <v>359</v>
      </c>
      <c r="W722" s="39">
        <f>W721+(Z721*bt)+(0.5*AC721)*bt^2</f>
        <v>12291.483739759216</v>
      </c>
      <c r="X722" s="39">
        <f>X721+(AA721*bt)+(0.5*AD721)*bt^2</f>
        <v>-167663.14898871351</v>
      </c>
      <c r="Y722" s="39"/>
      <c r="Z722" s="39">
        <f>Z721+(AC721*bt)</f>
        <v>998.0033682614087</v>
      </c>
      <c r="AA722" s="39">
        <f>AA721+(AD721*bt)</f>
        <v>-2709.6256670597163</v>
      </c>
      <c r="AB722" s="39"/>
      <c r="AC722" s="39">
        <f t="shared" ref="AC722:AC785" si="51">AG722+AJ722+AM722</f>
        <v>-2.7182268843534225</v>
      </c>
      <c r="AD722" s="39">
        <f t="shared" ref="AD722:AD785" si="52">AH722+AK722+AN722</f>
        <v>44.241412323614291</v>
      </c>
      <c r="AE722" s="39"/>
      <c r="AF722" s="39"/>
      <c r="AG722" s="39">
        <f>Masse_1*(q_1x-W722)/($AV722^2+Aarseth_1^2)^(3/2)</f>
        <v>0.74518674470427393</v>
      </c>
      <c r="AH722" s="39">
        <f>Masse_1*(q_1y-X722)/($AV722^2+Aarseth_1^2)^(3/2)</f>
        <v>16.933123363869242</v>
      </c>
      <c r="AI722" s="39"/>
      <c r="AJ722" s="39">
        <f>Masse_2*(q_2x-W722)/($AX722^2+Aarseth_2^2)^(3/2)</f>
        <v>-0.98273759369772706</v>
      </c>
      <c r="AK722" s="39">
        <f>Masse_2*(q_2y-X722)/($AX722^2+Aarseth_2^2)^(3/2)</f>
        <v>5.4068824131161151</v>
      </c>
      <c r="AL722" s="39"/>
      <c r="AM722" s="39">
        <f>Masse_3*(q_3x-W722)/($AZ722^2+Aarseth_3^2)^(3/2)</f>
        <v>-2.4806760353599695</v>
      </c>
      <c r="AN722" s="39">
        <f>Masse_3*(q_3y-X722)/($AZ722^2+Aarseth_3^2)^(3/2)</f>
        <v>21.901406546628934</v>
      </c>
      <c r="AO722" s="39"/>
      <c r="AP722" s="39"/>
      <c r="AQ722" s="39"/>
      <c r="AR722" s="39"/>
      <c r="AS722" s="39"/>
      <c r="AT722" s="39"/>
      <c r="AU722" s="39"/>
      <c r="AV722" s="39">
        <f>SQRT((q_1x-W722)^2+(q_1y-X722)^2)</f>
        <v>175332.68373744993</v>
      </c>
      <c r="AW722" s="39"/>
      <c r="AX722" s="39">
        <f>SQRT((q_2x-W722)^2+(q_2y-X722)^2)</f>
        <v>180573.90296136634</v>
      </c>
      <c r="AY722" s="39"/>
      <c r="AZ722" s="39">
        <f>SQRT((q_3x-W722)^2+(q_3y-X722)^2)</f>
        <v>153639.29337598666</v>
      </c>
      <c r="BA722" s="39"/>
    </row>
    <row r="723" spans="20:53" x14ac:dyDescent="0.3">
      <c r="T723">
        <v>719</v>
      </c>
      <c r="U723">
        <v>359.5</v>
      </c>
      <c r="W723" s="39">
        <f>W722+(Z722*bt)+(0.5*AC722)*bt^2</f>
        <v>12790.145645529377</v>
      </c>
      <c r="X723" s="39">
        <f>X722+(AA722*bt)+(0.5*AD722)*bt^2</f>
        <v>-169012.43164570292</v>
      </c>
      <c r="Y723" s="39"/>
      <c r="Z723" s="39">
        <f>Z722+(AC722*bt)</f>
        <v>996.64425481923195</v>
      </c>
      <c r="AA723" s="39">
        <f>AA722+(AD722*bt)</f>
        <v>-2687.5049608979093</v>
      </c>
      <c r="AB723" s="39"/>
      <c r="AC723" s="39">
        <f t="shared" si="51"/>
        <v>-2.7774928471744591</v>
      </c>
      <c r="AD723" s="39">
        <f t="shared" si="52"/>
        <v>43.5104408815182</v>
      </c>
      <c r="AE723" s="39"/>
      <c r="AF723" s="39"/>
      <c r="AG723" s="39">
        <f>Masse_1*(q_1x-W723)/($AV723^2+Aarseth_1^2)^(3/2)</f>
        <v>0.68144249807410606</v>
      </c>
      <c r="AH723" s="39">
        <f>Masse_1*(q_1y-X723)/($AV723^2+Aarseth_1^2)^(3/2)</f>
        <v>16.683148708433844</v>
      </c>
      <c r="AI723" s="39"/>
      <c r="AJ723" s="39">
        <f>Masse_2*(q_2x-W723)/($AX723^2+Aarseth_2^2)^(3/2)</f>
        <v>-0.97482097647549404</v>
      </c>
      <c r="AK723" s="39">
        <f>Masse_2*(q_2y-X723)/($AX723^2+Aarseth_2^2)^(3/2)</f>
        <v>5.3218755203031201</v>
      </c>
      <c r="AL723" s="39"/>
      <c r="AM723" s="39">
        <f>Masse_3*(q_3x-W723)/($AZ723^2+Aarseth_3^2)^(3/2)</f>
        <v>-2.4841143687730711</v>
      </c>
      <c r="AN723" s="39">
        <f>Masse_3*(q_3y-X723)/($AZ723^2+Aarseth_3^2)^(3/2)</f>
        <v>21.505416652781236</v>
      </c>
      <c r="AO723" s="39"/>
      <c r="AP723" s="39"/>
      <c r="AQ723" s="39"/>
      <c r="AR723" s="39"/>
      <c r="AS723" s="39"/>
      <c r="AT723" s="39"/>
      <c r="AU723" s="39"/>
      <c r="AV723" s="39">
        <f>SQRT((q_1x-W723)^2+(q_1y-X723)^2)</f>
        <v>176659.61769824938</v>
      </c>
      <c r="AW723" s="39"/>
      <c r="AX723" s="39">
        <f>SQRT((q_2x-W723)^2+(q_2y-X723)^2)</f>
        <v>181990.78090706267</v>
      </c>
      <c r="AY723" s="39"/>
      <c r="AZ723" s="39">
        <f>SQRT((q_3x-W723)^2+(q_3y-X723)^2)</f>
        <v>155036.50661541449</v>
      </c>
      <c r="BA723" s="39"/>
    </row>
    <row r="724" spans="20:53" x14ac:dyDescent="0.3">
      <c r="T724">
        <v>720</v>
      </c>
      <c r="U724">
        <v>360</v>
      </c>
      <c r="W724" s="39">
        <f>W723+(Z723*bt)+(0.5*AC723)*bt^2</f>
        <v>13288.120586333096</v>
      </c>
      <c r="X724" s="39">
        <f>X723+(AA723*bt)+(0.5*AD723)*bt^2</f>
        <v>-170350.74532104167</v>
      </c>
      <c r="Y724" s="39"/>
      <c r="Z724" s="39">
        <f>Z723+(AC723*bt)</f>
        <v>995.25550839564471</v>
      </c>
      <c r="AA724" s="39">
        <f>AA723+(AD723*bt)</f>
        <v>-2665.7497404571504</v>
      </c>
      <c r="AB724" s="39"/>
      <c r="AC724" s="39">
        <f t="shared" si="51"/>
        <v>-2.8332266071720289</v>
      </c>
      <c r="AD724" s="39">
        <f t="shared" si="52"/>
        <v>42.802311275841333</v>
      </c>
      <c r="AE724" s="39"/>
      <c r="AF724" s="39"/>
      <c r="AG724" s="39">
        <f>Masse_1*(q_1x-W724)/($AV724^2+Aarseth_1^2)^(3/2)</f>
        <v>0.62043347282385986</v>
      </c>
      <c r="AH724" s="39">
        <f>Masse_1*(q_1y-X724)/($AV724^2+Aarseth_1^2)^(3/2)</f>
        <v>16.440187429344942</v>
      </c>
      <c r="AI724" s="39"/>
      <c r="AJ724" s="39">
        <f>Masse_2*(q_2x-W724)/($AX724^2+Aarseth_2^2)^(3/2)</f>
        <v>-0.96706660800588939</v>
      </c>
      <c r="AK724" s="39">
        <f>Masse_2*(q_2y-X724)/($AX724^2+Aarseth_2^2)^(3/2)</f>
        <v>5.239442193097581</v>
      </c>
      <c r="AL724" s="39"/>
      <c r="AM724" s="39">
        <f>Masse_3*(q_3x-W724)/($AZ724^2+Aarseth_3^2)^(3/2)</f>
        <v>-2.4865934719899996</v>
      </c>
      <c r="AN724" s="39">
        <f>Masse_3*(q_3y-X724)/($AZ724^2+Aarseth_3^2)^(3/2)</f>
        <v>21.122681653398814</v>
      </c>
      <c r="AO724" s="39"/>
      <c r="AP724" s="39"/>
      <c r="AQ724" s="39"/>
      <c r="AR724" s="39"/>
      <c r="AS724" s="39"/>
      <c r="AT724" s="39"/>
      <c r="AU724" s="39"/>
      <c r="AV724" s="39">
        <f>SQRT((q_1x-W724)^2+(q_1y-X724)^2)</f>
        <v>177977.34950412548</v>
      </c>
      <c r="AW724" s="39"/>
      <c r="AX724" s="39">
        <f>SQRT((q_2x-W724)^2+(q_2y-X724)^2)</f>
        <v>183397.08370098335</v>
      </c>
      <c r="AY724" s="39"/>
      <c r="AZ724" s="39">
        <f>SQRT((q_3x-W724)^2+(q_3y-X724)^2)</f>
        <v>156423.49384406235</v>
      </c>
      <c r="BA724" s="39"/>
    </row>
    <row r="725" spans="20:53" x14ac:dyDescent="0.3">
      <c r="T725">
        <v>721</v>
      </c>
      <c r="U725">
        <v>360.5</v>
      </c>
      <c r="W725" s="39">
        <f>W724+(Z724*bt)+(0.5*AC724)*bt^2</f>
        <v>13785.394187205022</v>
      </c>
      <c r="X725" s="39">
        <f>X724+(AA724*bt)+(0.5*AD724)*bt^2</f>
        <v>-171678.26990236077</v>
      </c>
      <c r="Y725" s="39"/>
      <c r="Z725" s="39">
        <f>Z724+(AC724*bt)</f>
        <v>993.83889509205869</v>
      </c>
      <c r="AA725" s="39">
        <f>AA724+(AD724*bt)</f>
        <v>-2644.3485848192299</v>
      </c>
      <c r="AB725" s="39"/>
      <c r="AC725" s="39">
        <f t="shared" si="51"/>
        <v>-2.8856429732673137</v>
      </c>
      <c r="AD725" s="39">
        <f t="shared" si="52"/>
        <v>42.116012310022711</v>
      </c>
      <c r="AE725" s="39"/>
      <c r="AF725" s="39"/>
      <c r="AG725" s="39">
        <f>Masse_1*(q_1x-W725)/($AV725^2+Aarseth_1^2)^(3/2)</f>
        <v>0.56201702677126308</v>
      </c>
      <c r="AH725" s="39">
        <f>Masse_1*(q_1y-X725)/($AV725^2+Aarseth_1^2)^(3/2)</f>
        <v>16.203962334218261</v>
      </c>
      <c r="AI725" s="39"/>
      <c r="AJ725" s="39">
        <f>Masse_2*(q_2x-W725)/($AX725^2+Aarseth_2^2)^(3/2)</f>
        <v>-0.95946958522603054</v>
      </c>
      <c r="AK725" s="39">
        <f>Masse_2*(q_2y-X725)/($AX725^2+Aarseth_2^2)^(3/2)</f>
        <v>5.1594713769483338</v>
      </c>
      <c r="AL725" s="39"/>
      <c r="AM725" s="39">
        <f>Masse_3*(q_3x-W725)/($AZ725^2+Aarseth_3^2)^(3/2)</f>
        <v>-2.488190414812546</v>
      </c>
      <c r="AN725" s="39">
        <f>Masse_3*(q_3y-X725)/($AZ725^2+Aarseth_3^2)^(3/2)</f>
        <v>20.752578598856122</v>
      </c>
      <c r="AO725" s="39"/>
      <c r="AP725" s="39"/>
      <c r="AQ725" s="39"/>
      <c r="AR725" s="39"/>
      <c r="AS725" s="39"/>
      <c r="AT725" s="39"/>
      <c r="AU725" s="39"/>
      <c r="AV725" s="39">
        <f>SQRT((q_1x-W725)^2+(q_1y-X725)^2)</f>
        <v>179286.01097300276</v>
      </c>
      <c r="AW725" s="39"/>
      <c r="AX725" s="39">
        <f>SQRT((q_2x-W725)^2+(q_2y-X725)^2)</f>
        <v>184792.98313274741</v>
      </c>
      <c r="AY725" s="39"/>
      <c r="AZ725" s="39">
        <f>SQRT((q_3x-W725)^2+(q_3y-X725)^2)</f>
        <v>157800.41601455203</v>
      </c>
      <c r="BA725" s="39"/>
    </row>
    <row r="726" spans="20:53" x14ac:dyDescent="0.3">
      <c r="T726">
        <v>722</v>
      </c>
      <c r="U726">
        <v>361</v>
      </c>
      <c r="W726" s="39">
        <f>W725+(Z725*bt)+(0.5*AC725)*bt^2</f>
        <v>14281.952929379393</v>
      </c>
      <c r="X726" s="39">
        <f>X725+(AA725*bt)+(0.5*AD725)*bt^2</f>
        <v>-172995.17969323165</v>
      </c>
      <c r="Y726" s="39"/>
      <c r="Z726" s="39">
        <f>Z725+(AC725*bt)</f>
        <v>992.39607360542504</v>
      </c>
      <c r="AA726" s="39">
        <f>AA725+(AD725*bt)</f>
        <v>-2623.2905786642186</v>
      </c>
      <c r="AB726" s="39"/>
      <c r="AC726" s="39">
        <f t="shared" si="51"/>
        <v>-2.9349418011936934</v>
      </c>
      <c r="AD726" s="39">
        <f t="shared" si="52"/>
        <v>41.450590476989902</v>
      </c>
      <c r="AE726" s="39"/>
      <c r="AF726" s="39"/>
      <c r="AG726" s="39">
        <f>Masse_1*(q_1x-W726)/($AV726^2+Aarseth_1^2)^(3/2)</f>
        <v>0.50605942218832534</v>
      </c>
      <c r="AH726" s="39">
        <f>Masse_1*(q_1y-X726)/($AV726^2+Aarseth_1^2)^(3/2)</f>
        <v>15.974210288097726</v>
      </c>
      <c r="AI726" s="39"/>
      <c r="AJ726" s="39">
        <f>Masse_2*(q_2x-W726)/($AX726^2+Aarseth_2^2)^(3/2)</f>
        <v>-0.95202520841391136</v>
      </c>
      <c r="AK726" s="39">
        <f>Masse_2*(q_2y-X726)/($AX726^2+Aarseth_2^2)^(3/2)</f>
        <v>5.0818582140018087</v>
      </c>
      <c r="AL726" s="39"/>
      <c r="AM726" s="39">
        <f>Masse_3*(q_3x-W726)/($AZ726^2+Aarseth_3^2)^(3/2)</f>
        <v>-2.4889760149681073</v>
      </c>
      <c r="AN726" s="39">
        <f>Masse_3*(q_3y-X726)/($AZ726^2+Aarseth_3^2)^(3/2)</f>
        <v>20.394521974890367</v>
      </c>
      <c r="AO726" s="39"/>
      <c r="AP726" s="39"/>
      <c r="AQ726" s="39"/>
      <c r="AR726" s="39"/>
      <c r="AS726" s="39"/>
      <c r="AT726" s="39"/>
      <c r="AU726" s="39"/>
      <c r="AV726" s="39">
        <f>SQRT((q_1x-W726)^2+(q_1y-X726)^2)</f>
        <v>180585.73020810314</v>
      </c>
      <c r="AW726" s="39"/>
      <c r="AX726" s="39">
        <f>SQRT((q_2x-W726)^2+(q_2y-X726)^2)</f>
        <v>186178.64562728544</v>
      </c>
      <c r="AY726" s="39"/>
      <c r="AZ726" s="39">
        <f>SQRT((q_3x-W726)^2+(q_3y-X726)^2)</f>
        <v>159167.42919035716</v>
      </c>
      <c r="BA726" s="39"/>
    </row>
    <row r="727" spans="20:53" x14ac:dyDescent="0.3">
      <c r="T727">
        <v>723</v>
      </c>
      <c r="U727">
        <v>361.5</v>
      </c>
      <c r="W727" s="39">
        <f>W726+(Z726*bt)+(0.5*AC726)*bt^2</f>
        <v>14777.784098456956</v>
      </c>
      <c r="X727" s="39">
        <f>X726+(AA726*bt)+(0.5*AD726)*bt^2</f>
        <v>-174301.64365875412</v>
      </c>
      <c r="Y727" s="39"/>
      <c r="Z727" s="39">
        <f>Z726+(AC726*bt)</f>
        <v>990.92860270482822</v>
      </c>
      <c r="AA727" s="39">
        <f>AA726+(AD726*bt)</f>
        <v>-2602.5652834257235</v>
      </c>
      <c r="AB727" s="39"/>
      <c r="AC727" s="39">
        <f t="shared" si="51"/>
        <v>-2.9813091917347201</v>
      </c>
      <c r="AD727" s="39">
        <f t="shared" si="52"/>
        <v>40.805145949818041</v>
      </c>
      <c r="AE727" s="39"/>
      <c r="AF727" s="39"/>
      <c r="AG727" s="39">
        <f>Masse_1*(q_1x-W727)/($AV727^2+Aarseth_1^2)^(3/2)</f>
        <v>0.45243517574576092</v>
      </c>
      <c r="AH727" s="39">
        <f>Masse_1*(q_1y-X727)/($AV727^2+Aarseth_1^2)^(3/2)</f>
        <v>15.75068134875707</v>
      </c>
      <c r="AI727" s="39"/>
      <c r="AJ727" s="39">
        <f>Masse_2*(q_2x-W727)/($AX727^2+Aarseth_2^2)^(3/2)</f>
        <v>-0.94472897022101909</v>
      </c>
      <c r="AK727" s="39">
        <f>Masse_2*(q_2y-X727)/($AX727^2+Aarseth_2^2)^(3/2)</f>
        <v>5.0065036211292497</v>
      </c>
      <c r="AL727" s="39"/>
      <c r="AM727" s="39">
        <f>Masse_3*(q_3x-W727)/($AZ727^2+Aarseth_3^2)^(3/2)</f>
        <v>-2.489015397259462</v>
      </c>
      <c r="AN727" s="39">
        <f>Masse_3*(q_3y-X727)/($AZ727^2+Aarseth_3^2)^(3/2)</f>
        <v>20.04796097993172</v>
      </c>
      <c r="AO727" s="39"/>
      <c r="AP727" s="39"/>
      <c r="AQ727" s="39"/>
      <c r="AR727" s="39"/>
      <c r="AS727" s="39"/>
      <c r="AT727" s="39"/>
      <c r="AU727" s="39"/>
      <c r="AV727" s="39">
        <f>SQRT((q_1x-W727)^2+(q_1y-X727)^2)</f>
        <v>181876.63174786072</v>
      </c>
      <c r="AW727" s="39"/>
      <c r="AX727" s="39">
        <f>SQRT((q_2x-W727)^2+(q_2y-X727)^2)</f>
        <v>187554.23248254697</v>
      </c>
      <c r="AY727" s="39"/>
      <c r="AZ727" s="39">
        <f>SQRT((q_3x-W727)^2+(q_3y-X727)^2)</f>
        <v>160524.68475666243</v>
      </c>
      <c r="BA727" s="39"/>
    </row>
    <row r="728" spans="20:53" x14ac:dyDescent="0.3">
      <c r="T728">
        <v>724</v>
      </c>
      <c r="U728">
        <v>362</v>
      </c>
      <c r="W728" s="39">
        <f>W727+(Z727*bt)+(0.5*AC727)*bt^2</f>
        <v>15272.875736160404</v>
      </c>
      <c r="X728" s="39">
        <f>X727+(AA727*bt)+(0.5*AD727)*bt^2</f>
        <v>-175597.82565722326</v>
      </c>
      <c r="Y728" s="39"/>
      <c r="Z728" s="39">
        <f>Z727+(AC727*bt)</f>
        <v>989.43794810896088</v>
      </c>
      <c r="AA728" s="39">
        <f>AA727+(AD727*bt)</f>
        <v>-2582.1627104508143</v>
      </c>
      <c r="AB728" s="39"/>
      <c r="AC728" s="39">
        <f t="shared" si="51"/>
        <v>-3.024918579796736</v>
      </c>
      <c r="AD728" s="39">
        <f t="shared" si="52"/>
        <v>40.178828899756788</v>
      </c>
      <c r="AE728" s="39"/>
      <c r="AF728" s="39"/>
      <c r="AG728" s="39">
        <f>Masse_1*(q_1x-W728)/($AV728^2+Aarseth_1^2)^(3/2)</f>
        <v>0.40102646277059723</v>
      </c>
      <c r="AH728" s="39">
        <f>Masse_1*(q_1y-X728)/($AV728^2+Aarseth_1^2)^(3/2)</f>
        <v>15.533137964235104</v>
      </c>
      <c r="AI728" s="39"/>
      <c r="AJ728" s="39">
        <f>Masse_2*(q_2x-W728)/($AX728^2+Aarseth_2^2)^(3/2)</f>
        <v>-0.93757654545571822</v>
      </c>
      <c r="AK728" s="39">
        <f>Masse_2*(q_2y-X728)/($AX728^2+Aarseth_2^2)^(3/2)</f>
        <v>4.9333139017469279</v>
      </c>
      <c r="AL728" s="39"/>
      <c r="AM728" s="39">
        <f>Masse_3*(q_3x-W728)/($AZ728^2+Aarseth_3^2)^(3/2)</f>
        <v>-2.4883684971116149</v>
      </c>
      <c r="AN728" s="39">
        <f>Masse_3*(q_3y-X728)/($AZ728^2+Aarseth_3^2)^(3/2)</f>
        <v>19.712377033774757</v>
      </c>
      <c r="AO728" s="39"/>
      <c r="AP728" s="39"/>
      <c r="AQ728" s="39"/>
      <c r="AR728" s="39"/>
      <c r="AS728" s="39"/>
      <c r="AT728" s="39"/>
      <c r="AU728" s="39"/>
      <c r="AV728" s="39">
        <f>SQRT((q_1x-W728)^2+(q_1y-X728)^2)</f>
        <v>183158.83670794786</v>
      </c>
      <c r="AW728" s="39"/>
      <c r="AX728" s="39">
        <f>SQRT((q_2x-W728)^2+(q_2y-X728)^2)</f>
        <v>188919.90009363135</v>
      </c>
      <c r="AY728" s="39"/>
      <c r="AZ728" s="39">
        <f>SQRT((q_3x-W728)^2+(q_3y-X728)^2)</f>
        <v>161872.32961949264</v>
      </c>
      <c r="BA728" s="39"/>
    </row>
    <row r="729" spans="20:53" x14ac:dyDescent="0.3">
      <c r="T729">
        <v>725</v>
      </c>
      <c r="U729">
        <v>362.5</v>
      </c>
      <c r="W729" s="39">
        <f>W728+(Z728*bt)+(0.5*AC728)*bt^2</f>
        <v>15767.216595392409</v>
      </c>
      <c r="X729" s="39">
        <f>X728+(AA728*bt)+(0.5*AD728)*bt^2</f>
        <v>-176883.88465883621</v>
      </c>
      <c r="Y729" s="39"/>
      <c r="Z729" s="39">
        <f>Z728+(AC728*bt)</f>
        <v>987.92548881906248</v>
      </c>
      <c r="AA729" s="39">
        <f>AA728+(AD728*bt)</f>
        <v>-2562.0732960009359</v>
      </c>
      <c r="AB729" s="39"/>
      <c r="AC729" s="39">
        <f t="shared" si="51"/>
        <v>-3.065931725470378</v>
      </c>
      <c r="AD729" s="39">
        <f t="shared" si="52"/>
        <v>39.570836111013023</v>
      </c>
      <c r="AE729" s="39"/>
      <c r="AF729" s="39"/>
      <c r="AG729" s="39">
        <f>Masse_1*(q_1x-W729)/($AV729^2+Aarseth_1^2)^(3/2)</f>
        <v>0.35172257071301816</v>
      </c>
      <c r="AH729" s="39">
        <f>Masse_1*(q_1y-X729)/($AV729^2+Aarseth_1^2)^(3/2)</f>
        <v>15.32135422749578</v>
      </c>
      <c r="AI729" s="39"/>
      <c r="AJ729" s="39">
        <f>Masse_2*(q_2x-W729)/($AX729^2+Aarseth_2^2)^(3/2)</f>
        <v>-0.93056378155344055</v>
      </c>
      <c r="AK729" s="39">
        <f>Masse_2*(q_2y-X729)/($AX729^2+Aarseth_2^2)^(3/2)</f>
        <v>4.8622003883278593</v>
      </c>
      <c r="AL729" s="39"/>
      <c r="AM729" s="39">
        <f>Masse_3*(q_3x-W729)/($AZ729^2+Aarseth_3^2)^(3/2)</f>
        <v>-2.4870905146299553</v>
      </c>
      <c r="AN729" s="39">
        <f>Masse_3*(q_3y-X729)/($AZ729^2+Aarseth_3^2)^(3/2)</f>
        <v>19.387281495189388</v>
      </c>
      <c r="AO729" s="39"/>
      <c r="AP729" s="39"/>
      <c r="AQ729" s="39"/>
      <c r="AR729" s="39"/>
      <c r="AS729" s="39"/>
      <c r="AT729" s="39"/>
      <c r="AU729" s="39"/>
      <c r="AV729" s="39">
        <f>SQRT((q_1x-W729)^2+(q_1y-X729)^2)</f>
        <v>184432.46291592307</v>
      </c>
      <c r="AW729" s="39"/>
      <c r="AX729" s="39">
        <f>SQRT((q_2x-W729)^2+(q_2y-X729)^2)</f>
        <v>190275.80016428497</v>
      </c>
      <c r="AY729" s="39"/>
      <c r="AZ729" s="39">
        <f>SQRT((q_3x-W729)^2+(q_3y-X729)^2)</f>
        <v>163210.50639390628</v>
      </c>
      <c r="BA729" s="39"/>
    </row>
    <row r="730" spans="20:53" x14ac:dyDescent="0.3">
      <c r="T730">
        <v>726</v>
      </c>
      <c r="U730">
        <v>363</v>
      </c>
      <c r="W730" s="39">
        <f>W729+(Z729*bt)+(0.5*AC729)*bt^2</f>
        <v>16260.796098336255</v>
      </c>
      <c r="X730" s="39">
        <f>X729+(AA729*bt)+(0.5*AD729)*bt^2</f>
        <v>-178159.97495232281</v>
      </c>
      <c r="Y730" s="39"/>
      <c r="Z730" s="39">
        <f>Z729+(AC729*bt)</f>
        <v>986.3925229563273</v>
      </c>
      <c r="AA730" s="39">
        <f>AA729+(AD729*bt)</f>
        <v>-2542.2878779454295</v>
      </c>
      <c r="AB730" s="39"/>
      <c r="AC730" s="39">
        <f t="shared" si="51"/>
        <v>-3.1044996169722912</v>
      </c>
      <c r="AD730" s="39">
        <f t="shared" si="52"/>
        <v>38.980407864888377</v>
      </c>
      <c r="AE730" s="39"/>
      <c r="AF730" s="39"/>
      <c r="AG730" s="39">
        <f>Masse_1*(q_1x-W730)/($AV730^2+Aarseth_1^2)^(3/2)</f>
        <v>0.30441939725036882</v>
      </c>
      <c r="AH730" s="39">
        <f>Masse_1*(q_1y-X730)/($AV730^2+Aarseth_1^2)^(3/2)</f>
        <v>15.115115183570756</v>
      </c>
      <c r="AI730" s="39"/>
      <c r="AJ730" s="39">
        <f>Masse_2*(q_2x-W730)/($AX730^2+Aarseth_2^2)^(3/2)</f>
        <v>-0.92368668967650958</v>
      </c>
      <c r="AK730" s="39">
        <f>Masse_2*(q_2y-X730)/($AX730^2+Aarseth_2^2)^(3/2)</f>
        <v>4.7930791128245653</v>
      </c>
      <c r="AL730" s="39"/>
      <c r="AM730" s="39">
        <f>Masse_3*(q_3x-W730)/($AZ730^2+Aarseth_3^2)^(3/2)</f>
        <v>-2.4852323245461503</v>
      </c>
      <c r="AN730" s="39">
        <f>Masse_3*(q_3y-X730)/($AZ730^2+Aarseth_3^2)^(3/2)</f>
        <v>19.072213568493051</v>
      </c>
      <c r="AO730" s="39"/>
      <c r="AP730" s="39"/>
      <c r="AQ730" s="39"/>
      <c r="AR730" s="39"/>
      <c r="AS730" s="39"/>
      <c r="AT730" s="39"/>
      <c r="AU730" s="39"/>
      <c r="AV730" s="39">
        <f>SQRT((q_1x-W730)^2+(q_1y-X730)^2)</f>
        <v>185697.6250389739</v>
      </c>
      <c r="AW730" s="39"/>
      <c r="AX730" s="39">
        <f>SQRT((q_2x-W730)^2+(q_2y-X730)^2)</f>
        <v>191622.07990663254</v>
      </c>
      <c r="AY730" s="39"/>
      <c r="AZ730" s="39">
        <f>SQRT((q_3x-W730)^2+(q_3y-X730)^2)</f>
        <v>164539.35358198549</v>
      </c>
      <c r="BA730" s="39"/>
    </row>
    <row r="731" spans="20:53" x14ac:dyDescent="0.3">
      <c r="T731">
        <v>727</v>
      </c>
      <c r="U731">
        <v>363.5</v>
      </c>
      <c r="W731" s="39">
        <f>W730+(Z730*bt)+(0.5*AC730)*bt^2</f>
        <v>16753.604297362297</v>
      </c>
      <c r="X731" s="39">
        <f>X730+(AA730*bt)+(0.5*AD730)*bt^2</f>
        <v>-179426.24634031241</v>
      </c>
      <c r="Y731" s="39"/>
      <c r="Z731" s="39">
        <f>Z730+(AC730*bt)</f>
        <v>984.84027314784112</v>
      </c>
      <c r="AA731" s="39">
        <f>AA730+(AD730*bt)</f>
        <v>-2522.7976740129852</v>
      </c>
      <c r="AB731" s="39"/>
      <c r="AC731" s="39">
        <f t="shared" si="51"/>
        <v>-3.1407632942526877</v>
      </c>
      <c r="AD731" s="39">
        <f t="shared" si="52"/>
        <v>38.406825068722029</v>
      </c>
      <c r="AE731" s="39"/>
      <c r="AF731" s="39"/>
      <c r="AG731" s="39">
        <f>Masse_1*(q_1x-W731)/($AV731^2+Aarseth_1^2)^(3/2)</f>
        <v>0.25901898892756681</v>
      </c>
      <c r="AH731" s="39">
        <f>Masse_1*(q_1y-X731)/($AV731^2+Aarseth_1^2)^(3/2)</f>
        <v>14.914216184968991</v>
      </c>
      <c r="AI731" s="39"/>
      <c r="AJ731" s="39">
        <f>Masse_2*(q_2x-W731)/($AX731^2+Aarseth_2^2)^(3/2)</f>
        <v>-0.91694143639191195</v>
      </c>
      <c r="AK731" s="39">
        <f>Masse_2*(q_2y-X731)/($AX731^2+Aarseth_2^2)^(3/2)</f>
        <v>4.725870502504149</v>
      </c>
      <c r="AL731" s="39"/>
      <c r="AM731" s="39">
        <f>Masse_3*(q_3x-W731)/($AZ731^2+Aarseth_3^2)^(3/2)</f>
        <v>-2.4828408467883425</v>
      </c>
      <c r="AN731" s="39">
        <f>Masse_3*(q_3y-X731)/($AZ731^2+Aarseth_3^2)^(3/2)</f>
        <v>18.766738381248892</v>
      </c>
      <c r="AO731" s="39"/>
      <c r="AP731" s="39"/>
      <c r="AQ731" s="39"/>
      <c r="AR731" s="39"/>
      <c r="AS731" s="39"/>
      <c r="AT731" s="39"/>
      <c r="AU731" s="39"/>
      <c r="AV731" s="39">
        <f>SQRT((q_1x-W731)^2+(q_1y-X731)^2)</f>
        <v>186954.4347051903</v>
      </c>
      <c r="AW731" s="39"/>
      <c r="AX731" s="39">
        <f>SQRT((q_2x-W731)^2+(q_2y-X731)^2)</f>
        <v>192958.88222993989</v>
      </c>
      <c r="AY731" s="39"/>
      <c r="AZ731" s="39">
        <f>SQRT((q_3x-W731)^2+(q_3y-X731)^2)</f>
        <v>165859.00574129619</v>
      </c>
      <c r="BA731" s="39"/>
    </row>
    <row r="732" spans="20:53" x14ac:dyDescent="0.3">
      <c r="T732">
        <v>728</v>
      </c>
      <c r="U732">
        <v>364</v>
      </c>
      <c r="W732" s="39">
        <f>W731+(Z731*bt)+(0.5*AC731)*bt^2</f>
        <v>17245.631838524438</v>
      </c>
      <c r="X732" s="39">
        <f>X731+(AA731*bt)+(0.5*AD731)*bt^2</f>
        <v>-180682.84432418534</v>
      </c>
      <c r="Y732" s="39"/>
      <c r="Z732" s="39">
        <f>Z731+(AC731*bt)</f>
        <v>983.26989150071472</v>
      </c>
      <c r="AA732" s="39">
        <f>AA731+(AD731*bt)</f>
        <v>-2503.594261478624</v>
      </c>
      <c r="AB732" s="39"/>
      <c r="AC732" s="39">
        <f t="shared" si="51"/>
        <v>-3.1748546010837417</v>
      </c>
      <c r="AD732" s="39">
        <f t="shared" si="52"/>
        <v>37.849406607598084</v>
      </c>
      <c r="AE732" s="39"/>
      <c r="AF732" s="39"/>
      <c r="AG732" s="39">
        <f>Masse_1*(q_1x-W732)/($AV732^2+Aarseth_1^2)^(3/2)</f>
        <v>0.21542911665095243</v>
      </c>
      <c r="AH732" s="39">
        <f>Masse_1*(q_1y-X732)/($AV732^2+Aarseth_1^2)^(3/2)</f>
        <v>14.718462291513323</v>
      </c>
      <c r="AI732" s="39"/>
      <c r="AJ732" s="39">
        <f>Masse_2*(q_2x-W732)/($AX732^2+Aarseth_2^2)^(3/2)</f>
        <v>-0.91032433588066375</v>
      </c>
      <c r="AK732" s="39">
        <f>Masse_2*(q_2y-X732)/($AX732^2+Aarseth_2^2)^(3/2)</f>
        <v>4.6604990989495549</v>
      </c>
      <c r="AL732" s="39"/>
      <c r="AM732" s="39">
        <f>Masse_3*(q_3x-W732)/($AZ732^2+Aarseth_3^2)^(3/2)</f>
        <v>-2.4799593818540306</v>
      </c>
      <c r="AN732" s="39">
        <f>Masse_3*(q_3y-X732)/($AZ732^2+Aarseth_3^2)^(3/2)</f>
        <v>18.470445217135204</v>
      </c>
      <c r="AO732" s="39"/>
      <c r="AP732" s="39"/>
      <c r="AQ732" s="39"/>
      <c r="AR732" s="39"/>
      <c r="AS732" s="39"/>
      <c r="AT732" s="39"/>
      <c r="AU732" s="39"/>
      <c r="AV732" s="39">
        <f>SQRT((q_1x-W732)^2+(q_1y-X732)^2)</f>
        <v>188203.00061877209</v>
      </c>
      <c r="AW732" s="39"/>
      <c r="AX732" s="39">
        <f>SQRT((q_2x-W732)^2+(q_2y-X732)^2)</f>
        <v>194286.34591914175</v>
      </c>
      <c r="AY732" s="39"/>
      <c r="AZ732" s="39">
        <f>SQRT((q_3x-W732)^2+(q_3y-X732)^2)</f>
        <v>167169.59364444064</v>
      </c>
      <c r="BA732" s="39"/>
    </row>
    <row r="733" spans="20:53" x14ac:dyDescent="0.3">
      <c r="T733">
        <v>729</v>
      </c>
      <c r="U733">
        <v>364.5</v>
      </c>
      <c r="W733" s="39">
        <f>W732+(Z732*bt)+(0.5*AC732)*bt^2</f>
        <v>17736.869927449658</v>
      </c>
      <c r="X733" s="39">
        <f>X732+(AA732*bt)+(0.5*AD732)*bt^2</f>
        <v>-181929.91027909869</v>
      </c>
      <c r="Y733" s="39"/>
      <c r="Z733" s="39">
        <f>Z732+(AC732*bt)</f>
        <v>981.68246420017283</v>
      </c>
      <c r="AA733" s="39">
        <f>AA732+(AD732*bt)</f>
        <v>-2484.6695581748249</v>
      </c>
      <c r="AB733" s="39"/>
      <c r="AC733" s="39">
        <f t="shared" si="51"/>
        <v>-3.2068968725913845</v>
      </c>
      <c r="AD733" s="39">
        <f t="shared" si="52"/>
        <v>37.307506899012722</v>
      </c>
      <c r="AE733" s="39"/>
      <c r="AF733" s="39"/>
      <c r="AG733" s="39">
        <f>Masse_1*(q_1x-W733)/($AV733^2+Aarseth_1^2)^(3/2)</f>
        <v>0.17356288472388914</v>
      </c>
      <c r="AH733" s="39">
        <f>Masse_1*(q_1y-X733)/($AV733^2+Aarseth_1^2)^(3/2)</f>
        <v>14.527667711108334</v>
      </c>
      <c r="AI733" s="39"/>
      <c r="AJ733" s="39">
        <f>Masse_2*(q_2x-W733)/($AX733^2+Aarseth_2^2)^(3/2)</f>
        <v>-0.90383184263691996</v>
      </c>
      <c r="AK733" s="39">
        <f>Masse_2*(q_2y-X733)/($AX733^2+Aarseth_2^2)^(3/2)</f>
        <v>4.5968932982041872</v>
      </c>
      <c r="AL733" s="39"/>
      <c r="AM733" s="39">
        <f>Masse_3*(q_3x-W733)/($AZ733^2+Aarseth_3^2)^(3/2)</f>
        <v>-2.4766279146783536</v>
      </c>
      <c r="AN733" s="39">
        <f>Masse_3*(q_3y-X733)/($AZ733^2+Aarseth_3^2)^(3/2)</f>
        <v>18.1829458897002</v>
      </c>
      <c r="AO733" s="39"/>
      <c r="AP733" s="39"/>
      <c r="AQ733" s="39"/>
      <c r="AR733" s="39"/>
      <c r="AS733" s="39"/>
      <c r="AT733" s="39"/>
      <c r="AU733" s="39"/>
      <c r="AV733" s="39">
        <f>SQRT((q_1x-W733)^2+(q_1y-X733)^2)</f>
        <v>189443.42866954414</v>
      </c>
      <c r="AW733" s="39"/>
      <c r="AX733" s="39">
        <f>SQRT((q_2x-W733)^2+(q_2y-X733)^2)</f>
        <v>195604.60580381058</v>
      </c>
      <c r="AY733" s="39"/>
      <c r="AZ733" s="39">
        <f>SQRT((q_3x-W733)^2+(q_3y-X733)^2)</f>
        <v>168471.24443027572</v>
      </c>
      <c r="BA733" s="39"/>
    </row>
    <row r="734" spans="20:53" x14ac:dyDescent="0.3">
      <c r="T734">
        <v>730</v>
      </c>
      <c r="U734">
        <v>365</v>
      </c>
      <c r="W734" s="39">
        <f>W733+(Z733*bt)+(0.5*AC733)*bt^2</f>
        <v>18227.310297440672</v>
      </c>
      <c r="X734" s="39">
        <f>X733+(AA733*bt)+(0.5*AD733)*bt^2</f>
        <v>-183167.58161982373</v>
      </c>
      <c r="Y734" s="39"/>
      <c r="Z734" s="39">
        <f>Z733+(AC733*bt)</f>
        <v>980.07901576387712</v>
      </c>
      <c r="AA734" s="39">
        <f>AA733+(AD733*bt)</f>
        <v>-2466.0158047253185</v>
      </c>
      <c r="AB734" s="39"/>
      <c r="AC734" s="39">
        <f t="shared" si="51"/>
        <v>-3.2370055644416871</v>
      </c>
      <c r="AD734" s="39">
        <f t="shared" si="52"/>
        <v>36.780513632673404</v>
      </c>
      <c r="AE734" s="39"/>
      <c r="AF734" s="39"/>
      <c r="AG734" s="39">
        <f>Masse_1*(q_1x-W734)/($AV734^2+Aarseth_1^2)^(3/2)</f>
        <v>0.13333837044256633</v>
      </c>
      <c r="AH734" s="39">
        <f>Masse_1*(q_1y-X734)/($AV734^2+Aarseth_1^2)^(3/2)</f>
        <v>14.341655278251636</v>
      </c>
      <c r="AI734" s="39"/>
      <c r="AJ734" s="39">
        <f>Masse_2*(q_2x-W734)/($AX734^2+Aarseth_2^2)^(3/2)</f>
        <v>-0.89746054461876823</v>
      </c>
      <c r="AK734" s="39">
        <f>Masse_2*(q_2y-X734)/($AX734^2+Aarseth_2^2)^(3/2)</f>
        <v>4.5349851102347607</v>
      </c>
      <c r="AL734" s="39"/>
      <c r="AM734" s="39">
        <f>Masse_3*(q_3x-W734)/($AZ734^2+Aarseth_3^2)^(3/2)</f>
        <v>-2.4728833902654852</v>
      </c>
      <c r="AN734" s="39">
        <f>Masse_3*(q_3y-X734)/($AZ734^2+Aarseth_3^2)^(3/2)</f>
        <v>17.903873244187007</v>
      </c>
      <c r="AO734" s="39"/>
      <c r="AP734" s="39"/>
      <c r="AQ734" s="39"/>
      <c r="AR734" s="39"/>
      <c r="AS734" s="39"/>
      <c r="AT734" s="39"/>
      <c r="AU734" s="39"/>
      <c r="AV734" s="39">
        <f>SQRT((q_1x-W734)^2+(q_1y-X734)^2)</f>
        <v>190675.82203712591</v>
      </c>
      <c r="AW734" s="39"/>
      <c r="AX734" s="39">
        <f>SQRT((q_2x-W734)^2+(q_2y-X734)^2)</f>
        <v>196913.79291819068</v>
      </c>
      <c r="AY734" s="39"/>
      <c r="AZ734" s="39">
        <f>SQRT((q_3x-W734)^2+(q_3y-X734)^2)</f>
        <v>169764.0817473286</v>
      </c>
      <c r="BA734" s="39"/>
    </row>
    <row r="735" spans="20:53" x14ac:dyDescent="0.3">
      <c r="T735">
        <v>731</v>
      </c>
      <c r="U735">
        <v>365.5</v>
      </c>
      <c r="W735" s="39">
        <f>W734+(Z734*bt)+(0.5*AC734)*bt^2</f>
        <v>18716.945179627055</v>
      </c>
      <c r="X735" s="39">
        <f>X734+(AA734*bt)+(0.5*AD734)*bt^2</f>
        <v>-184395.9919579823</v>
      </c>
      <c r="Y735" s="39"/>
      <c r="Z735" s="39">
        <f>Z734+(AC734*bt)</f>
        <v>978.46051298165628</v>
      </c>
      <c r="AA735" s="39">
        <f>AA734+(AD734*bt)</f>
        <v>-2447.6255479089818</v>
      </c>
      <c r="AB735" s="39"/>
      <c r="AC735" s="39">
        <f t="shared" si="51"/>
        <v>-3.2652888292313209</v>
      </c>
      <c r="AD735" s="39">
        <f t="shared" si="52"/>
        <v>36.267845679363511</v>
      </c>
      <c r="AE735" s="39"/>
      <c r="AF735" s="39"/>
      <c r="AG735" s="39">
        <f>Masse_1*(q_1x-W735)/($AV735^2+Aarseth_1^2)^(3/2)</f>
        <v>9.4678291564513614E-2</v>
      </c>
      <c r="AH735" s="39">
        <f>Masse_1*(q_1y-X735)/($AV735^2+Aarseth_1^2)^(3/2)</f>
        <v>14.160255967378239</v>
      </c>
      <c r="AI735" s="39"/>
      <c r="AJ735" s="39">
        <f>Masse_2*(q_2x-W735)/($AX735^2+Aarseth_2^2)^(3/2)</f>
        <v>-0.89120715681646423</v>
      </c>
      <c r="AK735" s="39">
        <f>Masse_2*(q_2y-X735)/($AX735^2+Aarseth_2^2)^(3/2)</f>
        <v>4.4747099360657376</v>
      </c>
      <c r="AL735" s="39"/>
      <c r="AM735" s="39">
        <f>Masse_3*(q_3x-W735)/($AZ735^2+Aarseth_3^2)^(3/2)</f>
        <v>-2.4687599639793705</v>
      </c>
      <c r="AN735" s="39">
        <f>Masse_3*(q_3y-X735)/($AZ735^2+Aarseth_3^2)^(3/2)</f>
        <v>17.632879775919534</v>
      </c>
      <c r="AO735" s="39"/>
      <c r="AP735" s="39"/>
      <c r="AQ735" s="39"/>
      <c r="AR735" s="39"/>
      <c r="AS735" s="39"/>
      <c r="AT735" s="39"/>
      <c r="AU735" s="39"/>
      <c r="AV735" s="39">
        <f>SQRT((q_1x-W735)^2+(q_1y-X735)^2)</f>
        <v>191900.28129007548</v>
      </c>
      <c r="AW735" s="39"/>
      <c r="AX735" s="39">
        <f>SQRT((q_2x-W735)^2+(q_2y-X735)^2)</f>
        <v>198214.03465287256</v>
      </c>
      <c r="AY735" s="39"/>
      <c r="AZ735" s="39">
        <f>SQRT((q_3x-W735)^2+(q_3y-X735)^2)</f>
        <v>171048.22588989994</v>
      </c>
      <c r="BA735" s="39"/>
    </row>
    <row r="736" spans="20:53" x14ac:dyDescent="0.3">
      <c r="T736">
        <v>732</v>
      </c>
      <c r="U736">
        <v>366</v>
      </c>
      <c r="W736" s="39">
        <f>W735+(Z735*bt)+(0.5*AC735)*bt^2</f>
        <v>19205.76727501423</v>
      </c>
      <c r="X736" s="39">
        <f>X735+(AA735*bt)+(0.5*AD735)*bt^2</f>
        <v>-185615.27125122689</v>
      </c>
      <c r="Y736" s="39"/>
      <c r="Z736" s="39">
        <f>Z735+(AC735*bt)</f>
        <v>976.82786856704058</v>
      </c>
      <c r="AA736" s="39">
        <f>AA735+(AD735*bt)</f>
        <v>-2429.4916250693</v>
      </c>
      <c r="AB736" s="39"/>
      <c r="AC736" s="39">
        <f t="shared" si="51"/>
        <v>-3.2918480450468888</v>
      </c>
      <c r="AD736" s="39">
        <f t="shared" si="52"/>
        <v>35.768951154375884</v>
      </c>
      <c r="AE736" s="39"/>
      <c r="AF736" s="39"/>
      <c r="AG736" s="39">
        <f>Masse_1*(q_1x-W736)/($AV736^2+Aarseth_1^2)^(3/2)</f>
        <v>5.7509699224579006E-2</v>
      </c>
      <c r="AH736" s="39">
        <f>Masse_1*(q_1y-X736)/($AV736^2+Aarseth_1^2)^(3/2)</f>
        <v>13.983308438379987</v>
      </c>
      <c r="AI736" s="39"/>
      <c r="AJ736" s="39">
        <f>Masse_2*(q_2x-W736)/($AX736^2+Aarseth_2^2)^(3/2)</f>
        <v>-0.88506851520687102</v>
      </c>
      <c r="AK736" s="39">
        <f>Masse_2*(q_2y-X736)/($AX736^2+Aarseth_2^2)^(3/2)</f>
        <v>4.4160063610960121</v>
      </c>
      <c r="AL736" s="39"/>
      <c r="AM736" s="39">
        <f>Masse_3*(q_3x-W736)/($AZ736^2+Aarseth_3^2)^(3/2)</f>
        <v>-2.464289229064597</v>
      </c>
      <c r="AN736" s="39">
        <f>Masse_3*(q_3y-X736)/($AZ736^2+Aarseth_3^2)^(3/2)</f>
        <v>17.369636354899882</v>
      </c>
      <c r="AO736" s="39"/>
      <c r="AP736" s="39"/>
      <c r="AQ736" s="39"/>
      <c r="AR736" s="39"/>
      <c r="AS736" s="39"/>
      <c r="AT736" s="39"/>
      <c r="AU736" s="39"/>
      <c r="AV736" s="39">
        <f>SQRT((q_1x-W736)^2+(q_1y-X736)^2)</f>
        <v>193116.90448030792</v>
      </c>
      <c r="AW736" s="39"/>
      <c r="AX736" s="39">
        <f>SQRT((q_2x-W736)^2+(q_2y-X736)^2)</f>
        <v>199505.45489864092</v>
      </c>
      <c r="AY736" s="39"/>
      <c r="AZ736" s="39">
        <f>SQRT((q_3x-W736)^2+(q_3y-X736)^2)</f>
        <v>172323.79392730966</v>
      </c>
      <c r="BA736" s="39"/>
    </row>
    <row r="737" spans="20:53" x14ac:dyDescent="0.3">
      <c r="T737">
        <v>733</v>
      </c>
      <c r="U737">
        <v>366.5</v>
      </c>
      <c r="W737" s="39">
        <f>W736+(Z736*bt)+(0.5*AC736)*bt^2</f>
        <v>19693.769728292118</v>
      </c>
      <c r="X737" s="39">
        <f>X736+(AA736*bt)+(0.5*AD736)*bt^2</f>
        <v>-186825.54594486725</v>
      </c>
      <c r="Y737" s="39"/>
      <c r="Z737" s="39">
        <f>Z736+(AC736*bt)</f>
        <v>975.18194454451714</v>
      </c>
      <c r="AA737" s="39">
        <f>AA736+(AD736*bt)</f>
        <v>-2411.6071494921121</v>
      </c>
      <c r="AB737" s="39"/>
      <c r="AC737" s="39">
        <f t="shared" si="51"/>
        <v>-3.3167783006408089</v>
      </c>
      <c r="AD737" s="39">
        <f t="shared" si="52"/>
        <v>35.283305622417579</v>
      </c>
      <c r="AE737" s="39"/>
      <c r="AF737" s="39"/>
      <c r="AG737" s="39">
        <f>Masse_1*(q_1x-W737)/($AV737^2+Aarseth_1^2)^(3/2)</f>
        <v>2.1763694107298091E-2</v>
      </c>
      <c r="AH737" s="39">
        <f>Masse_1*(q_1y-X737)/($AV737^2+Aarseth_1^2)^(3/2)</f>
        <v>13.810658611870137</v>
      </c>
      <c r="AI737" s="39"/>
      <c r="AJ737" s="39">
        <f>Masse_2*(q_2x-W737)/($AX737^2+Aarseth_2^2)^(3/2)</f>
        <v>-0.87904157106563541</v>
      </c>
      <c r="AK737" s="39">
        <f>Masse_2*(q_2y-X737)/($AX737^2+Aarseth_2^2)^(3/2)</f>
        <v>4.3588159632494516</v>
      </c>
      <c r="AL737" s="39"/>
      <c r="AM737" s="39">
        <f>Masse_3*(q_3x-W737)/($AZ737^2+Aarseth_3^2)^(3/2)</f>
        <v>-2.4595004236824716</v>
      </c>
      <c r="AN737" s="39">
        <f>Masse_3*(q_3y-X737)/($AZ737^2+Aarseth_3^2)^(3/2)</f>
        <v>17.113831047297992</v>
      </c>
      <c r="AO737" s="39"/>
      <c r="AP737" s="39"/>
      <c r="AQ737" s="39"/>
      <c r="AR737" s="39"/>
      <c r="AS737" s="39"/>
      <c r="AT737" s="39"/>
      <c r="AU737" s="39"/>
      <c r="AV737" s="39">
        <f>SQRT((q_1x-W737)^2+(q_1y-X737)^2)</f>
        <v>194325.78723306389</v>
      </c>
      <c r="AW737" s="39"/>
      <c r="AX737" s="39">
        <f>SQRT((q_2x-W737)^2+(q_2y-X737)^2)</f>
        <v>200788.17418298748</v>
      </c>
      <c r="AY737" s="39"/>
      <c r="AZ737" s="39">
        <f>SQRT((q_3x-W737)^2+(q_3y-X737)^2)</f>
        <v>173590.89982670636</v>
      </c>
      <c r="BA737" s="39"/>
    </row>
    <row r="738" spans="20:53" x14ac:dyDescent="0.3">
      <c r="T738">
        <v>734</v>
      </c>
      <c r="U738">
        <v>367</v>
      </c>
      <c r="W738" s="39">
        <f>W737+(Z737*bt)+(0.5*AC737)*bt^2</f>
        <v>20180.946103276794</v>
      </c>
      <c r="X738" s="39">
        <f>X737+(AA737*bt)+(0.5*AD737)*bt^2</f>
        <v>-188026.93910641051</v>
      </c>
      <c r="Y738" s="39"/>
      <c r="Z738" s="39">
        <f>Z737+(AC737*bt)</f>
        <v>973.52355539419671</v>
      </c>
      <c r="AA738" s="39">
        <f>AA737+(AD737*bt)</f>
        <v>-2393.9654966809035</v>
      </c>
      <c r="AB738" s="39"/>
      <c r="AC738" s="39">
        <f t="shared" si="51"/>
        <v>-3.3401688412129058</v>
      </c>
      <c r="AD738" s="39">
        <f t="shared" si="52"/>
        <v>34.810410432131981</v>
      </c>
      <c r="AE738" s="39"/>
      <c r="AF738" s="39"/>
      <c r="AG738" s="39">
        <f>Masse_1*(q_1x-W738)/($AV738^2+Aarseth_1^2)^(3/2)</f>
        <v>-1.2624836106090161E-2</v>
      </c>
      <c r="AH738" s="39">
        <f>Masse_1*(q_1y-X738)/($AV738^2+Aarseth_1^2)^(3/2)</f>
        <v>13.642159271967499</v>
      </c>
      <c r="AI738" s="39"/>
      <c r="AJ738" s="39">
        <f>Masse_2*(q_2x-W738)/($AX738^2+Aarseth_2^2)^(3/2)</f>
        <v>-0.87312338561131364</v>
      </c>
      <c r="AK738" s="39">
        <f>Masse_2*(q_2y-X738)/($AX738^2+Aarseth_2^2)^(3/2)</f>
        <v>4.3030831347381904</v>
      </c>
      <c r="AL738" s="39"/>
      <c r="AM738" s="39">
        <f>Masse_3*(q_3x-W738)/($AZ738^2+Aarseth_3^2)^(3/2)</f>
        <v>-2.4544206194955023</v>
      </c>
      <c r="AN738" s="39">
        <f>Masse_3*(q_3y-X738)/($AZ738^2+Aarseth_3^2)^(3/2)</f>
        <v>16.865168025426293</v>
      </c>
      <c r="AO738" s="39"/>
      <c r="AP738" s="39"/>
      <c r="AQ738" s="39"/>
      <c r="AR738" s="39"/>
      <c r="AS738" s="39"/>
      <c r="AT738" s="39"/>
      <c r="AU738" s="39"/>
      <c r="AV738" s="39">
        <f>SQRT((q_1x-W738)^2+(q_1y-X738)^2)</f>
        <v>195527.02283268742</v>
      </c>
      <c r="AW738" s="39"/>
      <c r="AX738" s="39">
        <f>SQRT((q_2x-W738)^2+(q_2y-X738)^2)</f>
        <v>202062.30979974582</v>
      </c>
      <c r="AY738" s="39"/>
      <c r="AZ738" s="39">
        <f>SQRT((q_3x-W738)^2+(q_3y-X738)^2)</f>
        <v>174849.65456983214</v>
      </c>
      <c r="BA738" s="39"/>
    </row>
    <row r="739" spans="20:53" x14ac:dyDescent="0.3">
      <c r="T739">
        <v>735</v>
      </c>
      <c r="U739">
        <v>367.5</v>
      </c>
      <c r="W739" s="39">
        <f>W738+(Z738*bt)+(0.5*AC738)*bt^2</f>
        <v>20667.290359868741</v>
      </c>
      <c r="X739" s="39">
        <f>X738+(AA738*bt)+(0.5*AD738)*bt^2</f>
        <v>-189219.57055344697</v>
      </c>
      <c r="Y739" s="39"/>
      <c r="Z739" s="39">
        <f>Z738+(AC738*bt)</f>
        <v>971.85347097359022</v>
      </c>
      <c r="AA739" s="39">
        <f>AA738+(AD738*bt)</f>
        <v>-2376.5602914648375</v>
      </c>
      <c r="AB739" s="39"/>
      <c r="AC739" s="39">
        <f t="shared" si="51"/>
        <v>-3.3621034783815777</v>
      </c>
      <c r="AD739" s="39">
        <f t="shared" si="52"/>
        <v>34.349791169508698</v>
      </c>
      <c r="AE739" s="39"/>
      <c r="AF739" s="39"/>
      <c r="AG739" s="39">
        <f>Masse_1*(q_1x-W739)/($AV739^2+Aarseth_1^2)^(3/2)</f>
        <v>-4.5717459810293883E-2</v>
      </c>
      <c r="AH739" s="39">
        <f>Masse_1*(q_1y-X739)/($AV739^2+Aarseth_1^2)^(3/2)</f>
        <v>13.477669694560779</v>
      </c>
      <c r="AI739" s="39"/>
      <c r="AJ739" s="39">
        <f>Masse_2*(q_2x-W739)/($AX739^2+Aarseth_2^2)^(3/2)</f>
        <v>-0.86731112495773821</v>
      </c>
      <c r="AK739" s="39">
        <f>Masse_2*(q_2y-X739)/($AX739^2+Aarseth_2^2)^(3/2)</f>
        <v>4.2487549163298937</v>
      </c>
      <c r="AL739" s="39"/>
      <c r="AM739" s="39">
        <f>Masse_3*(q_3x-W739)/($AZ739^2+Aarseth_3^2)^(3/2)</f>
        <v>-2.4490748936135458</v>
      </c>
      <c r="AN739" s="39">
        <f>Masse_3*(q_3y-X739)/($AZ739^2+Aarseth_3^2)^(3/2)</f>
        <v>16.623366558618024</v>
      </c>
      <c r="AO739" s="39"/>
      <c r="AP739" s="39"/>
      <c r="AQ739" s="39"/>
      <c r="AR739" s="39"/>
      <c r="AS739" s="39"/>
      <c r="AT739" s="39"/>
      <c r="AU739" s="39"/>
      <c r="AV739" s="39">
        <f>SQRT((q_1x-W739)^2+(q_1y-X739)^2)</f>
        <v>196720.7023044524</v>
      </c>
      <c r="AW739" s="39"/>
      <c r="AX739" s="39">
        <f>SQRT((q_2x-W739)^2+(q_2y-X739)^2)</f>
        <v>203327.97593226988</v>
      </c>
      <c r="AY739" s="39"/>
      <c r="AZ739" s="39">
        <f>SQRT((q_3x-W739)^2+(q_3y-X739)^2)</f>
        <v>176100.16626410466</v>
      </c>
      <c r="BA739" s="39"/>
    </row>
    <row r="740" spans="20:53" x14ac:dyDescent="0.3">
      <c r="T740">
        <v>736</v>
      </c>
      <c r="U740">
        <v>368</v>
      </c>
      <c r="W740" s="39">
        <f>W739+(Z739*bt)+(0.5*AC739)*bt^2</f>
        <v>21152.79683242074</v>
      </c>
      <c r="X740" s="39">
        <f>X739+(AA739*bt)+(0.5*AD739)*bt^2</f>
        <v>-190403.55697528322</v>
      </c>
      <c r="Y740" s="39"/>
      <c r="Z740" s="39">
        <f>Z739+(AC739*bt)</f>
        <v>970.1724192343994</v>
      </c>
      <c r="AA740" s="39">
        <f>AA739+(AD739*bt)</f>
        <v>-2359.3853958800833</v>
      </c>
      <c r="AB740" s="39"/>
      <c r="AC740" s="39">
        <f t="shared" si="51"/>
        <v>-3.3826609675659749</v>
      </c>
      <c r="AD740" s="39">
        <f t="shared" si="52"/>
        <v>33.900996220445677</v>
      </c>
      <c r="AE740" s="39"/>
      <c r="AF740" s="39"/>
      <c r="AG740" s="39">
        <f>Masse_1*(q_1x-W740)/($AV740^2+Aarseth_1^2)^(3/2)</f>
        <v>-7.7572426694647298E-2</v>
      </c>
      <c r="AH740" s="39">
        <f>Masse_1*(q_1y-X740)/($AV740^2+Aarseth_1^2)^(3/2)</f>
        <v>13.317055299187448</v>
      </c>
      <c r="AI740" s="39"/>
      <c r="AJ740" s="39">
        <f>Masse_2*(q_2x-W740)/($AX740^2+Aarseth_2^2)^(3/2)</f>
        <v>-0.8616020553531043</v>
      </c>
      <c r="AK740" s="39">
        <f>Masse_2*(q_2y-X740)/($AX740^2+Aarseth_2^2)^(3/2)</f>
        <v>4.1957808431126278</v>
      </c>
      <c r="AL740" s="39"/>
      <c r="AM740" s="39">
        <f>Masse_3*(q_3x-W740)/($AZ740^2+Aarseth_3^2)^(3/2)</f>
        <v>-2.4434864855182234</v>
      </c>
      <c r="AN740" s="39">
        <f>Masse_3*(q_3y-X740)/($AZ740^2+Aarseth_3^2)^(3/2)</f>
        <v>16.388160078145599</v>
      </c>
      <c r="AO740" s="39"/>
      <c r="AP740" s="39"/>
      <c r="AQ740" s="39"/>
      <c r="AR740" s="39"/>
      <c r="AS740" s="39"/>
      <c r="AT740" s="39"/>
      <c r="AU740" s="39"/>
      <c r="AV740" s="39">
        <f>SQRT((q_1x-W740)^2+(q_1y-X740)^2)</f>
        <v>197906.91449266247</v>
      </c>
      <c r="AW740" s="39"/>
      <c r="AX740" s="39">
        <f>SQRT((q_2x-W740)^2+(q_2y-X740)^2)</f>
        <v>204585.28377054908</v>
      </c>
      <c r="AY740" s="39"/>
      <c r="AZ740" s="39">
        <f>SQRT((q_3x-W740)^2+(q_3y-X740)^2)</f>
        <v>177342.54024835469</v>
      </c>
      <c r="BA740" s="39"/>
    </row>
    <row r="741" spans="20:53" x14ac:dyDescent="0.3">
      <c r="T741">
        <v>737</v>
      </c>
      <c r="U741">
        <v>368.5</v>
      </c>
      <c r="W741" s="39">
        <f>W740+(Z740*bt)+(0.5*AC740)*bt^2</f>
        <v>21637.460209416993</v>
      </c>
      <c r="X741" s="39">
        <f>X740+(AA740*bt)+(0.5*AD740)*bt^2</f>
        <v>-191579.0120486957</v>
      </c>
      <c r="Y741" s="39"/>
      <c r="Z741" s="39">
        <f>Z740+(AC740*bt)</f>
        <v>968.48108875061644</v>
      </c>
      <c r="AA741" s="39">
        <f>AA740+(AD740*bt)</f>
        <v>-2342.4348977698605</v>
      </c>
      <c r="AB741" s="39"/>
      <c r="AC741" s="39">
        <f t="shared" si="51"/>
        <v>-3.4019153556810693</v>
      </c>
      <c r="AD741" s="39">
        <f t="shared" si="52"/>
        <v>33.463595433629052</v>
      </c>
      <c r="AE741" s="39"/>
      <c r="AF741" s="39"/>
      <c r="AG741" s="39">
        <f>Masse_1*(q_1x-W741)/($AV741^2+Aarseth_1^2)^(3/2)</f>
        <v>-0.10824487658348453</v>
      </c>
      <c r="AH741" s="39">
        <f>Masse_1*(q_1y-X741)/($AV741^2+Aarseth_1^2)^(3/2)</f>
        <v>13.160187322808639</v>
      </c>
      <c r="AI741" s="39"/>
      <c r="AJ741" s="39">
        <f>Masse_2*(q_2x-W741)/($AX741^2+Aarseth_2^2)^(3/2)</f>
        <v>-0.85599353868587413</v>
      </c>
      <c r="AK741" s="39">
        <f>Masse_2*(q_2y-X741)/($AX741^2+Aarseth_2^2)^(3/2)</f>
        <v>4.144112800841306</v>
      </c>
      <c r="AL741" s="39"/>
      <c r="AM741" s="39">
        <f>Masse_3*(q_3x-W741)/($AZ741^2+Aarseth_3^2)^(3/2)</f>
        <v>-2.4376769404117109</v>
      </c>
      <c r="AN741" s="39">
        <f>Masse_3*(q_3y-X741)/($AZ741^2+Aarseth_3^2)^(3/2)</f>
        <v>16.159295309979111</v>
      </c>
      <c r="AO741" s="39"/>
      <c r="AP741" s="39"/>
      <c r="AQ741" s="39"/>
      <c r="AR741" s="39"/>
      <c r="AS741" s="39"/>
      <c r="AT741" s="39"/>
      <c r="AU741" s="39"/>
      <c r="AV741" s="39">
        <f>SQRT((q_1x-W741)^2+(q_1y-X741)^2)</f>
        <v>199085.74613523227</v>
      </c>
      <c r="AW741" s="39"/>
      <c r="AX741" s="39">
        <f>SQRT((q_2x-W741)^2+(q_2y-X741)^2)</f>
        <v>205834.34162262376</v>
      </c>
      <c r="AY741" s="39"/>
      <c r="AZ741" s="39">
        <f>SQRT((q_3x-W741)^2+(q_3y-X741)^2)</f>
        <v>178576.87919353304</v>
      </c>
      <c r="BA741" s="39"/>
    </row>
    <row r="742" spans="20:53" x14ac:dyDescent="0.3">
      <c r="T742">
        <v>738</v>
      </c>
      <c r="U742">
        <v>369</v>
      </c>
      <c r="W742" s="39">
        <f>W741+(Z741*bt)+(0.5*AC741)*bt^2</f>
        <v>22121.275514372843</v>
      </c>
      <c r="X742" s="39">
        <f>X741+(AA741*bt)+(0.5*AD741)*bt^2</f>
        <v>-192746.04654815144</v>
      </c>
      <c r="Y742" s="39"/>
      <c r="Z742" s="39">
        <f>Z741+(AC741*bt)</f>
        <v>966.78013107277593</v>
      </c>
      <c r="AA742" s="39">
        <f>AA741+(AD741*bt)</f>
        <v>-2325.703100053046</v>
      </c>
      <c r="AB742" s="39"/>
      <c r="AC742" s="39">
        <f t="shared" si="51"/>
        <v>-3.4199363017601323</v>
      </c>
      <c r="AD742" s="39">
        <f t="shared" si="52"/>
        <v>33.037178875697208</v>
      </c>
      <c r="AE742" s="39"/>
      <c r="AF742" s="39"/>
      <c r="AG742" s="39">
        <f>Masse_1*(q_1x-W742)/($AV742^2+Aarseth_1^2)^(3/2)</f>
        <v>-0.13778703323848732</v>
      </c>
      <c r="AH742" s="39">
        <f>Masse_1*(q_1y-X742)/($AV742^2+Aarseth_1^2)^(3/2)</f>
        <v>13.006942513906882</v>
      </c>
      <c r="AI742" s="39"/>
      <c r="AJ742" s="39">
        <f>Masse_2*(q_2x-W742)/($AX742^2+Aarseth_2^2)^(3/2)</f>
        <v>-0.85048302823944411</v>
      </c>
      <c r="AK742" s="39">
        <f>Masse_2*(q_2y-X742)/($AX742^2+Aarseth_2^2)^(3/2)</f>
        <v>4.0937048920327435</v>
      </c>
      <c r="AL742" s="39"/>
      <c r="AM742" s="39">
        <f>Masse_3*(q_3x-W742)/($AZ742^2+Aarseth_3^2)^(3/2)</f>
        <v>-2.4316662402822007</v>
      </c>
      <c r="AN742" s="39">
        <f>Masse_3*(q_3y-X742)/($AZ742^2+Aarseth_3^2)^(3/2)</f>
        <v>15.936531469757579</v>
      </c>
      <c r="AO742" s="39"/>
      <c r="AP742" s="39"/>
      <c r="AQ742" s="39"/>
      <c r="AR742" s="39"/>
      <c r="AS742" s="39"/>
      <c r="AT742" s="39"/>
      <c r="AU742" s="39"/>
      <c r="AV742" s="39">
        <f>SQRT((q_1x-W742)^2+(q_1y-X742)^2)</f>
        <v>200257.28193494567</v>
      </c>
      <c r="AW742" s="39"/>
      <c r="AX742" s="39">
        <f>SQRT((q_2x-W742)^2+(q_2y-X742)^2)</f>
        <v>207075.25502063951</v>
      </c>
      <c r="AY742" s="39"/>
      <c r="AZ742" s="39">
        <f>SQRT((q_3x-W742)^2+(q_3y-X742)^2)</f>
        <v>179803.28319867837</v>
      </c>
      <c r="BA742" s="39"/>
    </row>
    <row r="743" spans="20:53" x14ac:dyDescent="0.3">
      <c r="T743">
        <v>739</v>
      </c>
      <c r="U743">
        <v>369.5</v>
      </c>
      <c r="W743" s="39">
        <f>W742+(Z742*bt)+(0.5*AC742)*bt^2</f>
        <v>22604.238087871508</v>
      </c>
      <c r="X743" s="39">
        <f>X742+(AA742*bt)+(0.5*AD742)*bt^2</f>
        <v>-193904.76845081852</v>
      </c>
      <c r="Y743" s="39"/>
      <c r="Z743" s="39">
        <f>Z742+(AC742*bt)</f>
        <v>965.07016292189587</v>
      </c>
      <c r="AA743" s="39">
        <f>AA742+(AD742*bt)</f>
        <v>-2309.1845106151973</v>
      </c>
      <c r="AB743" s="39"/>
      <c r="AC743" s="39">
        <f t="shared" si="51"/>
        <v>-3.4367893728652144</v>
      </c>
      <c r="AD743" s="39">
        <f t="shared" si="52"/>
        <v>32.621355671385558</v>
      </c>
      <c r="AE743" s="39"/>
      <c r="AF743" s="39"/>
      <c r="AG743" s="39">
        <f>Masse_1*(q_1x-W743)/($AV743^2+Aarseth_1^2)^(3/2)</f>
        <v>-0.16624838434155395</v>
      </c>
      <c r="AH743" s="39">
        <f>Masse_1*(q_1y-X743)/($AV743^2+Aarseth_1^2)^(3/2)</f>
        <v>12.857202845458652</v>
      </c>
      <c r="AI743" s="39"/>
      <c r="AJ743" s="39">
        <f>Masse_2*(q_2x-W743)/($AX743^2+Aarseth_2^2)^(3/2)</f>
        <v>-0.84506806467883389</v>
      </c>
      <c r="AK743" s="39">
        <f>Masse_2*(q_2y-X743)/($AX743^2+Aarseth_2^2)^(3/2)</f>
        <v>4.0445133110495135</v>
      </c>
      <c r="AL743" s="39"/>
      <c r="AM743" s="39">
        <f>Masse_3*(q_3x-W743)/($AZ743^2+Aarseth_3^2)^(3/2)</f>
        <v>-2.4254729238448265</v>
      </c>
      <c r="AN743" s="39">
        <f>Masse_3*(q_3y-X743)/($AZ743^2+Aarseth_3^2)^(3/2)</f>
        <v>15.719639514877391</v>
      </c>
      <c r="AO743" s="39"/>
      <c r="AP743" s="39"/>
      <c r="AQ743" s="39"/>
      <c r="AR743" s="39"/>
      <c r="AS743" s="39"/>
      <c r="AT743" s="39"/>
      <c r="AU743" s="39"/>
      <c r="AV743" s="39">
        <f>SQRT((q_1x-W743)^2+(q_1y-X743)^2)</f>
        <v>201421.60462757252</v>
      </c>
      <c r="AW743" s="39"/>
      <c r="AX743" s="39">
        <f>SQRT((q_2x-W743)^2+(q_2y-X743)^2)</f>
        <v>208308.12682185485</v>
      </c>
      <c r="AY743" s="39"/>
      <c r="AZ743" s="39">
        <f>SQRT((q_3x-W743)^2+(q_3y-X743)^2)</f>
        <v>181021.84988241858</v>
      </c>
      <c r="BA743" s="39"/>
    </row>
    <row r="744" spans="20:53" x14ac:dyDescent="0.3">
      <c r="T744">
        <v>740</v>
      </c>
      <c r="U744">
        <v>370</v>
      </c>
      <c r="W744" s="39">
        <f>W743+(Z743*bt)+(0.5*AC743)*bt^2</f>
        <v>23086.343570660847</v>
      </c>
      <c r="X744" s="39">
        <f>X743+(AA743*bt)+(0.5*AD743)*bt^2</f>
        <v>-195055.28303666718</v>
      </c>
      <c r="Y744" s="39"/>
      <c r="Z744" s="39">
        <f>Z743+(AC743*bt)</f>
        <v>963.35176823546328</v>
      </c>
      <c r="AA744" s="39">
        <f>AA743+(AD743*bt)</f>
        <v>-2292.8738327795045</v>
      </c>
      <c r="AB744" s="39"/>
      <c r="AC744" s="39">
        <f t="shared" si="51"/>
        <v>-3.4525363174172288</v>
      </c>
      <c r="AD744" s="39">
        <f t="shared" si="52"/>
        <v>32.21575292199023</v>
      </c>
      <c r="AE744" s="39"/>
      <c r="AF744" s="39"/>
      <c r="AG744" s="39">
        <f>Masse_1*(q_1x-W744)/($AV744^2+Aarseth_1^2)^(3/2)</f>
        <v>-0.19367584876710847</v>
      </c>
      <c r="AH744" s="39">
        <f>Masse_1*(q_1y-X744)/($AV744^2+Aarseth_1^2)^(3/2)</f>
        <v>12.710855245447764</v>
      </c>
      <c r="AI744" s="39"/>
      <c r="AJ744" s="39">
        <f>Masse_2*(q_2x-W744)/($AX744^2+Aarseth_2^2)^(3/2)</f>
        <v>-0.83974627225411136</v>
      </c>
      <c r="AK744" s="39">
        <f>Masse_2*(q_2y-X744)/($AX744^2+Aarseth_2^2)^(3/2)</f>
        <v>3.996496227479994</v>
      </c>
      <c r="AL744" s="39"/>
      <c r="AM744" s="39">
        <f>Masse_3*(q_3x-W744)/($AZ744^2+Aarseth_3^2)^(3/2)</f>
        <v>-2.4191141963960088</v>
      </c>
      <c r="AN744" s="39">
        <f>Masse_3*(q_3y-X744)/($AZ744^2+Aarseth_3^2)^(3/2)</f>
        <v>15.508401449062468</v>
      </c>
      <c r="AO744" s="39"/>
      <c r="AP744" s="39"/>
      <c r="AQ744" s="39"/>
      <c r="AR744" s="39"/>
      <c r="AS744" s="39"/>
      <c r="AT744" s="39"/>
      <c r="AU744" s="39"/>
      <c r="AV744" s="39">
        <f>SQRT((q_1x-W744)^2+(q_1y-X744)^2)</f>
        <v>202578.79504701501</v>
      </c>
      <c r="AW744" s="39"/>
      <c r="AX744" s="39">
        <f>SQRT((q_2x-W744)^2+(q_2y-X744)^2)</f>
        <v>209533.05730489572</v>
      </c>
      <c r="AY744" s="39"/>
      <c r="AZ744" s="39">
        <f>SQRT((q_3x-W744)^2+(q_3y-X744)^2)</f>
        <v>182232.6744702594</v>
      </c>
      <c r="BA744" s="39"/>
    </row>
    <row r="745" spans="20:53" x14ac:dyDescent="0.3">
      <c r="T745">
        <v>741</v>
      </c>
      <c r="U745">
        <v>370.5</v>
      </c>
      <c r="W745" s="39">
        <f>W744+(Z744*bt)+(0.5*AC744)*bt^2</f>
        <v>23567.587887738904</v>
      </c>
      <c r="X745" s="39">
        <f>X744+(AA744*bt)+(0.5*AD744)*bt^2</f>
        <v>-196197.6929839417</v>
      </c>
      <c r="Y745" s="39"/>
      <c r="Z745" s="39">
        <f>Z744+(AC744*bt)</f>
        <v>961.62550007675463</v>
      </c>
      <c r="AA745" s="39">
        <f>AA744+(AD744*bt)</f>
        <v>-2276.7659563185093</v>
      </c>
      <c r="AB745" s="39"/>
      <c r="AC745" s="39">
        <f t="shared" si="51"/>
        <v>-3.4672353178748527</v>
      </c>
      <c r="AD745" s="39">
        <f t="shared" si="52"/>
        <v>31.820014696088137</v>
      </c>
      <c r="AE745" s="39"/>
      <c r="AF745" s="39"/>
      <c r="AG745" s="39">
        <f>Masse_1*(q_1x-W745)/($AV745^2+Aarseth_1^2)^(3/2)</f>
        <v>-0.22011393215401209</v>
      </c>
      <c r="AH745" s="39">
        <f>Masse_1*(q_1y-X745)/($AV745^2+Aarseth_1^2)^(3/2)</f>
        <v>12.567791343695001</v>
      </c>
      <c r="AI745" s="39"/>
      <c r="AJ745" s="39">
        <f>Masse_2*(q_2x-W745)/($AX745^2+Aarseth_2^2)^(3/2)</f>
        <v>-0.83451535520637432</v>
      </c>
      <c r="AK745" s="39">
        <f>Masse_2*(q_2y-X745)/($AX745^2+Aarseth_2^2)^(3/2)</f>
        <v>3.9496136771816923</v>
      </c>
      <c r="AL745" s="39"/>
      <c r="AM745" s="39">
        <f>Masse_3*(q_3x-W745)/($AZ745^2+Aarseth_3^2)^(3/2)</f>
        <v>-2.4126060305144663</v>
      </c>
      <c r="AN745" s="39">
        <f>Masse_3*(q_3y-X745)/($AZ745^2+Aarseth_3^2)^(3/2)</f>
        <v>15.302609675211441</v>
      </c>
      <c r="AO745" s="39"/>
      <c r="AP745" s="39"/>
      <c r="AQ745" s="39"/>
      <c r="AR745" s="39"/>
      <c r="AS745" s="39"/>
      <c r="AT745" s="39"/>
      <c r="AU745" s="39"/>
      <c r="AV745" s="39">
        <f>SQRT((q_1x-W745)^2+(q_1y-X745)^2)</f>
        <v>203728.9321876422</v>
      </c>
      <c r="AW745" s="39"/>
      <c r="AX745" s="39">
        <f>SQRT((q_2x-W745)^2+(q_2y-X745)^2)</f>
        <v>210750.14426153005</v>
      </c>
      <c r="AY745" s="39"/>
      <c r="AZ745" s="39">
        <f>SQRT((q_3x-W745)^2+(q_3y-X745)^2)</f>
        <v>183435.8498778973</v>
      </c>
      <c r="BA745" s="39"/>
    </row>
    <row r="746" spans="20:53" x14ac:dyDescent="0.3">
      <c r="T746">
        <v>742</v>
      </c>
      <c r="U746">
        <v>371</v>
      </c>
      <c r="W746" s="39">
        <f>W745+(Z745*bt)+(0.5*AC745)*bt^2</f>
        <v>24047.967233362549</v>
      </c>
      <c r="X746" s="39">
        <f>X745+(AA745*bt)+(0.5*AD745)*bt^2</f>
        <v>-197332.09846026395</v>
      </c>
      <c r="Y746" s="39"/>
      <c r="Z746" s="39">
        <f>Z745+(AC745*bt)</f>
        <v>959.89188241781721</v>
      </c>
      <c r="AA746" s="39">
        <f>AA745+(AD745*bt)</f>
        <v>-2260.8559489704653</v>
      </c>
      <c r="AB746" s="39"/>
      <c r="AC746" s="39">
        <f t="shared" si="51"/>
        <v>-3.4809412245079137</v>
      </c>
      <c r="AD746" s="39">
        <f t="shared" si="52"/>
        <v>31.433801086969797</v>
      </c>
      <c r="AE746" s="39"/>
      <c r="AF746" s="39"/>
      <c r="AG746" s="39">
        <f>Masse_1*(q_1x-W746)/($AV746^2+Aarseth_1^2)^(3/2)</f>
        <v>-0.24560487169810416</v>
      </c>
      <c r="AH746" s="39">
        <f>Masse_1*(q_1y-X746)/($AV746^2+Aarseth_1^2)^(3/2)</f>
        <v>12.427907233872819</v>
      </c>
      <c r="AI746" s="39"/>
      <c r="AJ746" s="39">
        <f>Masse_2*(q_2x-W746)/($AX746^2+Aarseth_2^2)^(3/2)</f>
        <v>-0.82937309436328643</v>
      </c>
      <c r="AK746" s="39">
        <f>Masse_2*(q_2y-X746)/($AX746^2+Aarseth_2^2)^(3/2)</f>
        <v>3.9038274604095928</v>
      </c>
      <c r="AL746" s="39"/>
      <c r="AM746" s="39">
        <f>Masse_3*(q_3x-W746)/($AZ746^2+Aarseth_3^2)^(3/2)</f>
        <v>-2.4059632584465231</v>
      </c>
      <c r="AN746" s="39">
        <f>Masse_3*(q_3y-X746)/($AZ746^2+Aarseth_3^2)^(3/2)</f>
        <v>15.102066392687387</v>
      </c>
      <c r="AO746" s="39"/>
      <c r="AP746" s="39"/>
      <c r="AQ746" s="39"/>
      <c r="AR746" s="39"/>
      <c r="AS746" s="39"/>
      <c r="AT746" s="39"/>
      <c r="AU746" s="39"/>
      <c r="AV746" s="39">
        <f>SQRT((q_1x-W746)^2+(q_1y-X746)^2)</f>
        <v>204872.09326396225</v>
      </c>
      <c r="AW746" s="39"/>
      <c r="AX746" s="39">
        <f>SQRT((q_2x-W746)^2+(q_2y-X746)^2)</f>
        <v>211959.48308421581</v>
      </c>
      <c r="AY746" s="39"/>
      <c r="AZ746" s="39">
        <f>SQRT((q_3x-W746)^2+(q_3y-X746)^2)</f>
        <v>184631.46679077728</v>
      </c>
      <c r="BA746" s="39"/>
    </row>
    <row r="747" spans="20:53" x14ac:dyDescent="0.3">
      <c r="T747">
        <v>743</v>
      </c>
      <c r="U747">
        <v>371.5</v>
      </c>
      <c r="W747" s="39">
        <f>W746+(Z746*bt)+(0.5*AC746)*bt^2</f>
        <v>24527.478056918397</v>
      </c>
      <c r="X747" s="39">
        <f>X746+(AA746*bt)+(0.5*AD746)*bt^2</f>
        <v>-198458.5972096133</v>
      </c>
      <c r="Y747" s="39"/>
      <c r="Z747" s="39">
        <f>Z746+(AC746*bt)</f>
        <v>958.15141180556327</v>
      </c>
      <c r="AA747" s="39">
        <f>AA746+(AD746*bt)</f>
        <v>-2245.1390484269805</v>
      </c>
      <c r="AB747" s="39"/>
      <c r="AC747" s="39">
        <f t="shared" si="51"/>
        <v>-3.493705771848123</v>
      </c>
      <c r="AD747" s="39">
        <f t="shared" si="52"/>
        <v>31.056787331723733</v>
      </c>
      <c r="AE747" s="39"/>
      <c r="AF747" s="39"/>
      <c r="AG747" s="39">
        <f>Masse_1*(q_1x-W747)/($AV747^2+Aarseth_1^2)^(3/2)</f>
        <v>-0.27018877100588246</v>
      </c>
      <c r="AH747" s="39">
        <f>Masse_1*(q_1y-X747)/($AV747^2+Aarseth_1^2)^(3/2)</f>
        <v>12.291103249661536</v>
      </c>
      <c r="AI747" s="39"/>
      <c r="AJ747" s="39">
        <f>Masse_2*(q_2x-W747)/($AX747^2+Aarseth_2^2)^(3/2)</f>
        <v>-0.82431734391213651</v>
      </c>
      <c r="AK747" s="39">
        <f>Masse_2*(q_2y-X747)/($AX747^2+Aarseth_2^2)^(3/2)</f>
        <v>3.8591010465004221</v>
      </c>
      <c r="AL747" s="39"/>
      <c r="AM747" s="39">
        <f>Masse_3*(q_3x-W747)/($AZ747^2+Aarseth_3^2)^(3/2)</f>
        <v>-2.399199656930104</v>
      </c>
      <c r="AN747" s="39">
        <f>Masse_3*(q_3y-X747)/($AZ747^2+Aarseth_3^2)^(3/2)</f>
        <v>14.906583035561775</v>
      </c>
      <c r="AO747" s="39"/>
      <c r="AP747" s="39"/>
      <c r="AQ747" s="39"/>
      <c r="AR747" s="39"/>
      <c r="AS747" s="39"/>
      <c r="AT747" s="39"/>
      <c r="AU747" s="39"/>
      <c r="AV747" s="39">
        <f>SQRT((q_1x-W747)^2+(q_1y-X747)^2)</f>
        <v>206008.35376777226</v>
      </c>
      <c r="AW747" s="39"/>
      <c r="AX747" s="39">
        <f>SQRT((q_2x-W747)^2+(q_2y-X747)^2)</f>
        <v>213161.16684966133</v>
      </c>
      <c r="AY747" s="39"/>
      <c r="AZ747" s="39">
        <f>SQRT((q_3x-W747)^2+(q_3y-X747)^2)</f>
        <v>185819.61374010259</v>
      </c>
      <c r="BA747" s="39"/>
    </row>
    <row r="748" spans="20:53" x14ac:dyDescent="0.3">
      <c r="T748">
        <v>744</v>
      </c>
      <c r="U748">
        <v>372</v>
      </c>
      <c r="W748" s="39">
        <f>W747+(Z747*bt)+(0.5*AC747)*bt^2</f>
        <v>25006.117049599699</v>
      </c>
      <c r="X748" s="39">
        <f>X747+(AA747*bt)+(0.5*AD747)*bt^2</f>
        <v>-199577.28463541032</v>
      </c>
      <c r="Y748" s="39"/>
      <c r="Z748" s="39">
        <f>Z747+(AC747*bt)</f>
        <v>956.40455891963916</v>
      </c>
      <c r="AA748" s="39">
        <f>AA747+(AD747*bt)</f>
        <v>-2229.6106547611184</v>
      </c>
      <c r="AB748" s="39"/>
      <c r="AC748" s="39">
        <f t="shared" si="51"/>
        <v>-3.5055777792532212</v>
      </c>
      <c r="AD748" s="39">
        <f t="shared" si="52"/>
        <v>30.688662987346337</v>
      </c>
      <c r="AE748" s="39"/>
      <c r="AF748" s="39"/>
      <c r="AG748" s="39">
        <f>Masse_1*(q_1x-W748)/($AV748^2+Aarseth_1^2)^(3/2)</f>
        <v>-0.29390372577713852</v>
      </c>
      <c r="AH748" s="39">
        <f>Masse_1*(q_1y-X748)/($AV748^2+Aarseth_1^2)^(3/2)</f>
        <v>12.157283754087743</v>
      </c>
      <c r="AI748" s="39"/>
      <c r="AJ748" s="39">
        <f>Masse_2*(q_2x-W748)/($AX748^2+Aarseth_2^2)^(3/2)</f>
        <v>-0.81934602833925863</v>
      </c>
      <c r="AK748" s="39">
        <f>Masse_2*(q_2y-X748)/($AX748^2+Aarseth_2^2)^(3/2)</f>
        <v>3.8153994846279926</v>
      </c>
      <c r="AL748" s="39"/>
      <c r="AM748" s="39">
        <f>Masse_3*(q_3x-W748)/($AZ748^2+Aarseth_3^2)^(3/2)</f>
        <v>-2.3923280251368242</v>
      </c>
      <c r="AN748" s="39">
        <f>Masse_3*(q_3y-X748)/($AZ748^2+Aarseth_3^2)^(3/2)</f>
        <v>14.715979748630602</v>
      </c>
      <c r="AO748" s="39"/>
      <c r="AP748" s="39"/>
      <c r="AQ748" s="39"/>
      <c r="AR748" s="39"/>
      <c r="AS748" s="39"/>
      <c r="AT748" s="39"/>
      <c r="AU748" s="39"/>
      <c r="AV748" s="39">
        <f>SQRT((q_1x-W748)^2+(q_1y-X748)^2)</f>
        <v>207137.78752291683</v>
      </c>
      <c r="AW748" s="39"/>
      <c r="AX748" s="39">
        <f>SQRT((q_2x-W748)^2+(q_2y-X748)^2)</f>
        <v>214355.28639861921</v>
      </c>
      <c r="AY748" s="39"/>
      <c r="AZ748" s="39">
        <f>SQRT((q_3x-W748)^2+(q_3y-X748)^2)</f>
        <v>187000.37717549011</v>
      </c>
      <c r="BA748" s="39"/>
    </row>
    <row r="749" spans="20:53" x14ac:dyDescent="0.3">
      <c r="T749">
        <v>745</v>
      </c>
      <c r="U749">
        <v>372.5</v>
      </c>
      <c r="W749" s="39">
        <f>W748+(Z748*bt)+(0.5*AC748)*bt^2</f>
        <v>25483.881131837112</v>
      </c>
      <c r="X749" s="39">
        <f>X748+(AA748*bt)+(0.5*AD748)*bt^2</f>
        <v>-200688.25387991747</v>
      </c>
      <c r="Y749" s="39"/>
      <c r="Z749" s="39">
        <f>Z748+(AC748*bt)</f>
        <v>954.65177003001259</v>
      </c>
      <c r="AA749" s="39">
        <f>AA748+(AD748*bt)</f>
        <v>-2214.2663232674454</v>
      </c>
      <c r="AB749" s="39"/>
      <c r="AC749" s="39">
        <f t="shared" si="51"/>
        <v>-3.516603336888946</v>
      </c>
      <c r="AD749" s="39">
        <f t="shared" si="52"/>
        <v>30.329131159638067</v>
      </c>
      <c r="AE749" s="39"/>
      <c r="AF749" s="39"/>
      <c r="AG749" s="39">
        <f>Masse_1*(q_1x-W749)/($AV749^2+Aarseth_1^2)^(3/2)</f>
        <v>-0.31678594101841073</v>
      </c>
      <c r="AH749" s="39">
        <f>Masse_1*(q_1y-X749)/($AV749^2+Aarseth_1^2)^(3/2)</f>
        <v>12.026356941153407</v>
      </c>
      <c r="AI749" s="39"/>
      <c r="AJ749" s="39">
        <f>Masse_2*(q_2x-W749)/($AX749^2+Aarseth_2^2)^(3/2)</f>
        <v>-0.81445713952556609</v>
      </c>
      <c r="AK749" s="39">
        <f>Masse_2*(q_2y-X749)/($AX749^2+Aarseth_2^2)^(3/2)</f>
        <v>3.7726893201856138</v>
      </c>
      <c r="AL749" s="39"/>
      <c r="AM749" s="39">
        <f>Masse_3*(q_3x-W749)/($AZ749^2+Aarseth_3^2)^(3/2)</f>
        <v>-2.3853602563449692</v>
      </c>
      <c r="AN749" s="39">
        <f>Masse_3*(q_3y-X749)/($AZ749^2+Aarseth_3^2)^(3/2)</f>
        <v>14.530084898299044</v>
      </c>
      <c r="AO749" s="39"/>
      <c r="AP749" s="39"/>
      <c r="AQ749" s="39"/>
      <c r="AR749" s="39"/>
      <c r="AS749" s="39"/>
      <c r="AT749" s="39"/>
      <c r="AU749" s="39"/>
      <c r="AV749" s="39">
        <f>SQRT((q_1x-W749)^2+(q_1y-X749)^2)</f>
        <v>208260.4667377779</v>
      </c>
      <c r="AW749" s="39"/>
      <c r="AX749" s="39">
        <f>SQRT((q_2x-W749)^2+(q_2y-X749)^2)</f>
        <v>215541.93041212109</v>
      </c>
      <c r="AY749" s="39"/>
      <c r="AZ749" s="39">
        <f>SQRT((q_3x-W749)^2+(q_3y-X749)^2)</f>
        <v>188173.84153445097</v>
      </c>
      <c r="BA749" s="39"/>
    </row>
    <row r="750" spans="20:53" x14ac:dyDescent="0.3">
      <c r="T750">
        <v>746</v>
      </c>
      <c r="U750">
        <v>373</v>
      </c>
      <c r="W750" s="39">
        <f>W749+(Z749*bt)+(0.5*AC749)*bt^2</f>
        <v>25960.767441435004</v>
      </c>
      <c r="X750" s="39">
        <f>X749+(AA749*bt)+(0.5*AD749)*bt^2</f>
        <v>-201791.59590015622</v>
      </c>
      <c r="Y750" s="39"/>
      <c r="Z750" s="39">
        <f>Z749+(AC749*bt)</f>
        <v>952.89346836156813</v>
      </c>
      <c r="AA750" s="39">
        <f>AA749+(AD749*bt)</f>
        <v>-2199.1017576876266</v>
      </c>
      <c r="AB750" s="39"/>
      <c r="AC750" s="39">
        <f t="shared" si="51"/>
        <v>-3.5268259783141094</v>
      </c>
      <c r="AD750" s="39">
        <f t="shared" si="52"/>
        <v>29.977907781002493</v>
      </c>
      <c r="AE750" s="39"/>
      <c r="AF750" s="39"/>
      <c r="AG750" s="39">
        <f>Masse_1*(q_1x-W750)/($AV750^2+Aarseth_1^2)^(3/2)</f>
        <v>-0.33886984042956891</v>
      </c>
      <c r="AH750" s="39">
        <f>Masse_1*(q_1y-X750)/($AV750^2+Aarseth_1^2)^(3/2)</f>
        <v>11.898234648936704</v>
      </c>
      <c r="AI750" s="39"/>
      <c r="AJ750" s="39">
        <f>Masse_2*(q_2x-W750)/($AX750^2+Aarseth_2^2)^(3/2)</f>
        <v>-0.80964873398864246</v>
      </c>
      <c r="AK750" s="39">
        <f>Masse_2*(q_2y-X750)/($AX750^2+Aarseth_2^2)^(3/2)</f>
        <v>3.7309385163878743</v>
      </c>
      <c r="AL750" s="39"/>
      <c r="AM750" s="39">
        <f>Masse_3*(q_3x-W750)/($AZ750^2+Aarseth_3^2)^(3/2)</f>
        <v>-2.378307403895898</v>
      </c>
      <c r="AN750" s="39">
        <f>Masse_3*(q_3y-X750)/($AZ750^2+Aarseth_3^2)^(3/2)</f>
        <v>14.348734615677916</v>
      </c>
      <c r="AO750" s="39"/>
      <c r="AP750" s="39"/>
      <c r="AQ750" s="39"/>
      <c r="AR750" s="39"/>
      <c r="AS750" s="39"/>
      <c r="AT750" s="39"/>
      <c r="AU750" s="39"/>
      <c r="AV750" s="39">
        <f>SQRT((q_1x-W750)^2+(q_1y-X750)^2)</f>
        <v>209376.46205561206</v>
      </c>
      <c r="AW750" s="39"/>
      <c r="AX750" s="39">
        <f>SQRT((q_2x-W750)^2+(q_2y-X750)^2)</f>
        <v>216721.18548434699</v>
      </c>
      <c r="AY750" s="39"/>
      <c r="AZ750" s="39">
        <f>SQRT((q_3x-W750)^2+(q_3y-X750)^2)</f>
        <v>189340.08930886738</v>
      </c>
      <c r="BA750" s="39"/>
    </row>
    <row r="751" spans="20:53" x14ac:dyDescent="0.3">
      <c r="T751">
        <v>747</v>
      </c>
      <c r="U751">
        <v>373.5</v>
      </c>
      <c r="W751" s="39">
        <f>W750+(Z750*bt)+(0.5*AC750)*bt^2</f>
        <v>26436.773322368499</v>
      </c>
      <c r="X751" s="39">
        <f>X750+(AA750*bt)+(0.5*AD750)*bt^2</f>
        <v>-202887.3995405274</v>
      </c>
      <c r="Y751" s="39"/>
      <c r="Z751" s="39">
        <f>Z750+(AC750*bt)</f>
        <v>951.13005537241111</v>
      </c>
      <c r="AA751" s="39">
        <f>AA750+(AD750*bt)</f>
        <v>-2184.1128037971253</v>
      </c>
      <c r="AB751" s="39"/>
      <c r="AC751" s="39">
        <f t="shared" si="51"/>
        <v>-3.5362868407482817</v>
      </c>
      <c r="AD751" s="39">
        <f t="shared" si="52"/>
        <v>29.634720933589193</v>
      </c>
      <c r="AE751" s="39"/>
      <c r="AF751" s="39"/>
      <c r="AG751" s="39">
        <f>Masse_1*(q_1x-W751)/($AV751^2+Aarseth_1^2)^(3/2)</f>
        <v>-0.36018816855168517</v>
      </c>
      <c r="AH751" s="39">
        <f>Masse_1*(q_1y-X751)/($AV751^2+Aarseth_1^2)^(3/2)</f>
        <v>11.772832183403697</v>
      </c>
      <c r="AI751" s="39"/>
      <c r="AJ751" s="39">
        <f>Masse_2*(q_2x-W751)/($AX751^2+Aarseth_2^2)^(3/2)</f>
        <v>-0.8049189302624703</v>
      </c>
      <c r="AK751" s="39">
        <f>Masse_2*(q_2y-X751)/($AX751^2+Aarseth_2^2)^(3/2)</f>
        <v>3.6901163807171349</v>
      </c>
      <c r="AL751" s="39"/>
      <c r="AM751" s="39">
        <f>Masse_3*(q_3x-W751)/($AZ751^2+Aarseth_3^2)^(3/2)</f>
        <v>-2.3711797419341263</v>
      </c>
      <c r="AN751" s="39">
        <f>Masse_3*(q_3y-X751)/($AZ751^2+Aarseth_3^2)^(3/2)</f>
        <v>14.171772369468359</v>
      </c>
      <c r="AO751" s="39"/>
      <c r="AP751" s="39"/>
      <c r="AQ751" s="39"/>
      <c r="AR751" s="39"/>
      <c r="AS751" s="39"/>
      <c r="AT751" s="39"/>
      <c r="AU751" s="39"/>
      <c r="AV751" s="39">
        <f>SQRT((q_1x-W751)^2+(q_1y-X751)^2)</f>
        <v>210485.84260284362</v>
      </c>
      <c r="AW751" s="39"/>
      <c r="AX751" s="39">
        <f>SQRT((q_2x-W751)^2+(q_2y-X751)^2)</f>
        <v>217893.13619231145</v>
      </c>
      <c r="AY751" s="39"/>
      <c r="AZ751" s="39">
        <f>SQRT((q_3x-W751)^2+(q_3y-X751)^2)</f>
        <v>190499.20110862344</v>
      </c>
      <c r="BA751" s="39"/>
    </row>
    <row r="752" spans="20:53" x14ac:dyDescent="0.3">
      <c r="T752">
        <v>748</v>
      </c>
      <c r="U752">
        <v>374</v>
      </c>
      <c r="W752" s="39">
        <f>W751+(Z751*bt)+(0.5*AC751)*bt^2</f>
        <v>26911.896314199614</v>
      </c>
      <c r="X752" s="39">
        <f>X751+(AA751*bt)+(0.5*AD751)*bt^2</f>
        <v>-203975.75160230926</v>
      </c>
      <c r="Y752" s="39"/>
      <c r="Z752" s="39">
        <f>Z751+(AC751*bt)</f>
        <v>949.36191195203696</v>
      </c>
      <c r="AA752" s="39">
        <f>AA751+(AD751*bt)</f>
        <v>-2169.2954433303307</v>
      </c>
      <c r="AB752" s="39"/>
      <c r="AC752" s="39">
        <f t="shared" si="51"/>
        <v>-3.545024814004857</v>
      </c>
      <c r="AD752" s="39">
        <f t="shared" si="52"/>
        <v>29.299310214511632</v>
      </c>
      <c r="AE752" s="39"/>
      <c r="AF752" s="39"/>
      <c r="AG752" s="39">
        <f>Masse_1*(q_1x-W752)/($AV752^2+Aarseth_1^2)^(3/2)</f>
        <v>-0.38077208621531999</v>
      </c>
      <c r="AH752" s="39">
        <f>Masse_1*(q_1y-X752)/($AV752^2+Aarseth_1^2)^(3/2)</f>
        <v>11.650068152228734</v>
      </c>
      <c r="AI752" s="39"/>
      <c r="AJ752" s="39">
        <f>Masse_2*(q_2x-W752)/($AX752^2+Aarseth_2^2)^(3/2)</f>
        <v>-0.80026590640673867</v>
      </c>
      <c r="AK752" s="39">
        <f>Masse_2*(q_2y-X752)/($AX752^2+Aarseth_2^2)^(3/2)</f>
        <v>3.6501934958714055</v>
      </c>
      <c r="AL752" s="39"/>
      <c r="AM752" s="39">
        <f>Masse_3*(q_3x-W752)/($AZ752^2+Aarseth_3^2)^(3/2)</f>
        <v>-2.3639868213827984</v>
      </c>
      <c r="AN752" s="39">
        <f>Masse_3*(q_3y-X752)/($AZ752^2+Aarseth_3^2)^(3/2)</f>
        <v>13.999048566411492</v>
      </c>
      <c r="AO752" s="39"/>
      <c r="AP752" s="39"/>
      <c r="AQ752" s="39"/>
      <c r="AR752" s="39"/>
      <c r="AS752" s="39"/>
      <c r="AT752" s="39"/>
      <c r="AU752" s="39"/>
      <c r="AV752" s="39">
        <f>SQRT((q_1x-W752)^2+(q_1y-X752)^2)</f>
        <v>211588.67603541512</v>
      </c>
      <c r="AW752" s="39"/>
      <c r="AX752" s="39">
        <f>SQRT((q_2x-W752)^2+(q_2y-X752)^2)</f>
        <v>219057.86516253502</v>
      </c>
      <c r="AY752" s="39"/>
      <c r="AZ752" s="39">
        <f>SQRT((q_3x-W752)^2+(q_3y-X752)^2)</f>
        <v>191651.25572253868</v>
      </c>
      <c r="BA752" s="39"/>
    </row>
    <row r="753" spans="20:53" x14ac:dyDescent="0.3">
      <c r="T753">
        <v>749</v>
      </c>
      <c r="U753">
        <v>374.5</v>
      </c>
      <c r="W753" s="39">
        <f>W752+(Z752*bt)+(0.5*AC752)*bt^2</f>
        <v>27386.134142073883</v>
      </c>
      <c r="X753" s="39">
        <f>X752+(AA752*bt)+(0.5*AD752)*bt^2</f>
        <v>-205056.73691019759</v>
      </c>
      <c r="Y753" s="39"/>
      <c r="Z753" s="39">
        <f>Z752+(AC752*bt)</f>
        <v>947.58939954503455</v>
      </c>
      <c r="AA753" s="39">
        <f>AA752+(AD752*bt)</f>
        <v>-2154.6457882230748</v>
      </c>
      <c r="AB753" s="39"/>
      <c r="AC753" s="39">
        <f t="shared" si="51"/>
        <v>-3.5530766789850903</v>
      </c>
      <c r="AD753" s="39">
        <f t="shared" si="52"/>
        <v>28.971426140133467</v>
      </c>
      <c r="AE753" s="39"/>
      <c r="AF753" s="39"/>
      <c r="AG753" s="39">
        <f>Masse_1*(q_1x-W753)/($AV753^2+Aarseth_1^2)^(3/2)</f>
        <v>-0.40065125978370958</v>
      </c>
      <c r="AH753" s="39">
        <f>Masse_1*(q_1y-X753)/($AV753^2+Aarseth_1^2)^(3/2)</f>
        <v>11.529864307971206</v>
      </c>
      <c r="AI753" s="39"/>
      <c r="AJ753" s="39">
        <f>Masse_2*(q_2x-W753)/($AX753^2+Aarseth_2^2)^(3/2)</f>
        <v>-0.79568789763784764</v>
      </c>
      <c r="AK753" s="39">
        <f>Masse_2*(q_2y-X753)/($AX753^2+Aarseth_2^2)^(3/2)</f>
        <v>3.6111416548959641</v>
      </c>
      <c r="AL753" s="39"/>
      <c r="AM753" s="39">
        <f>Masse_3*(q_3x-W753)/($AZ753^2+Aarseth_3^2)^(3/2)</f>
        <v>-2.3567375215635331</v>
      </c>
      <c r="AN753" s="39">
        <f>Masse_3*(q_3y-X753)/($AZ753^2+Aarseth_3^2)^(3/2)</f>
        <v>13.830420177266298</v>
      </c>
      <c r="AO753" s="39"/>
      <c r="AP753" s="39"/>
      <c r="AQ753" s="39"/>
      <c r="AR753" s="39"/>
      <c r="AS753" s="39"/>
      <c r="AT753" s="39"/>
      <c r="AU753" s="39"/>
      <c r="AV753" s="39">
        <f>SQRT((q_1x-W753)^2+(q_1y-X753)^2)</f>
        <v>212685.02858329186</v>
      </c>
      <c r="AW753" s="39"/>
      <c r="AX753" s="39">
        <f>SQRT((q_2x-W753)^2+(q_2y-X753)^2)</f>
        <v>220215.45313486192</v>
      </c>
      <c r="AY753" s="39"/>
      <c r="AZ753" s="39">
        <f>SQRT((q_3x-W753)^2+(q_3y-X753)^2)</f>
        <v>192796.33017674499</v>
      </c>
      <c r="BA753" s="39"/>
    </row>
    <row r="754" spans="20:53" x14ac:dyDescent="0.3">
      <c r="T754">
        <v>750</v>
      </c>
      <c r="U754">
        <v>375</v>
      </c>
      <c r="W754" s="39">
        <f>W753+(Z753*bt)+(0.5*AC753)*bt^2</f>
        <v>27859.484707261527</v>
      </c>
      <c r="X754" s="39">
        <f>X753+(AA753*bt)+(0.5*AD753)*bt^2</f>
        <v>-206130.43837604162</v>
      </c>
      <c r="Y754" s="39"/>
      <c r="Z754" s="39">
        <f>Z753+(AC753*bt)</f>
        <v>945.81286120554205</v>
      </c>
      <c r="AA754" s="39">
        <f>AA753+(AD753*bt)</f>
        <v>-2140.1600751530082</v>
      </c>
      <c r="AB754" s="39"/>
      <c r="AC754" s="39">
        <f t="shared" si="51"/>
        <v>-3.5604772365516411</v>
      </c>
      <c r="AD754" s="39">
        <f t="shared" si="52"/>
        <v>28.650829586667292</v>
      </c>
      <c r="AE754" s="39"/>
      <c r="AF754" s="39"/>
      <c r="AG754" s="39">
        <f>Masse_1*(q_1x-W754)/($AV754^2+Aarseth_1^2)^(3/2)</f>
        <v>-0.41985394464488451</v>
      </c>
      <c r="AH754" s="39">
        <f>Masse_1*(q_1y-X754)/($AV754^2+Aarseth_1^2)^(3/2)</f>
        <v>11.412145400006619</v>
      </c>
      <c r="AI754" s="39"/>
      <c r="AJ754" s="39">
        <f>Masse_2*(q_2x-W754)/($AX754^2+Aarseth_2^2)^(3/2)</f>
        <v>-0.79118319407475812</v>
      </c>
      <c r="AK754" s="39">
        <f>Masse_2*(q_2y-X754)/($AX754^2+Aarseth_2^2)^(3/2)</f>
        <v>3.5729338002084536</v>
      </c>
      <c r="AL754" s="39"/>
      <c r="AM754" s="39">
        <f>Masse_3*(q_3x-W754)/($AZ754^2+Aarseth_3^2)^(3/2)</f>
        <v>-2.3494400978319985</v>
      </c>
      <c r="AN754" s="39">
        <f>Masse_3*(q_3y-X754)/($AZ754^2+Aarseth_3^2)^(3/2)</f>
        <v>13.665750386452221</v>
      </c>
      <c r="AO754" s="39"/>
      <c r="AP754" s="39"/>
      <c r="AQ754" s="39"/>
      <c r="AR754" s="39"/>
      <c r="AS754" s="39"/>
      <c r="AT754" s="39"/>
      <c r="AU754" s="39"/>
      <c r="AV754" s="39">
        <f>SQRT((q_1x-W754)^2+(q_1y-X754)^2)</f>
        <v>213774.96509321057</v>
      </c>
      <c r="AW754" s="39"/>
      <c r="AX754" s="39">
        <f>SQRT((q_2x-W754)^2+(q_2y-X754)^2)</f>
        <v>221365.97902357203</v>
      </c>
      <c r="AY754" s="39"/>
      <c r="AZ754" s="39">
        <f>SQRT((q_3x-W754)^2+(q_3y-X754)^2)</f>
        <v>193934.49979063706</v>
      </c>
      <c r="BA754" s="39"/>
    </row>
    <row r="755" spans="20:53" x14ac:dyDescent="0.3">
      <c r="T755">
        <v>751</v>
      </c>
      <c r="U755">
        <v>375.5</v>
      </c>
      <c r="W755" s="39">
        <f>W754+(Z754*bt)+(0.5*AC754)*bt^2</f>
        <v>28331.94607820973</v>
      </c>
      <c r="X755" s="39">
        <f>X754+(AA754*bt)+(0.5*AD754)*bt^2</f>
        <v>-207196.93705991979</v>
      </c>
      <c r="Y755" s="39"/>
      <c r="Z755" s="39">
        <f>Z754+(AC754*bt)</f>
        <v>944.03262258726625</v>
      </c>
      <c r="AA755" s="39">
        <f>AA754+(AD754*bt)</f>
        <v>-2125.8346603596747</v>
      </c>
      <c r="AB755" s="39"/>
      <c r="AC755" s="39">
        <f t="shared" si="51"/>
        <v>-3.5672594275275924</v>
      </c>
      <c r="AD755" s="39">
        <f t="shared" si="52"/>
        <v>28.337291264538337</v>
      </c>
      <c r="AE755" s="39"/>
      <c r="AF755" s="39"/>
      <c r="AG755" s="39">
        <f>Masse_1*(q_1x-W755)/($AV755^2+Aarseth_1^2)^(3/2)</f>
        <v>-0.43840706336977564</v>
      </c>
      <c r="AH755" s="39">
        <f>Masse_1*(q_1y-X755)/($AV755^2+Aarseth_1^2)^(3/2)</f>
        <v>11.296839034650759</v>
      </c>
      <c r="AI755" s="39"/>
      <c r="AJ755" s="39">
        <f>Masse_2*(q_2x-W755)/($AX755^2+Aarseth_2^2)^(3/2)</f>
        <v>-0.78675013859289744</v>
      </c>
      <c r="AK755" s="39">
        <f>Masse_2*(q_2y-X755)/($AX755^2+Aarseth_2^2)^(3/2)</f>
        <v>3.5355439662481372</v>
      </c>
      <c r="AL755" s="39"/>
      <c r="AM755" s="39">
        <f>Masse_3*(q_3x-W755)/($AZ755^2+Aarseth_3^2)^(3/2)</f>
        <v>-2.3421022255649193</v>
      </c>
      <c r="AN755" s="39">
        <f>Masse_3*(q_3y-X755)/($AZ755^2+Aarseth_3^2)^(3/2)</f>
        <v>13.50490826363944</v>
      </c>
      <c r="AO755" s="39"/>
      <c r="AP755" s="39"/>
      <c r="AQ755" s="39"/>
      <c r="AR755" s="39"/>
      <c r="AS755" s="39"/>
      <c r="AT755" s="39"/>
      <c r="AU755" s="39"/>
      <c r="AV755" s="39">
        <f>SQRT((q_1x-W755)^2+(q_1y-X755)^2)</f>
        <v>214858.5490697574</v>
      </c>
      <c r="AW755" s="39"/>
      <c r="AX755" s="39">
        <f>SQRT((q_2x-W755)^2+(q_2y-X755)^2)</f>
        <v>222509.5199759276</v>
      </c>
      <c r="AY755" s="39"/>
      <c r="AZ755" s="39">
        <f>SQRT((q_3x-W755)^2+(q_3y-X755)^2)</f>
        <v>195065.83823052014</v>
      </c>
      <c r="BA755" s="39"/>
    </row>
    <row r="756" spans="20:53" x14ac:dyDescent="0.3">
      <c r="T756">
        <v>752</v>
      </c>
      <c r="U756">
        <v>376</v>
      </c>
      <c r="W756" s="39">
        <f>W755+(Z755*bt)+(0.5*AC755)*bt^2</f>
        <v>28803.51648207492</v>
      </c>
      <c r="X756" s="39">
        <f>X755+(AA755*bt)+(0.5*AD755)*bt^2</f>
        <v>-208256.31222869156</v>
      </c>
      <c r="Y756" s="39"/>
      <c r="Z756" s="39">
        <f>Z755+(AC755*bt)</f>
        <v>942.2489928735024</v>
      </c>
      <c r="AA756" s="39">
        <f>AA755+(AD755*bt)</f>
        <v>-2111.6660147274056</v>
      </c>
      <c r="AB756" s="39"/>
      <c r="AC756" s="39">
        <f t="shared" si="51"/>
        <v>-3.5734544445040717</v>
      </c>
      <c r="AD756" s="39">
        <f t="shared" si="52"/>
        <v>28.030591224175677</v>
      </c>
      <c r="AE756" s="39"/>
      <c r="AF756" s="39"/>
      <c r="AG756" s="39">
        <f>Masse_1*(q_1x-W756)/($AV756^2+Aarseth_1^2)^(3/2)</f>
        <v>-0.45633627891986395</v>
      </c>
      <c r="AH756" s="39">
        <f>Masse_1*(q_1y-X756)/($AV756^2+Aarseth_1^2)^(3/2)</f>
        <v>11.183875542958921</v>
      </c>
      <c r="AI756" s="39"/>
      <c r="AJ756" s="39">
        <f>Masse_2*(q_2x-W756)/($AX756^2+Aarseth_2^2)^(3/2)</f>
        <v>-0.78238712477997363</v>
      </c>
      <c r="AK756" s="39">
        <f>Masse_2*(q_2y-X756)/($AX756^2+Aarseth_2^2)^(3/2)</f>
        <v>3.4989472255017748</v>
      </c>
      <c r="AL756" s="39"/>
      <c r="AM756" s="39">
        <f>Masse_3*(q_3x-W756)/($AZ756^2+Aarseth_3^2)^(3/2)</f>
        <v>-2.3347310408042343</v>
      </c>
      <c r="AN756" s="39">
        <f>Masse_3*(q_3y-X756)/($AZ756^2+Aarseth_3^2)^(3/2)</f>
        <v>13.347768455714981</v>
      </c>
      <c r="AO756" s="39"/>
      <c r="AP756" s="39"/>
      <c r="AQ756" s="39"/>
      <c r="AR756" s="39"/>
      <c r="AS756" s="39"/>
      <c r="AT756" s="39"/>
      <c r="AU756" s="39"/>
      <c r="AV756" s="39">
        <f>SQRT((q_1x-W756)^2+(q_1y-X756)^2)</f>
        <v>215935.84271485548</v>
      </c>
      <c r="AW756" s="39"/>
      <c r="AX756" s="39">
        <f>SQRT((q_2x-W756)^2+(q_2y-X756)^2)</f>
        <v>223646.15142828695</v>
      </c>
      <c r="AY756" s="39"/>
      <c r="AZ756" s="39">
        <f>SQRT((q_3x-W756)^2+(q_3y-X756)^2)</f>
        <v>196190.41756107108</v>
      </c>
      <c r="BA756" s="39"/>
    </row>
    <row r="757" spans="20:53" x14ac:dyDescent="0.3">
      <c r="T757">
        <v>753</v>
      </c>
      <c r="U757">
        <v>376.5</v>
      </c>
      <c r="W757" s="39">
        <f>W756+(Z756*bt)+(0.5*AC756)*bt^2</f>
        <v>29274.194296706108</v>
      </c>
      <c r="X757" s="39">
        <f>X756+(AA756*bt)+(0.5*AD756)*bt^2</f>
        <v>-209308.64141215224</v>
      </c>
      <c r="Y757" s="39"/>
      <c r="Z757" s="39">
        <f>Z756+(AC756*bt)</f>
        <v>940.46226565125039</v>
      </c>
      <c r="AA757" s="39">
        <f>AA756+(AD756*bt)</f>
        <v>-2097.6507191153178</v>
      </c>
      <c r="AB757" s="39"/>
      <c r="AC757" s="39">
        <f t="shared" si="51"/>
        <v>-3.5790918360811221</v>
      </c>
      <c r="AD757" s="39">
        <f t="shared" si="52"/>
        <v>27.730518391071271</v>
      </c>
      <c r="AE757" s="39"/>
      <c r="AF757" s="39"/>
      <c r="AG757" s="39">
        <f>Masse_1*(q_1x-W757)/($AV757^2+Aarseth_1^2)^(3/2)</f>
        <v>-0.47366606325718769</v>
      </c>
      <c r="AH757" s="39">
        <f>Masse_1*(q_1y-X757)/($AV757^2+Aarseth_1^2)^(3/2)</f>
        <v>11.073187855715652</v>
      </c>
      <c r="AI757" s="39"/>
      <c r="AJ757" s="39">
        <f>Masse_2*(q_2x-W757)/($AX757^2+Aarseth_2^2)^(3/2)</f>
        <v>-0.77809259498801342</v>
      </c>
      <c r="AK757" s="39">
        <f>Masse_2*(q_2y-X757)/($AX757^2+Aarseth_2^2)^(3/2)</f>
        <v>3.4631196376778588</v>
      </c>
      <c r="AL757" s="39"/>
      <c r="AM757" s="39">
        <f>Masse_3*(q_3x-W757)/($AZ757^2+Aarseth_3^2)^(3/2)</f>
        <v>-2.327333177835921</v>
      </c>
      <c r="AN757" s="39">
        <f>Masse_3*(q_3y-X757)/($AZ757^2+Aarseth_3^2)^(3/2)</f>
        <v>13.194210897677761</v>
      </c>
      <c r="AO757" s="39"/>
      <c r="AP757" s="39"/>
      <c r="AQ757" s="39"/>
      <c r="AR757" s="39"/>
      <c r="AS757" s="39"/>
      <c r="AT757" s="39"/>
      <c r="AU757" s="39"/>
      <c r="AV757" s="39">
        <f>SQRT((q_1x-W757)^2+(q_1y-X757)^2)</f>
        <v>217006.90696573755</v>
      </c>
      <c r="AW757" s="39"/>
      <c r="AX757" s="39">
        <f>SQRT((q_2x-W757)^2+(q_2y-X757)^2)</f>
        <v>224775.94715990749</v>
      </c>
      <c r="AY757" s="39"/>
      <c r="AZ757" s="39">
        <f>SQRT((q_3x-W757)^2+(q_3y-X757)^2)</f>
        <v>197308.30829472115</v>
      </c>
      <c r="BA757" s="39"/>
    </row>
    <row r="758" spans="20:53" x14ac:dyDescent="0.3">
      <c r="T758">
        <v>754</v>
      </c>
      <c r="U758">
        <v>377</v>
      </c>
      <c r="W758" s="39">
        <f>W757+(Z757*bt)+(0.5*AC757)*bt^2</f>
        <v>29743.978043052222</v>
      </c>
      <c r="X758" s="39">
        <f>X757+(AA757*bt)+(0.5*AD757)*bt^2</f>
        <v>-210354.00045691102</v>
      </c>
      <c r="Y758" s="39"/>
      <c r="Z758" s="39">
        <f>Z757+(AC757*bt)</f>
        <v>938.67271973320987</v>
      </c>
      <c r="AA758" s="39">
        <f>AA757+(AD757*bt)</f>
        <v>-2083.7854599197822</v>
      </c>
      <c r="AB758" s="39"/>
      <c r="AC758" s="39">
        <f t="shared" si="51"/>
        <v>-3.5841996041133548</v>
      </c>
      <c r="AD758" s="39">
        <f t="shared" si="52"/>
        <v>27.436870128115423</v>
      </c>
      <c r="AE758" s="39"/>
      <c r="AF758" s="39"/>
      <c r="AG758" s="39">
        <f>Masse_1*(q_1x-W758)/($AV758^2+Aarseth_1^2)^(3/2)</f>
        <v>-0.49041976168172774</v>
      </c>
      <c r="AH758" s="39">
        <f>Masse_1*(q_1y-X758)/($AV758^2+Aarseth_1^2)^(3/2)</f>
        <v>10.964711385168778</v>
      </c>
      <c r="AI758" s="39"/>
      <c r="AJ758" s="39">
        <f>Masse_2*(q_2x-W758)/($AX758^2+Aarseth_2^2)^(3/2)</f>
        <v>-0.77386503847615651</v>
      </c>
      <c r="AK758" s="39">
        <f>Masse_2*(q_2y-X758)/($AX758^2+Aarseth_2^2)^(3/2)</f>
        <v>3.4280382018176709</v>
      </c>
      <c r="AL758" s="39"/>
      <c r="AM758" s="39">
        <f>Masse_3*(q_3x-W758)/($AZ758^2+Aarseth_3^2)^(3/2)</f>
        <v>-2.3199148039554705</v>
      </c>
      <c r="AN758" s="39">
        <f>Masse_3*(q_3y-X758)/($AZ758^2+Aarseth_3^2)^(3/2)</f>
        <v>13.044120541128972</v>
      </c>
      <c r="AO758" s="39"/>
      <c r="AP758" s="39"/>
      <c r="AQ758" s="39"/>
      <c r="AR758" s="39"/>
      <c r="AS758" s="39"/>
      <c r="AT758" s="39"/>
      <c r="AU758" s="39"/>
      <c r="AV758" s="39">
        <f>SQRT((q_1x-W758)^2+(q_1y-X758)^2)</f>
        <v>218071.80153147559</v>
      </c>
      <c r="AW758" s="39"/>
      <c r="AX758" s="39">
        <f>SQRT((q_2x-W758)^2+(q_2y-X758)^2)</f>
        <v>225898.9793445557</v>
      </c>
      <c r="AY758" s="39"/>
      <c r="AZ758" s="39">
        <f>SQRT((q_3x-W758)^2+(q_3y-X758)^2)</f>
        <v>198419.57943906364</v>
      </c>
      <c r="BA758" s="39"/>
    </row>
    <row r="759" spans="20:53" x14ac:dyDescent="0.3">
      <c r="T759">
        <v>755</v>
      </c>
      <c r="U759">
        <v>377.5</v>
      </c>
      <c r="W759" s="39">
        <f>W758+(Z758*bt)+(0.5*AC758)*bt^2</f>
        <v>30212.866377968312</v>
      </c>
      <c r="X759" s="39">
        <f>X758+(AA758*bt)+(0.5*AD758)*bt^2</f>
        <v>-211392.46357810489</v>
      </c>
      <c r="Y759" s="39"/>
      <c r="Z759" s="39">
        <f>Z758+(AC758*bt)</f>
        <v>936.88061993115321</v>
      </c>
      <c r="AA759" s="39">
        <f>AA758+(AD758*bt)</f>
        <v>-2070.0670248557244</v>
      </c>
      <c r="AB759" s="39"/>
      <c r="AC759" s="39">
        <f t="shared" si="51"/>
        <v>-3.5888042944849046</v>
      </c>
      <c r="AD759" s="39">
        <f t="shared" si="52"/>
        <v>27.14945182337172</v>
      </c>
      <c r="AE759" s="39"/>
      <c r="AF759" s="39"/>
      <c r="AG759" s="39">
        <f>Masse_1*(q_1x-W759)/($AV759^2+Aarseth_1^2)^(3/2)</f>
        <v>-0.50661965319559077</v>
      </c>
      <c r="AH759" s="39">
        <f>Masse_1*(q_1y-X759)/($AV759^2+Aarseth_1^2)^(3/2)</f>
        <v>10.858383913089915</v>
      </c>
      <c r="AI759" s="39"/>
      <c r="AJ759" s="39">
        <f>Masse_2*(q_2x-W759)/($AX759^2+Aarseth_2^2)^(3/2)</f>
        <v>-0.7697029896392853</v>
      </c>
      <c r="AK759" s="39">
        <f>Masse_2*(q_2y-X759)/($AX759^2+Aarseth_2^2)^(3/2)</f>
        <v>3.3936808111484829</v>
      </c>
      <c r="AL759" s="39"/>
      <c r="AM759" s="39">
        <f>Masse_3*(q_3x-W759)/($AZ759^2+Aarseth_3^2)^(3/2)</f>
        <v>-2.3124816516500286</v>
      </c>
      <c r="AN759" s="39">
        <f>Masse_3*(q_3y-X759)/($AZ759^2+Aarseth_3^2)^(3/2)</f>
        <v>12.897387099133324</v>
      </c>
      <c r="AO759" s="39"/>
      <c r="AP759" s="39"/>
      <c r="AQ759" s="39"/>
      <c r="AR759" s="39"/>
      <c r="AS759" s="39"/>
      <c r="AT759" s="39"/>
      <c r="AU759" s="39"/>
      <c r="AV759" s="39">
        <f>SQRT((q_1x-W759)^2+(q_1y-X759)^2)</f>
        <v>219130.58492813414</v>
      </c>
      <c r="AW759" s="39"/>
      <c r="AX759" s="39">
        <f>SQRT((q_2x-W759)^2+(q_2y-X759)^2)</f>
        <v>227015.31860003236</v>
      </c>
      <c r="AY759" s="39"/>
      <c r="AZ759" s="39">
        <f>SQRT((q_3x-W759)^2+(q_3y-X759)^2)</f>
        <v>199524.29854238281</v>
      </c>
      <c r="BA759" s="39"/>
    </row>
    <row r="760" spans="20:53" x14ac:dyDescent="0.3">
      <c r="T760">
        <v>756</v>
      </c>
      <c r="U760">
        <v>378</v>
      </c>
      <c r="W760" s="39">
        <f>W759+(Z759*bt)+(0.5*AC759)*bt^2</f>
        <v>30680.858087397079</v>
      </c>
      <c r="X760" s="39">
        <f>X759+(AA759*bt)+(0.5*AD759)*bt^2</f>
        <v>-212424.10340905481</v>
      </c>
      <c r="Y760" s="39"/>
      <c r="Z760" s="39">
        <f>Z759+(AC759*bt)</f>
        <v>935.0862177839108</v>
      </c>
      <c r="AA760" s="39">
        <f>AA759+(AD759*bt)</f>
        <v>-2056.4922989440383</v>
      </c>
      <c r="AB760" s="39"/>
      <c r="AC760" s="39">
        <f t="shared" si="51"/>
        <v>-3.5929310818940743</v>
      </c>
      <c r="AD760" s="39">
        <f t="shared" si="52"/>
        <v>26.868076501590352</v>
      </c>
      <c r="AE760" s="39"/>
      <c r="AF760" s="39"/>
      <c r="AG760" s="39">
        <f>Masse_1*(q_1x-W760)/($AV760^2+Aarseth_1^2)^(3/2)</f>
        <v>-0.52228700717006549</v>
      </c>
      <c r="AH760" s="39">
        <f>Masse_1*(q_1y-X760)/($AV760^2+Aarseth_1^2)^(3/2)</f>
        <v>10.754145484772321</v>
      </c>
      <c r="AI760" s="39"/>
      <c r="AJ760" s="39">
        <f>Masse_2*(q_2x-W760)/($AX760^2+Aarseth_2^2)^(3/2)</f>
        <v>-0.7656050263176386</v>
      </c>
      <c r="AK760" s="39">
        <f>Masse_2*(q_2y-X760)/($AX760^2+Aarseth_2^2)^(3/2)</f>
        <v>3.3600262104976619</v>
      </c>
      <c r="AL760" s="39"/>
      <c r="AM760" s="39">
        <f>Masse_3*(q_3x-W760)/($AZ760^2+Aarseth_3^2)^(3/2)</f>
        <v>-2.3050390484063703</v>
      </c>
      <c r="AN760" s="39">
        <f>Masse_3*(q_3y-X760)/($AZ760^2+Aarseth_3^2)^(3/2)</f>
        <v>12.753904806320367</v>
      </c>
      <c r="AO760" s="39"/>
      <c r="AP760" s="39"/>
      <c r="AQ760" s="39"/>
      <c r="AR760" s="39"/>
      <c r="AS760" s="39"/>
      <c r="AT760" s="39"/>
      <c r="AU760" s="39"/>
      <c r="AV760" s="39">
        <f>SQRT((q_1x-W760)^2+(q_1y-X760)^2)</f>
        <v>220183.31451261186</v>
      </c>
      <c r="AW760" s="39"/>
      <c r="AX760" s="39">
        <f>SQRT((q_2x-W760)^2+(q_2y-X760)^2)</f>
        <v>228125.03403571647</v>
      </c>
      <c r="AY760" s="39"/>
      <c r="AZ760" s="39">
        <f>SQRT((q_3x-W760)^2+(q_3y-X760)^2)</f>
        <v>200622.53173739515</v>
      </c>
      <c r="BA760" s="39"/>
    </row>
    <row r="761" spans="20:53" x14ac:dyDescent="0.3">
      <c r="T761">
        <v>757</v>
      </c>
      <c r="U761">
        <v>378.5</v>
      </c>
      <c r="W761" s="39">
        <f>W760+(Z760*bt)+(0.5*AC760)*bt^2</f>
        <v>31147.952079903796</v>
      </c>
      <c r="X761" s="39">
        <f>X760+(AA760*bt)+(0.5*AD760)*bt^2</f>
        <v>-213448.99104896412</v>
      </c>
      <c r="Y761" s="39"/>
      <c r="Z761" s="39">
        <f>Z760+(AC760*bt)</f>
        <v>933.2897522429638</v>
      </c>
      <c r="AA761" s="39">
        <f>AA760+(AD760*bt)</f>
        <v>-2043.0582606932433</v>
      </c>
      <c r="AB761" s="39"/>
      <c r="AC761" s="39">
        <f t="shared" si="51"/>
        <v>-3.5966038490889334</v>
      </c>
      <c r="AD761" s="39">
        <f t="shared" si="52"/>
        <v>26.592564457891193</v>
      </c>
      <c r="AE761" s="39"/>
      <c r="AF761" s="39"/>
      <c r="AG761" s="39">
        <f>Masse_1*(q_1x-W761)/($AV761^2+Aarseth_1^2)^(3/2)</f>
        <v>-0.537442136570489</v>
      </c>
      <c r="AH761" s="39">
        <f>Masse_1*(q_1y-X761)/($AV761^2+Aarseth_1^2)^(3/2)</f>
        <v>10.65193830860761</v>
      </c>
      <c r="AI761" s="39"/>
      <c r="AJ761" s="39">
        <f>Masse_2*(q_2x-W761)/($AX761^2+Aarseth_2^2)^(3/2)</f>
        <v>-0.76156976818322131</v>
      </c>
      <c r="AK761" s="39">
        <f>Masse_2*(q_2y-X761)/($AX761^2+Aarseth_2^2)^(3/2)</f>
        <v>3.3270539561015076</v>
      </c>
      <c r="AL761" s="39"/>
      <c r="AM761" s="39">
        <f>Masse_3*(q_3x-W761)/($AZ761^2+Aarseth_3^2)^(3/2)</f>
        <v>-2.2975919443352231</v>
      </c>
      <c r="AN761" s="39">
        <f>Masse_3*(q_3y-X761)/($AZ761^2+Aarseth_3^2)^(3/2)</f>
        <v>12.613572193182074</v>
      </c>
      <c r="AO761" s="39"/>
      <c r="AP761" s="39"/>
      <c r="AQ761" s="39"/>
      <c r="AR761" s="39"/>
      <c r="AS761" s="39"/>
      <c r="AT761" s="39"/>
      <c r="AU761" s="39"/>
      <c r="AV761" s="39">
        <f>SQRT((q_1x-W761)^2+(q_1y-X761)^2)</f>
        <v>221230.04651523053</v>
      </c>
      <c r="AW761" s="39"/>
      <c r="AX761" s="39">
        <f>SQRT((q_2x-W761)^2+(q_2y-X761)^2)</f>
        <v>229228.19329822451</v>
      </c>
      <c r="AY761" s="39"/>
      <c r="AZ761" s="39">
        <f>SQRT((q_3x-W761)^2+(q_3y-X761)^2)</f>
        <v>201714.3437832889</v>
      </c>
      <c r="BA761" s="39"/>
    </row>
    <row r="762" spans="20:53" x14ac:dyDescent="0.3">
      <c r="T762">
        <v>758</v>
      </c>
      <c r="U762">
        <v>379</v>
      </c>
      <c r="W762" s="39">
        <f>W761+(Z761*bt)+(0.5*AC761)*bt^2</f>
        <v>31614.147380544142</v>
      </c>
      <c r="X762" s="39">
        <f>X761+(AA761*bt)+(0.5*AD761)*bt^2</f>
        <v>-214467.1961087535</v>
      </c>
      <c r="Y762" s="39"/>
      <c r="Z762" s="39">
        <f>Z761+(AC761*bt)</f>
        <v>931.49145031841931</v>
      </c>
      <c r="AA762" s="39">
        <f>AA761+(AD761*bt)</f>
        <v>-2029.7619784642977</v>
      </c>
      <c r="AB762" s="39"/>
      <c r="AC762" s="39">
        <f t="shared" si="51"/>
        <v>-3.5998452609591958</v>
      </c>
      <c r="AD762" s="39">
        <f t="shared" si="52"/>
        <v>26.322742912161434</v>
      </c>
      <c r="AE762" s="39"/>
      <c r="AF762" s="39"/>
      <c r="AG762" s="39">
        <f>Masse_1*(q_1x-W762)/($AV762^2+Aarseth_1^2)^(3/2)</f>
        <v>-0.55210444797411096</v>
      </c>
      <c r="AH762" s="39">
        <f>Masse_1*(q_1y-X762)/($AV762^2+Aarseth_1^2)^(3/2)</f>
        <v>10.551706660901953</v>
      </c>
      <c r="AI762" s="39"/>
      <c r="AJ762" s="39">
        <f>Masse_2*(q_2x-W762)/($AX762^2+Aarseth_2^2)^(3/2)</f>
        <v>-0.75759587519867122</v>
      </c>
      <c r="AK762" s="39">
        <f>Masse_2*(q_2y-X762)/($AX762^2+Aarseth_2^2)^(3/2)</f>
        <v>3.2947443776530339</v>
      </c>
      <c r="AL762" s="39"/>
      <c r="AM762" s="39">
        <f>Masse_3*(q_3x-W762)/($AZ762^2+Aarseth_3^2)^(3/2)</f>
        <v>-2.2901449377864136</v>
      </c>
      <c r="AN762" s="39">
        <f>Masse_3*(q_3y-X762)/($AZ762^2+Aarseth_3^2)^(3/2)</f>
        <v>12.476291873606447</v>
      </c>
      <c r="AO762" s="39"/>
      <c r="AP762" s="39"/>
      <c r="AQ762" s="39"/>
      <c r="AR762" s="39"/>
      <c r="AS762" s="39"/>
      <c r="AT762" s="39"/>
      <c r="AU762" s="39"/>
      <c r="AV762" s="39">
        <f>SQRT((q_1x-W762)^2+(q_1y-X762)^2)</f>
        <v>222270.83607112931</v>
      </c>
      <c r="AW762" s="39"/>
      <c r="AX762" s="39">
        <f>SQRT((q_2x-W762)^2+(q_2y-X762)^2)</f>
        <v>230324.86261527683</v>
      </c>
      <c r="AY762" s="39"/>
      <c r="AZ762" s="39">
        <f>SQRT((q_3x-W762)^2+(q_3y-X762)^2)</f>
        <v>202799.79810614244</v>
      </c>
      <c r="BA762" s="39"/>
    </row>
    <row r="763" spans="20:53" x14ac:dyDescent="0.3">
      <c r="T763">
        <v>759</v>
      </c>
      <c r="U763">
        <v>379.5</v>
      </c>
      <c r="W763" s="39">
        <f>W762+(Z762*bt)+(0.5*AC762)*bt^2</f>
        <v>32079.443125045731</v>
      </c>
      <c r="X763" s="39">
        <f>X762+(AA762*bt)+(0.5*AD762)*bt^2</f>
        <v>-215478.78675512163</v>
      </c>
      <c r="Y763" s="39"/>
      <c r="Z763" s="39">
        <f>Z762+(AC762*bt)</f>
        <v>929.6915276879397</v>
      </c>
      <c r="AA763" s="39">
        <f>AA762+(AD762*bt)</f>
        <v>-2016.6006070082169</v>
      </c>
      <c r="AB763" s="39"/>
      <c r="AC763" s="39">
        <f t="shared" si="51"/>
        <v>-3.6026768338567785</v>
      </c>
      <c r="AD763" s="39">
        <f t="shared" si="52"/>
        <v>26.058445682822018</v>
      </c>
      <c r="AE763" s="39"/>
      <c r="AF763" s="39"/>
      <c r="AG763" s="39">
        <f>Masse_1*(q_1x-W763)/($AV763^2+Aarseth_1^2)^(3/2)</f>
        <v>-0.56629248859848469</v>
      </c>
      <c r="AH763" s="39">
        <f>Masse_1*(q_1y-X763)/($AV763^2+Aarseth_1^2)^(3/2)</f>
        <v>10.453396795620131</v>
      </c>
      <c r="AI763" s="39"/>
      <c r="AJ763" s="39">
        <f>Masse_2*(q_2x-W763)/($AX763^2+Aarseth_2^2)^(3/2)</f>
        <v>-0.75368204614490064</v>
      </c>
      <c r="AK763" s="39">
        <f>Masse_2*(q_2y-X763)/($AX763^2+Aarseth_2^2)^(3/2)</f>
        <v>3.263078542445927</v>
      </c>
      <c r="AL763" s="39"/>
      <c r="AM763" s="39">
        <f>Masse_3*(q_3x-W763)/($AZ763^2+Aarseth_3^2)^(3/2)</f>
        <v>-2.2827022991133932</v>
      </c>
      <c r="AN763" s="39">
        <f>Masse_3*(q_3y-X763)/($AZ763^2+Aarseth_3^2)^(3/2)</f>
        <v>12.341970344755962</v>
      </c>
      <c r="AO763" s="39"/>
      <c r="AP763" s="39"/>
      <c r="AQ763" s="39"/>
      <c r="AR763" s="39"/>
      <c r="AS763" s="39"/>
      <c r="AT763" s="39"/>
      <c r="AU763" s="39"/>
      <c r="AV763" s="39">
        <f>SQRT((q_1x-W763)^2+(q_1y-X763)^2)</f>
        <v>223305.73725051762</v>
      </c>
      <c r="AW763" s="39"/>
      <c r="AX763" s="39">
        <f>SQRT((q_2x-W763)^2+(q_2y-X763)^2)</f>
        <v>231415.10683785641</v>
      </c>
      <c r="AY763" s="39"/>
      <c r="AZ763" s="39">
        <f>SQRT((q_3x-W763)^2+(q_3y-X763)^2)</f>
        <v>203878.95683779882</v>
      </c>
      <c r="BA763" s="39"/>
    </row>
    <row r="764" spans="20:53" x14ac:dyDescent="0.3">
      <c r="T764">
        <v>760</v>
      </c>
      <c r="U764">
        <v>380</v>
      </c>
      <c r="W764" s="39">
        <f>W763+(Z763*bt)+(0.5*AC763)*bt^2</f>
        <v>32543.838554285467</v>
      </c>
      <c r="X764" s="39">
        <f>X763+(AA763*bt)+(0.5*AD763)*bt^2</f>
        <v>-216483.82975291539</v>
      </c>
      <c r="Y764" s="39"/>
      <c r="Z764" s="39">
        <f>Z763+(AC763*bt)</f>
        <v>927.89018927101131</v>
      </c>
      <c r="AA764" s="39">
        <f>AA763+(AD763*bt)</f>
        <v>-2003.571384166806</v>
      </c>
      <c r="AB764" s="39"/>
      <c r="AC764" s="39">
        <f t="shared" si="51"/>
        <v>-3.6051190004879556</v>
      </c>
      <c r="AD764" s="39">
        <f t="shared" si="52"/>
        <v>25.799512878716317</v>
      </c>
      <c r="AE764" s="39"/>
      <c r="AF764" s="39"/>
      <c r="AG764" s="39">
        <f>Masse_1*(q_1x-W764)/($AV764^2+Aarseth_1^2)^(3/2)</f>
        <v>-0.58002399054143472</v>
      </c>
      <c r="AH764" s="39">
        <f>Masse_1*(q_1y-X764)/($AV764^2+Aarseth_1^2)^(3/2)</f>
        <v>10.356956858764331</v>
      </c>
      <c r="AI764" s="39"/>
      <c r="AJ764" s="39">
        <f>Masse_2*(q_2x-W764)/($AX764^2+Aarseth_2^2)^(3/2)</f>
        <v>-0.74982701721379263</v>
      </c>
      <c r="AK764" s="39">
        <f>Masse_2*(q_2y-X764)/($AX764^2+Aarseth_2^2)^(3/2)</f>
        <v>3.2320382214811403</v>
      </c>
      <c r="AL764" s="39"/>
      <c r="AM764" s="39">
        <f>Masse_3*(q_3x-W764)/($AZ764^2+Aarseth_3^2)^(3/2)</f>
        <v>-2.2752679927327284</v>
      </c>
      <c r="AN764" s="39">
        <f>Masse_3*(q_3y-X764)/($AZ764^2+Aarseth_3^2)^(3/2)</f>
        <v>12.210517798470846</v>
      </c>
      <c r="AO764" s="39"/>
      <c r="AP764" s="39"/>
      <c r="AQ764" s="39"/>
      <c r="AR764" s="39"/>
      <c r="AS764" s="39"/>
      <c r="AT764" s="39"/>
      <c r="AU764" s="39"/>
      <c r="AV764" s="39">
        <f>SQRT((q_1x-W764)^2+(q_1y-X764)^2)</f>
        <v>224334.80308783782</v>
      </c>
      <c r="AW764" s="39"/>
      <c r="AX764" s="39">
        <f>SQRT((q_2x-W764)^2+(q_2y-X764)^2)</f>
        <v>232498.98948074243</v>
      </c>
      <c r="AY764" s="39"/>
      <c r="AZ764" s="39">
        <f>SQRT((q_3x-W764)^2+(q_3y-X764)^2)</f>
        <v>204951.88085326771</v>
      </c>
      <c r="BA764" s="39"/>
    </row>
    <row r="765" spans="20:53" x14ac:dyDescent="0.3">
      <c r="T765">
        <v>761</v>
      </c>
      <c r="U765">
        <v>380.5</v>
      </c>
      <c r="W765" s="39">
        <f>W764+(Z764*bt)+(0.5*AC764)*bt^2</f>
        <v>33007.333009045913</v>
      </c>
      <c r="X765" s="39">
        <f>X764+(AA764*bt)+(0.5*AD764)*bt^2</f>
        <v>-217482.39050588896</v>
      </c>
      <c r="Y765" s="39"/>
      <c r="Z765" s="39">
        <f>Z764+(AC764*bt)</f>
        <v>926.08762977076731</v>
      </c>
      <c r="AA765" s="39">
        <f>AA764+(AD764*bt)</f>
        <v>-1990.6716277274477</v>
      </c>
      <c r="AB765" s="39"/>
      <c r="AC765" s="39">
        <f t="shared" si="51"/>
        <v>-3.6071911706923823</v>
      </c>
      <c r="AD765" s="39">
        <f t="shared" si="52"/>
        <v>25.545790607962413</v>
      </c>
      <c r="AE765" s="39"/>
      <c r="AF765" s="39"/>
      <c r="AG765" s="39">
        <f>Masse_1*(q_1x-W765)/($AV765^2+Aarseth_1^2)^(3/2)</f>
        <v>-0.5933159124186318</v>
      </c>
      <c r="AH765" s="39">
        <f>Masse_1*(q_1y-X765)/($AV765^2+Aarseth_1^2)^(3/2)</f>
        <v>10.262336807114435</v>
      </c>
      <c r="AI765" s="39"/>
      <c r="AJ765" s="39">
        <f>Masse_2*(q_2x-W765)/($AX765^2+Aarseth_2^2)^(3/2)</f>
        <v>-0.74602956066258952</v>
      </c>
      <c r="AK765" s="39">
        <f>Masse_2*(q_2y-X765)/($AX765^2+Aarseth_2^2)^(3/2)</f>
        <v>3.2016058574126443</v>
      </c>
      <c r="AL765" s="39"/>
      <c r="AM765" s="39">
        <f>Masse_3*(q_3x-W765)/($AZ765^2+Aarseth_3^2)^(3/2)</f>
        <v>-2.2678456976111607</v>
      </c>
      <c r="AN765" s="39">
        <f>Masse_3*(q_3y-X765)/($AZ765^2+Aarseth_3^2)^(3/2)</f>
        <v>12.081847943435333</v>
      </c>
      <c r="AO765" s="39"/>
      <c r="AP765" s="39"/>
      <c r="AQ765" s="39"/>
      <c r="AR765" s="39"/>
      <c r="AS765" s="39"/>
      <c r="AT765" s="39"/>
      <c r="AU765" s="39"/>
      <c r="AV765" s="39">
        <f>SQRT((q_1x-W765)^2+(q_1y-X765)^2)</f>
        <v>225358.0856098856</v>
      </c>
      <c r="AW765" s="39"/>
      <c r="AX765" s="39">
        <f>SQRT((q_2x-W765)^2+(q_2y-X765)^2)</f>
        <v>233576.57276149432</v>
      </c>
      <c r="AY765" s="39"/>
      <c r="AZ765" s="39">
        <f>SQRT((q_3x-W765)^2+(q_3y-X765)^2)</f>
        <v>206018.62980672362</v>
      </c>
      <c r="BA765" s="39"/>
    </row>
    <row r="766" spans="20:53" x14ac:dyDescent="0.3">
      <c r="T766">
        <v>762</v>
      </c>
      <c r="U766">
        <v>381</v>
      </c>
      <c r="W766" s="39">
        <f>W765+(Z765*bt)+(0.5*AC765)*bt^2</f>
        <v>33469.925925034964</v>
      </c>
      <c r="X766" s="39">
        <f>X765+(AA765*bt)+(0.5*AD765)*bt^2</f>
        <v>-218474.53309592669</v>
      </c>
      <c r="Y766" s="39"/>
      <c r="Z766" s="39">
        <f>Z765+(AC765*bt)</f>
        <v>924.28403418542109</v>
      </c>
      <c r="AA766" s="39">
        <f>AA765+(AD765*bt)</f>
        <v>-1977.8987324234665</v>
      </c>
      <c r="AB766" s="39"/>
      <c r="AC766" s="39">
        <f t="shared" si="51"/>
        <v>-3.6089117883996922</v>
      </c>
      <c r="AD766" s="39">
        <f t="shared" si="52"/>
        <v>25.297130702696276</v>
      </c>
      <c r="AE766" s="39"/>
      <c r="AF766" s="39"/>
      <c r="AG766" s="39">
        <f>Masse_1*(q_1x-W766)/($AV766^2+Aarseth_1^2)^(3/2)</f>
        <v>-0.60618447857105495</v>
      </c>
      <c r="AH766" s="39">
        <f>Masse_1*(q_1y-X766)/($AV766^2+Aarseth_1^2)^(3/2)</f>
        <v>10.169488331075314</v>
      </c>
      <c r="AI766" s="39"/>
      <c r="AJ766" s="39">
        <f>Masse_2*(q_2x-W766)/($AX766^2+Aarseth_2^2)^(3/2)</f>
        <v>-0.74228848352672716</v>
      </c>
      <c r="AK766" s="39">
        <f>Masse_2*(q_2y-X766)/($AX766^2+Aarseth_2^2)^(3/2)</f>
        <v>3.1717645342173078</v>
      </c>
      <c r="AL766" s="39"/>
      <c r="AM766" s="39">
        <f>Masse_3*(q_3x-W766)/($AZ766^2+Aarseth_3^2)^(3/2)</f>
        <v>-2.2604388263019102</v>
      </c>
      <c r="AN766" s="39">
        <f>Masse_3*(q_3y-X766)/($AZ766^2+Aarseth_3^2)^(3/2)</f>
        <v>11.955877837403653</v>
      </c>
      <c r="AO766" s="39"/>
      <c r="AP766" s="39"/>
      <c r="AQ766" s="39"/>
      <c r="AR766" s="39"/>
      <c r="AS766" s="39"/>
      <c r="AT766" s="39"/>
      <c r="AU766" s="39"/>
      <c r="AV766" s="39">
        <f>SQRT((q_1x-W766)^2+(q_1y-X766)^2)</f>
        <v>226375.63586293467</v>
      </c>
      <c r="AW766" s="39"/>
      <c r="AX766" s="39">
        <f>SQRT((q_2x-W766)^2+(q_2y-X766)^2)</f>
        <v>234647.91763795906</v>
      </c>
      <c r="AY766" s="39"/>
      <c r="AZ766" s="39">
        <f>SQRT((q_3x-W766)^2+(q_3y-X766)^2)</f>
        <v>207079.26216616438</v>
      </c>
      <c r="BA766" s="39"/>
    </row>
    <row r="767" spans="20:53" x14ac:dyDescent="0.3">
      <c r="T767">
        <v>763</v>
      </c>
      <c r="U767">
        <v>381.5</v>
      </c>
      <c r="W767" s="39">
        <f>W766+(Z766*bt)+(0.5*AC766)*bt^2</f>
        <v>33931.616828154125</v>
      </c>
      <c r="X767" s="39">
        <f>X766+(AA766*bt)+(0.5*AD766)*bt^2</f>
        <v>-219460.32032080059</v>
      </c>
      <c r="Y767" s="39"/>
      <c r="Z767" s="39">
        <f>Z766+(AC766*bt)</f>
        <v>922.47957829122129</v>
      </c>
      <c r="AA767" s="39">
        <f>AA766+(AD766*bt)</f>
        <v>-1965.2501670721183</v>
      </c>
      <c r="AB767" s="39"/>
      <c r="AC767" s="39">
        <f t="shared" si="51"/>
        <v>-3.6102983850318737</v>
      </c>
      <c r="AD767" s="39">
        <f t="shared" si="52"/>
        <v>25.053390458709565</v>
      </c>
      <c r="AE767" s="39"/>
      <c r="AF767" s="39"/>
      <c r="AG767" s="39">
        <f>Masse_1*(q_1x-W767)/($AV767^2+Aarseth_1^2)^(3/2)</f>
        <v>-0.61864521600192468</v>
      </c>
      <c r="AH767" s="39">
        <f>Masse_1*(q_1y-X767)/($AV767^2+Aarseth_1^2)^(3/2)</f>
        <v>10.078364781392795</v>
      </c>
      <c r="AI767" s="39"/>
      <c r="AJ767" s="39">
        <f>Masse_2*(q_2x-W767)/($AX767^2+Aarseth_2^2)^(3/2)</f>
        <v>-0.73860262638826812</v>
      </c>
      <c r="AK767" s="39">
        <f>Masse_2*(q_2y-X767)/($AX767^2+Aarseth_2^2)^(3/2)</f>
        <v>3.1424979484828341</v>
      </c>
      <c r="AL767" s="39"/>
      <c r="AM767" s="39">
        <f>Masse_3*(q_3x-W767)/($AZ767^2+Aarseth_3^2)^(3/2)</f>
        <v>-2.2530505426416809</v>
      </c>
      <c r="AN767" s="39">
        <f>Masse_3*(q_3y-X767)/($AZ767^2+Aarseth_3^2)^(3/2)</f>
        <v>11.832527728833936</v>
      </c>
      <c r="AO767" s="39"/>
      <c r="AP767" s="39"/>
      <c r="AQ767" s="39"/>
      <c r="AR767" s="39"/>
      <c r="AS767" s="39"/>
      <c r="AT767" s="39"/>
      <c r="AU767" s="39"/>
      <c r="AV767" s="39">
        <f>SQRT((q_1x-W767)^2+(q_1y-X767)^2)</f>
        <v>227387.50393890805</v>
      </c>
      <c r="AW767" s="39"/>
      <c r="AX767" s="39">
        <f>SQRT((q_2x-W767)^2+(q_2y-X767)^2)</f>
        <v>235713.08384437053</v>
      </c>
      <c r="AY767" s="39"/>
      <c r="AZ767" s="39">
        <f>SQRT((q_3x-W767)^2+(q_3y-X767)^2)</f>
        <v>208133.8352467916</v>
      </c>
      <c r="BA767" s="39"/>
    </row>
    <row r="768" spans="20:53" x14ac:dyDescent="0.3">
      <c r="T768">
        <v>764</v>
      </c>
      <c r="U768">
        <v>382</v>
      </c>
      <c r="W768" s="39">
        <f>W767+(Z767*bt)+(0.5*AC767)*bt^2</f>
        <v>34392.405330001609</v>
      </c>
      <c r="X768" s="39">
        <f>X767+(AA767*bt)+(0.5*AD767)*bt^2</f>
        <v>-220439.81373052931</v>
      </c>
      <c r="Y768" s="39"/>
      <c r="Z768" s="39">
        <f>Z767+(AC767*bt)</f>
        <v>920.67442909870533</v>
      </c>
      <c r="AA768" s="39">
        <f>AA767+(AD767*bt)</f>
        <v>-1952.7234718427635</v>
      </c>
      <c r="AB768" s="39"/>
      <c r="AC768" s="39">
        <f t="shared" si="51"/>
        <v>-3.6113676295982056</v>
      </c>
      <c r="AD768" s="39">
        <f t="shared" si="52"/>
        <v>24.814432389054069</v>
      </c>
      <c r="AE768" s="39"/>
      <c r="AF768" s="39"/>
      <c r="AG768" s="39">
        <f>Masse_1*(q_1x-W768)/($AV768^2+Aarseth_1^2)^(3/2)</f>
        <v>-0.63071298919107766</v>
      </c>
      <c r="AH768" s="39">
        <f>Masse_1*(q_1y-X768)/($AV768^2+Aarseth_1^2)^(3/2)</f>
        <v>9.9889210995159985</v>
      </c>
      <c r="AI768" s="39"/>
      <c r="AJ768" s="39">
        <f>Masse_2*(q_2x-W768)/($AX768^2+Aarseth_2^2)^(3/2)</f>
        <v>-0.73497086219687258</v>
      </c>
      <c r="AK768" s="39">
        <f>Masse_2*(q_2y-X768)/($AX768^2+Aarseth_2^2)^(3/2)</f>
        <v>3.1137903822134363</v>
      </c>
      <c r="AL768" s="39"/>
      <c r="AM768" s="39">
        <f>Masse_3*(q_3x-W768)/($AZ768^2+Aarseth_3^2)^(3/2)</f>
        <v>-2.2456837782102554</v>
      </c>
      <c r="AN768" s="39">
        <f>Masse_3*(q_3y-X768)/($AZ768^2+Aarseth_3^2)^(3/2)</f>
        <v>11.711720907324633</v>
      </c>
      <c r="AO768" s="39"/>
      <c r="AP768" s="39"/>
      <c r="AQ768" s="39"/>
      <c r="AR768" s="39"/>
      <c r="AS768" s="39"/>
      <c r="AT768" s="39"/>
      <c r="AU768" s="39"/>
      <c r="AV768" s="39">
        <f>SQRT((q_1x-W768)^2+(q_1y-X768)^2)</f>
        <v>228393.73900063781</v>
      </c>
      <c r="AW768" s="39"/>
      <c r="AX768" s="39">
        <f>SQRT((q_2x-W768)^2+(q_2y-X768)^2)</f>
        <v>236772.12992610477</v>
      </c>
      <c r="AY768" s="39"/>
      <c r="AZ768" s="39">
        <f>SQRT((q_3x-W768)^2+(q_3y-X768)^2)</f>
        <v>209182.40524316981</v>
      </c>
      <c r="BA768" s="39"/>
    </row>
    <row r="769" spans="20:53" x14ac:dyDescent="0.3">
      <c r="T769">
        <v>765</v>
      </c>
      <c r="U769">
        <v>382.5</v>
      </c>
      <c r="W769" s="39">
        <f>W768+(Z768*bt)+(0.5*AC768)*bt^2</f>
        <v>34852.291123597264</v>
      </c>
      <c r="X769" s="39">
        <f>X768+(AA768*bt)+(0.5*AD768)*bt^2</f>
        <v>-221413.07366240205</v>
      </c>
      <c r="Y769" s="39"/>
      <c r="Z769" s="39">
        <f>Z768+(AC768*bt)</f>
        <v>918.86874528390626</v>
      </c>
      <c r="AA769" s="39">
        <f>AA768+(AD768*bt)</f>
        <v>-1940.3162556482364</v>
      </c>
      <c r="AB769" s="39"/>
      <c r="AC769" s="39">
        <f t="shared" si="51"/>
        <v>-3.6121353757112962</v>
      </c>
      <c r="AD769" s="39">
        <f t="shared" si="52"/>
        <v>24.580123990752632</v>
      </c>
      <c r="AE769" s="39"/>
      <c r="AF769" s="39"/>
      <c r="AG769" s="39">
        <f>Masse_1*(q_1x-W769)/($AV769^2+Aarseth_1^2)^(3/2)</f>
        <v>-0.64240203292401366</v>
      </c>
      <c r="AH769" s="39">
        <f>Masse_1*(q_1y-X769)/($AV769^2+Aarseth_1^2)^(3/2)</f>
        <v>9.9011137513977463</v>
      </c>
      <c r="AI769" s="39"/>
      <c r="AJ769" s="39">
        <f>Masse_2*(q_2x-W769)/($AX769^2+Aarseth_2^2)^(3/2)</f>
        <v>-0.7313920951409052</v>
      </c>
      <c r="AK769" s="39">
        <f>Masse_2*(q_2y-X769)/($AX769^2+Aarseth_2^2)^(3/2)</f>
        <v>3.0856266770619634</v>
      </c>
      <c r="AL769" s="39"/>
      <c r="AM769" s="39">
        <f>Masse_3*(q_3x-W769)/($AZ769^2+Aarseth_3^2)^(3/2)</f>
        <v>-2.2383412476463773</v>
      </c>
      <c r="AN769" s="39">
        <f>Masse_3*(q_3y-X769)/($AZ769^2+Aarseth_3^2)^(3/2)</f>
        <v>11.593383562292921</v>
      </c>
      <c r="AO769" s="39"/>
      <c r="AP769" s="39"/>
      <c r="AQ769" s="39"/>
      <c r="AR769" s="39"/>
      <c r="AS769" s="39"/>
      <c r="AT769" s="39"/>
      <c r="AU769" s="39"/>
      <c r="AV769" s="39">
        <f>SQRT((q_1x-W769)^2+(q_1y-X769)^2)</f>
        <v>229394.38930625221</v>
      </c>
      <c r="AW769" s="39"/>
      <c r="AX769" s="39">
        <f>SQRT((q_2x-W769)^2+(q_2y-X769)^2)</f>
        <v>237825.11327315326</v>
      </c>
      <c r="AY769" s="39"/>
      <c r="AZ769" s="39">
        <f>SQRT((q_3x-W769)^2+(q_3y-X769)^2)</f>
        <v>210225.02726021982</v>
      </c>
      <c r="BA769" s="39"/>
    </row>
    <row r="770" spans="20:53" x14ac:dyDescent="0.3">
      <c r="T770">
        <v>766</v>
      </c>
      <c r="U770">
        <v>383</v>
      </c>
      <c r="W770" s="39">
        <f>W769+(Z769*bt)+(0.5*AC769)*bt^2</f>
        <v>35311.273979317251</v>
      </c>
      <c r="X770" s="39">
        <f>X769+(AA769*bt)+(0.5*AD769)*bt^2</f>
        <v>-222380.15927472731</v>
      </c>
      <c r="Y770" s="39"/>
      <c r="Z770" s="39">
        <f>Z769+(AC769*bt)</f>
        <v>917.06267759605066</v>
      </c>
      <c r="AA770" s="39">
        <f>AA769+(AD769*bt)</f>
        <v>-1928.02619365286</v>
      </c>
      <c r="AB770" s="39"/>
      <c r="AC770" s="39">
        <f t="shared" si="51"/>
        <v>-3.6126167057349008</v>
      </c>
      <c r="AD770" s="39">
        <f t="shared" si="52"/>
        <v>24.350337523814389</v>
      </c>
      <c r="AE770" s="39"/>
      <c r="AF770" s="39"/>
      <c r="AG770" s="39">
        <f>Masse_1*(q_1x-W770)/($AV770^2+Aarseth_1^2)^(3/2)</f>
        <v>-0.6537259832629746</v>
      </c>
      <c r="AH770" s="39">
        <f>Masse_1*(q_1y-X770)/($AV770^2+Aarseth_1^2)^(3/2)</f>
        <v>9.8149006645377419</v>
      </c>
      <c r="AI770" s="39"/>
      <c r="AJ770" s="39">
        <f>Masse_2*(q_2x-W770)/($AX770^2+Aarseth_2^2)^(3/2)</f>
        <v>-0.72786525956596582</v>
      </c>
      <c r="AK770" s="39">
        <f>Masse_2*(q_2y-X770)/($AX770^2+Aarseth_2^2)^(3/2)</f>
        <v>3.0579922099015033</v>
      </c>
      <c r="AL770" s="39"/>
      <c r="AM770" s="39">
        <f>Masse_3*(q_3x-W770)/($AZ770^2+Aarseth_3^2)^(3/2)</f>
        <v>-2.2310254629059605</v>
      </c>
      <c r="AN770" s="39">
        <f>Masse_3*(q_3y-X770)/($AZ770^2+Aarseth_3^2)^(3/2)</f>
        <v>11.477444649375144</v>
      </c>
      <c r="AO770" s="39"/>
      <c r="AP770" s="39"/>
      <c r="AQ770" s="39"/>
      <c r="AR770" s="39"/>
      <c r="AS770" s="39"/>
      <c r="AT770" s="39"/>
      <c r="AU770" s="39"/>
      <c r="AV770" s="39">
        <f>SQRT((q_1x-W770)^2+(q_1y-X770)^2)</f>
        <v>230389.50223272698</v>
      </c>
      <c r="AW770" s="39"/>
      <c r="AX770" s="39">
        <f>SQRT((q_2x-W770)^2+(q_2y-X770)^2)</f>
        <v>238872.09015237156</v>
      </c>
      <c r="AY770" s="39"/>
      <c r="AZ770" s="39">
        <f>SQRT((q_3x-W770)^2+(q_3y-X770)^2)</f>
        <v>211261.75534309764</v>
      </c>
      <c r="BA770" s="39"/>
    </row>
    <row r="771" spans="20:53" x14ac:dyDescent="0.3">
      <c r="T771">
        <v>767</v>
      </c>
      <c r="U771">
        <v>383.5</v>
      </c>
      <c r="W771" s="39">
        <f>W770+(Z770*bt)+(0.5*AC770)*bt^2</f>
        <v>35769.353741027066</v>
      </c>
      <c r="X771" s="39">
        <f>X770+(AA770*bt)+(0.5*AD770)*bt^2</f>
        <v>-223341.12857936329</v>
      </c>
      <c r="Y771" s="39"/>
      <c r="Z771" s="39">
        <f>Z770+(AC770*bt)</f>
        <v>915.25636924318326</v>
      </c>
      <c r="AA771" s="39">
        <f>AA770+(AD770*bt)</f>
        <v>-1915.8510248909529</v>
      </c>
      <c r="AB771" s="39"/>
      <c r="AC771" s="39">
        <f t="shared" si="51"/>
        <v>-3.6128259722583462</v>
      </c>
      <c r="AD771" s="39">
        <f t="shared" si="52"/>
        <v>24.124949801808711</v>
      </c>
      <c r="AE771" s="39"/>
      <c r="AF771" s="39"/>
      <c r="AG771" s="39">
        <f>Masse_1*(q_1x-W771)/($AV771^2+Aarseth_1^2)^(3/2)</f>
        <v>-0.6646979067784613</v>
      </c>
      <c r="AH771" s="39">
        <f>Masse_1*(q_1y-X771)/($AV771^2+Aarseth_1^2)^(3/2)</f>
        <v>9.730241168087769</v>
      </c>
      <c r="AI771" s="39"/>
      <c r="AJ771" s="39">
        <f>Masse_2*(q_2x-W771)/($AX771^2+Aarseth_2^2)^(3/2)</f>
        <v>-0.72438931893866221</v>
      </c>
      <c r="AK771" s="39">
        <f>Masse_2*(q_2y-X771)/($AX771^2+Aarseth_2^2)^(3/2)</f>
        <v>3.0308728696570135</v>
      </c>
      <c r="AL771" s="39"/>
      <c r="AM771" s="39">
        <f>Masse_3*(q_3x-W771)/($AZ771^2+Aarseth_3^2)^(3/2)</f>
        <v>-2.2237387465412226</v>
      </c>
      <c r="AN771" s="39">
        <f>Masse_3*(q_3y-X771)/($AZ771^2+Aarseth_3^2)^(3/2)</f>
        <v>11.36383576406393</v>
      </c>
      <c r="AO771" s="39"/>
      <c r="AP771" s="39"/>
      <c r="AQ771" s="39"/>
      <c r="AR771" s="39"/>
      <c r="AS771" s="39"/>
      <c r="AT771" s="39"/>
      <c r="AU771" s="39"/>
      <c r="AV771" s="39">
        <f>SQRT((q_1x-W771)^2+(q_1y-X771)^2)</f>
        <v>231379.12429863628</v>
      </c>
      <c r="AW771" s="39"/>
      <c r="AX771" s="39">
        <f>SQRT((q_2x-W771)^2+(q_2y-X771)^2)</f>
        <v>239913.11573855806</v>
      </c>
      <c r="AY771" s="39"/>
      <c r="AZ771" s="39">
        <f>SQRT((q_3x-W771)^2+(q_3y-X771)^2)</f>
        <v>212292.64250600815</v>
      </c>
      <c r="BA771" s="39"/>
    </row>
    <row r="772" spans="20:53" x14ac:dyDescent="0.3">
      <c r="T772">
        <v>768</v>
      </c>
      <c r="U772">
        <v>384</v>
      </c>
      <c r="W772" s="39">
        <f>W771+(Z771*bt)+(0.5*AC771)*bt^2</f>
        <v>36226.530322402126</v>
      </c>
      <c r="X772" s="39">
        <f>X771+(AA771*bt)+(0.5*AD771)*bt^2</f>
        <v>-224296.03847308355</v>
      </c>
      <c r="Y772" s="39"/>
      <c r="Z772" s="39">
        <f>Z771+(AC771*bt)</f>
        <v>913.44995625705405</v>
      </c>
      <c r="AA772" s="39">
        <f>AA771+(AD771*bt)</f>
        <v>-1903.7885499900485</v>
      </c>
      <c r="AB772" s="39"/>
      <c r="AC772" s="39">
        <f t="shared" si="51"/>
        <v>-3.612776837077885</v>
      </c>
      <c r="AD772" s="39">
        <f t="shared" si="52"/>
        <v>23.903841993301857</v>
      </c>
      <c r="AE772" s="39"/>
      <c r="AF772" s="39"/>
      <c r="AG772" s="39">
        <f>Masse_1*(q_1x-W772)/($AV772^2+Aarseth_1^2)^(3/2)</f>
        <v>-0.67533032815097915</v>
      </c>
      <c r="AH772" s="39">
        <f>Masse_1*(q_1y-X772)/($AV772^2+Aarseth_1^2)^(3/2)</f>
        <v>9.6470959358458206</v>
      </c>
      <c r="AI772" s="39"/>
      <c r="AJ772" s="39">
        <f>Masse_2*(q_2x-W772)/($AX772^2+Aarseth_2^2)^(3/2)</f>
        <v>-0.72096326485325934</v>
      </c>
      <c r="AK772" s="39">
        <f>Masse_2*(q_2y-X772)/($AX772^2+Aarseth_2^2)^(3/2)</f>
        <v>3.0042550353215995</v>
      </c>
      <c r="AL772" s="39"/>
      <c r="AM772" s="39">
        <f>Masse_3*(q_3x-W772)/($AZ772^2+Aarseth_3^2)^(3/2)</f>
        <v>-2.2164832440736464</v>
      </c>
      <c r="AN772" s="39">
        <f>Masse_3*(q_3y-X772)/($AZ772^2+Aarseth_3^2)^(3/2)</f>
        <v>11.252491022134436</v>
      </c>
      <c r="AO772" s="39"/>
      <c r="AP772" s="39"/>
      <c r="AQ772" s="39"/>
      <c r="AR772" s="39"/>
      <c r="AS772" s="39"/>
      <c r="AT772" s="39"/>
      <c r="AU772" s="39"/>
      <c r="AV772" s="39">
        <f>SQRT((q_1x-W772)^2+(q_1y-X772)^2)</f>
        <v>232363.30118613623</v>
      </c>
      <c r="AW772" s="39"/>
      <c r="AX772" s="39">
        <f>SQRT((q_2x-W772)^2+(q_2y-X772)^2)</f>
        <v>240948.24414441508</v>
      </c>
      <c r="AY772" s="39"/>
      <c r="AZ772" s="39">
        <f>SQRT((q_3x-W772)^2+(q_3y-X772)^2)</f>
        <v>213317.74075999964</v>
      </c>
      <c r="BA772" s="39"/>
    </row>
    <row r="773" spans="20:53" x14ac:dyDescent="0.3">
      <c r="T773">
        <v>769</v>
      </c>
      <c r="U773">
        <v>384.5</v>
      </c>
      <c r="W773" s="39">
        <f>W772+(Z772*bt)+(0.5*AC772)*bt^2</f>
        <v>36682.80370342602</v>
      </c>
      <c r="X773" s="39">
        <f>X772+(AA772*bt)+(0.5*AD772)*bt^2</f>
        <v>-225244.94476782941</v>
      </c>
      <c r="Y773" s="39"/>
      <c r="Z773" s="39">
        <f>Z772+(AC772*bt)</f>
        <v>911.64356783851508</v>
      </c>
      <c r="AA773" s="39">
        <f>AA772+(AD772*bt)</f>
        <v>-1891.8366289933977</v>
      </c>
      <c r="AB773" s="39"/>
      <c r="AC773" s="39">
        <f t="shared" si="51"/>
        <v>-3.6124823078517845</v>
      </c>
      <c r="AD773" s="39">
        <f t="shared" si="52"/>
        <v>23.686899433509602</v>
      </c>
      <c r="AE773" s="39"/>
      <c r="AF773" s="39"/>
      <c r="AG773" s="39">
        <f>Masse_1*(q_1x-W773)/($AV773^2+Aarseth_1^2)^(3/2)</f>
        <v>-0.68563525624539312</v>
      </c>
      <c r="AH773" s="39">
        <f>Masse_1*(q_1y-X773)/($AV773^2+Aarseth_1^2)^(3/2)</f>
        <v>9.5654269319814187</v>
      </c>
      <c r="AI773" s="39"/>
      <c r="AJ773" s="39">
        <f>Masse_2*(q_2x-W773)/($AX773^2+Aarseth_2^2)^(3/2)</f>
        <v>-0.71758611607924239</v>
      </c>
      <c r="AK773" s="39">
        <f>Masse_2*(q_2y-X773)/($AX773^2+Aarseth_2^2)^(3/2)</f>
        <v>2.978125555088226</v>
      </c>
      <c r="AL773" s="39"/>
      <c r="AM773" s="39">
        <f>Masse_3*(q_3x-W773)/($AZ773^2+Aarseth_3^2)^(3/2)</f>
        <v>-2.2092609355271491</v>
      </c>
      <c r="AN773" s="39">
        <f>Masse_3*(q_3y-X773)/($AZ773^2+Aarseth_3^2)^(3/2)</f>
        <v>11.143346946439959</v>
      </c>
      <c r="AO773" s="39"/>
      <c r="AP773" s="39"/>
      <c r="AQ773" s="39"/>
      <c r="AR773" s="39"/>
      <c r="AS773" s="39"/>
      <c r="AT773" s="39"/>
      <c r="AU773" s="39"/>
      <c r="AV773" s="39">
        <f>SQRT((q_1x-W773)^2+(q_1y-X773)^2)</f>
        <v>233342.07776221374</v>
      </c>
      <c r="AW773" s="39"/>
      <c r="AX773" s="39">
        <f>SQRT((q_2x-W773)^2+(q_2y-X773)^2)</f>
        <v>241977.52844944142</v>
      </c>
      <c r="AY773" s="39"/>
      <c r="AZ773" s="39">
        <f>SQRT((q_3x-W773)^2+(q_3y-X773)^2)</f>
        <v>214337.10113978398</v>
      </c>
      <c r="BA773" s="39"/>
    </row>
    <row r="774" spans="20:53" x14ac:dyDescent="0.3">
      <c r="T774">
        <v>770</v>
      </c>
      <c r="U774">
        <v>385</v>
      </c>
      <c r="W774" s="39">
        <f>W773+(Z773*bt)+(0.5*AC773)*bt^2</f>
        <v>37138.1739270568</v>
      </c>
      <c r="X774" s="39">
        <f>X773+(AA773*bt)+(0.5*AD773)*bt^2</f>
        <v>-226187.9022198969</v>
      </c>
      <c r="Y774" s="39"/>
      <c r="Z774" s="39">
        <f>Z773+(AC773*bt)</f>
        <v>909.83732668458924</v>
      </c>
      <c r="AA774" s="39">
        <f>AA773+(AD773*bt)</f>
        <v>-1879.9931792766429</v>
      </c>
      <c r="AB774" s="39"/>
      <c r="AC774" s="39">
        <f t="shared" si="51"/>
        <v>-3.6119547725835432</v>
      </c>
      <c r="AD774" s="39">
        <f t="shared" si="52"/>
        <v>23.474011445559874</v>
      </c>
      <c r="AE774" s="39"/>
      <c r="AF774" s="39"/>
      <c r="AG774" s="39">
        <f>Masse_1*(q_1x-W774)/($AV774^2+Aarseth_1^2)^(3/2)</f>
        <v>-0.69562420875284292</v>
      </c>
      <c r="AH774" s="39">
        <f>Masse_1*(q_1y-X774)/($AV774^2+Aarseth_1^2)^(3/2)</f>
        <v>9.4851973593399244</v>
      </c>
      <c r="AI774" s="39"/>
      <c r="AJ774" s="39">
        <f>Masse_2*(q_2x-W774)/($AX774^2+Aarseth_2^2)^(3/2)</f>
        <v>-0.71425691764770793</v>
      </c>
      <c r="AK774" s="39">
        <f>Masse_2*(q_2y-X774)/($AX774^2+Aarseth_2^2)^(3/2)</f>
        <v>2.9524717265312774</v>
      </c>
      <c r="AL774" s="39"/>
      <c r="AM774" s="39">
        <f>Masse_3*(q_3x-W774)/($AZ774^2+Aarseth_3^2)^(3/2)</f>
        <v>-2.2020736461829924</v>
      </c>
      <c r="AN774" s="39">
        <f>Masse_3*(q_3y-X774)/($AZ774^2+Aarseth_3^2)^(3/2)</f>
        <v>11.036342359688671</v>
      </c>
      <c r="AO774" s="39"/>
      <c r="AP774" s="39"/>
      <c r="AQ774" s="39"/>
      <c r="AR774" s="39"/>
      <c r="AS774" s="39"/>
      <c r="AT774" s="39"/>
      <c r="AU774" s="39"/>
      <c r="AV774" s="39">
        <f>SQRT((q_1x-W774)^2+(q_1y-X774)^2)</f>
        <v>234315.49809922976</v>
      </c>
      <c r="AW774" s="39"/>
      <c r="AX774" s="39">
        <f>SQRT((q_2x-W774)^2+(q_2y-X774)^2)</f>
        <v>243001.02072780309</v>
      </c>
      <c r="AY774" s="39"/>
      <c r="AZ774" s="39">
        <f>SQRT((q_3x-W774)^2+(q_3y-X774)^2)</f>
        <v>215350.77372962379</v>
      </c>
      <c r="BA774" s="39"/>
    </row>
    <row r="775" spans="20:53" x14ac:dyDescent="0.3">
      <c r="T775">
        <v>771</v>
      </c>
      <c r="U775">
        <v>385.5</v>
      </c>
      <c r="W775" s="39">
        <f>W774+(Z774*bt)+(0.5*AC774)*bt^2</f>
        <v>37592.641096052517</v>
      </c>
      <c r="X775" s="39">
        <f>X774+(AA774*bt)+(0.5*AD774)*bt^2</f>
        <v>-227124.96455810452</v>
      </c>
      <c r="Y775" s="39"/>
      <c r="Z775" s="39">
        <f>Z774+(AC774*bt)</f>
        <v>908.03134929829753</v>
      </c>
      <c r="AA775" s="39">
        <f>AA774+(AD774*bt)</f>
        <v>-1868.2561735538629</v>
      </c>
      <c r="AB775" s="39"/>
      <c r="AC775" s="39">
        <f t="shared" si="51"/>
        <v>-3.6112060320765722</v>
      </c>
      <c r="AD775" s="39">
        <f t="shared" si="52"/>
        <v>23.265071170803139</v>
      </c>
      <c r="AE775" s="39"/>
      <c r="AF775" s="39"/>
      <c r="AG775" s="39">
        <f>Masse_1*(q_1x-W775)/($AV775^2+Aarseth_1^2)^(3/2)</f>
        <v>-0.70530823548887112</v>
      </c>
      <c r="AH775" s="39">
        <f>Masse_1*(q_1y-X775)/($AV775^2+Aarseth_1^2)^(3/2)</f>
        <v>9.4063716101868931</v>
      </c>
      <c r="AI775" s="39"/>
      <c r="AJ775" s="39">
        <f>Masse_2*(q_2x-W775)/($AX775^2+Aarseth_2^2)^(3/2)</f>
        <v>-0.71097473997478799</v>
      </c>
      <c r="AK775" s="39">
        <f>Masse_2*(q_2y-X775)/($AX775^2+Aarseth_2^2)^(3/2)</f>
        <v>2.9272812777774235</v>
      </c>
      <c r="AL775" s="39"/>
      <c r="AM775" s="39">
        <f>Masse_3*(q_3x-W775)/($AZ775^2+Aarseth_3^2)^(3/2)</f>
        <v>-2.1949230566129132</v>
      </c>
      <c r="AN775" s="39">
        <f>Masse_3*(q_3y-X775)/($AZ775^2+Aarseth_3^2)^(3/2)</f>
        <v>10.931418282838822</v>
      </c>
      <c r="AO775" s="39"/>
      <c r="AP775" s="39"/>
      <c r="AQ775" s="39"/>
      <c r="AR775" s="39"/>
      <c r="AS775" s="39"/>
      <c r="AT775" s="39"/>
      <c r="AU775" s="39"/>
      <c r="AV775" s="39">
        <f>SQRT((q_1x-W775)^2+(q_1y-X775)^2)</f>
        <v>235283.60549478646</v>
      </c>
      <c r="AW775" s="39"/>
      <c r="AX775" s="39">
        <f>SQRT((q_2x-W775)^2+(q_2y-X775)^2)</f>
        <v>244018.77207522589</v>
      </c>
      <c r="AY775" s="39"/>
      <c r="AZ775" s="39">
        <f>SQRT((q_3x-W775)^2+(q_3y-X775)^2)</f>
        <v>216358.80768832649</v>
      </c>
      <c r="BA775" s="39"/>
    </row>
    <row r="776" spans="20:53" x14ac:dyDescent="0.3">
      <c r="T776">
        <v>772</v>
      </c>
      <c r="U776">
        <v>386</v>
      </c>
      <c r="W776" s="39">
        <f>W775+(Z775*bt)+(0.5*AC775)*bt^2</f>
        <v>38046.205369947653</v>
      </c>
      <c r="X776" s="39">
        <f>X775+(AA775*bt)+(0.5*AD775)*bt^2</f>
        <v>-228056.1845109851</v>
      </c>
      <c r="Y776" s="39"/>
      <c r="Z776" s="39">
        <f>Z775+(AC775*bt)</f>
        <v>906.22574628225925</v>
      </c>
      <c r="AA776" s="39">
        <f>AA775+(AD775*bt)</f>
        <v>-1856.6236379684615</v>
      </c>
      <c r="AB776" s="39"/>
      <c r="AC776" s="39">
        <f t="shared" si="51"/>
        <v>-3.6102473304929266</v>
      </c>
      <c r="AD776" s="39">
        <f t="shared" si="52"/>
        <v>23.059975407642586</v>
      </c>
      <c r="AE776" s="39"/>
      <c r="AF776" s="39"/>
      <c r="AG776" s="39">
        <f>Masse_1*(q_1x-W776)/($AV776^2+Aarseth_1^2)^(3/2)</f>
        <v>-0.71469794043013413</v>
      </c>
      <c r="AH776" s="39">
        <f>Masse_1*(q_1y-X776)/($AV776^2+Aarseth_1^2)^(3/2)</f>
        <v>9.3289152192591978</v>
      </c>
      <c r="AI776" s="39"/>
      <c r="AJ776" s="39">
        <f>Masse_2*(q_2x-W776)/($AX776^2+Aarseth_2^2)^(3/2)</f>
        <v>-0.70773867802033075</v>
      </c>
      <c r="AK776" s="39">
        <f>Masse_2*(q_2y-X776)/($AX776^2+Aarseth_2^2)^(3/2)</f>
        <v>2.9025423496088987</v>
      </c>
      <c r="AL776" s="39"/>
      <c r="AM776" s="39">
        <f>Masse_3*(q_3x-W776)/($AZ776^2+Aarseth_3^2)^(3/2)</f>
        <v>-2.1878107120424617</v>
      </c>
      <c r="AN776" s="39">
        <f>Masse_3*(q_3y-X776)/($AZ776^2+Aarseth_3^2)^(3/2)</f>
        <v>10.82851783877449</v>
      </c>
      <c r="AO776" s="39"/>
      <c r="AP776" s="39"/>
      <c r="AQ776" s="39"/>
      <c r="AR776" s="39"/>
      <c r="AS776" s="39"/>
      <c r="AT776" s="39"/>
      <c r="AU776" s="39"/>
      <c r="AV776" s="39">
        <f>SQRT((q_1x-W776)^2+(q_1y-X776)^2)</f>
        <v>236246.44249094542</v>
      </c>
      <c r="AW776" s="39"/>
      <c r="AX776" s="39">
        <f>SQRT((q_2x-W776)^2+(q_2y-X776)^2)</f>
        <v>245030.83263495294</v>
      </c>
      <c r="AY776" s="39"/>
      <c r="AZ776" s="39">
        <f>SQRT((q_3x-W776)^2+(q_3y-X776)^2)</f>
        <v>217361.25127338275</v>
      </c>
      <c r="BA776" s="39"/>
    </row>
    <row r="777" spans="20:53" x14ac:dyDescent="0.3">
      <c r="T777">
        <v>773</v>
      </c>
      <c r="U777">
        <v>386.5</v>
      </c>
      <c r="W777" s="39">
        <f>W776+(Z776*bt)+(0.5*AC776)*bt^2</f>
        <v>38498.866962172469</v>
      </c>
      <c r="X777" s="39">
        <f>X776+(AA776*bt)+(0.5*AD776)*bt^2</f>
        <v>-228981.61383304338</v>
      </c>
      <c r="Y777" s="39"/>
      <c r="Z777" s="39">
        <f>Z776+(AC776*bt)</f>
        <v>904.42062261701278</v>
      </c>
      <c r="AA777" s="39">
        <f>AA776+(AD776*bt)</f>
        <v>-1845.0936502646402</v>
      </c>
      <c r="AB777" s="39"/>
      <c r="AC777" s="39">
        <f t="shared" si="51"/>
        <v>-3.6090893841393497</v>
      </c>
      <c r="AD777" s="39">
        <f t="shared" si="52"/>
        <v>22.858624458392455</v>
      </c>
      <c r="AE777" s="39"/>
      <c r="AF777" s="39"/>
      <c r="AG777" s="39">
        <f>Masse_1*(q_1x-W777)/($AV777^2+Aarseth_1^2)^(3/2)</f>
        <v>-0.72380350256651438</v>
      </c>
      <c r="AH777" s="39">
        <f>Masse_1*(q_1y-X777)/($AV777^2+Aarseth_1^2)^(3/2)</f>
        <v>9.2527948189988631</v>
      </c>
      <c r="AI777" s="39"/>
      <c r="AJ777" s="39">
        <f>Masse_2*(q_2x-W777)/($AX777^2+Aarseth_2^2)^(3/2)</f>
        <v>-0.70454785048017154</v>
      </c>
      <c r="AK777" s="39">
        <f>Masse_2*(q_2y-X777)/($AX777^2+Aarseth_2^2)^(3/2)</f>
        <v>2.8782434784460014</v>
      </c>
      <c r="AL777" s="39"/>
      <c r="AM777" s="39">
        <f>Masse_3*(q_3x-W777)/($AZ777^2+Aarseth_3^2)^(3/2)</f>
        <v>-2.1807380310926638</v>
      </c>
      <c r="AN777" s="39">
        <f>Masse_3*(q_3y-X777)/($AZ777^2+Aarseth_3^2)^(3/2)</f>
        <v>10.72758616094759</v>
      </c>
      <c r="AO777" s="39"/>
      <c r="AP777" s="39"/>
      <c r="AQ777" s="39"/>
      <c r="AR777" s="39"/>
      <c r="AS777" s="39"/>
      <c r="AT777" s="39"/>
      <c r="AU777" s="39"/>
      <c r="AV777" s="39">
        <f>SQRT((q_1x-W777)^2+(q_1y-X777)^2)</f>
        <v>237204.05089282268</v>
      </c>
      <c r="AW777" s="39"/>
      <c r="AX777" s="39">
        <f>SQRT((q_2x-W777)^2+(q_2y-X777)^2)</f>
        <v>246037.25162280572</v>
      </c>
      <c r="AY777" s="39"/>
      <c r="AZ777" s="39">
        <f>SQRT((q_3x-W777)^2+(q_3y-X777)^2)</f>
        <v>218358.15186428576</v>
      </c>
      <c r="BA777" s="39"/>
    </row>
    <row r="778" spans="20:53" x14ac:dyDescent="0.3">
      <c r="T778">
        <v>774</v>
      </c>
      <c r="U778">
        <v>387</v>
      </c>
      <c r="W778" s="39">
        <f>W777+(Z777*bt)+(0.5*AC777)*bt^2</f>
        <v>38950.626137307954</v>
      </c>
      <c r="X778" s="39">
        <f>X777+(AA777*bt)+(0.5*AD777)*bt^2</f>
        <v>-229901.30333011842</v>
      </c>
      <c r="Y778" s="39"/>
      <c r="Z778" s="39">
        <f>Z777+(AC777*bt)</f>
        <v>902.61607792494306</v>
      </c>
      <c r="AA778" s="39">
        <f>AA777+(AD777*bt)</f>
        <v>-1833.664338035444</v>
      </c>
      <c r="AB778" s="39"/>
      <c r="AC778" s="39">
        <f t="shared" si="51"/>
        <v>-3.6077424085948966</v>
      </c>
      <c r="AD778" s="39">
        <f t="shared" si="52"/>
        <v>22.660921983704895</v>
      </c>
      <c r="AE778" s="39"/>
      <c r="AF778" s="39"/>
      <c r="AG778" s="39">
        <f>Masse_1*(q_1x-W778)/($AV778^2+Aarseth_1^2)^(3/2)</f>
        <v>-0.73263469564033923</v>
      </c>
      <c r="AH778" s="39">
        <f>Masse_1*(q_1y-X778)/($AV778^2+Aarseth_1^2)^(3/2)</f>
        <v>9.177978096853991</v>
      </c>
      <c r="AI778" s="39"/>
      <c r="AJ778" s="39">
        <f>Masse_2*(q_2x-W778)/($AX778^2+Aarseth_2^2)^(3/2)</f>
        <v>-0.70140139901038123</v>
      </c>
      <c r="AK778" s="39">
        <f>Masse_2*(q_2y-X778)/($AX778^2+Aarseth_2^2)^(3/2)</f>
        <v>2.8543735801589398</v>
      </c>
      <c r="AL778" s="39"/>
      <c r="AM778" s="39">
        <f>Masse_3*(q_3x-W778)/($AZ778^2+Aarseth_3^2)^(3/2)</f>
        <v>-2.1737063139441761</v>
      </c>
      <c r="AN778" s="39">
        <f>Masse_3*(q_3y-X778)/($AZ778^2+Aarseth_3^2)^(3/2)</f>
        <v>10.628570306691962</v>
      </c>
      <c r="AO778" s="39"/>
      <c r="AP778" s="39"/>
      <c r="AQ778" s="39"/>
      <c r="AR778" s="39"/>
      <c r="AS778" s="39"/>
      <c r="AT778" s="39"/>
      <c r="AU778" s="39"/>
      <c r="AV778" s="39">
        <f>SQRT((q_1x-W778)^2+(q_1y-X778)^2)</f>
        <v>238156.47178658596</v>
      </c>
      <c r="AW778" s="39"/>
      <c r="AX778" s="39">
        <f>SQRT((q_2x-W778)^2+(q_2y-X778)^2)</f>
        <v>247038.07735138756</v>
      </c>
      <c r="AY778" s="39"/>
      <c r="AZ778" s="39">
        <f>SQRT((q_3x-W778)^2+(q_3y-X778)^2)</f>
        <v>219349.5559850646</v>
      </c>
      <c r="BA778" s="39"/>
    </row>
    <row r="779" spans="20:53" x14ac:dyDescent="0.3">
      <c r="T779">
        <v>775</v>
      </c>
      <c r="U779">
        <v>387.5</v>
      </c>
      <c r="W779" s="39">
        <f>W778+(Z778*bt)+(0.5*AC778)*bt^2</f>
        <v>39401.483208469355</v>
      </c>
      <c r="X779" s="39">
        <f>X778+(AA778*bt)+(0.5*AD778)*bt^2</f>
        <v>-230815.30288388819</v>
      </c>
      <c r="Y779" s="39"/>
      <c r="Z779" s="39">
        <f>Z778+(AC778*bt)</f>
        <v>900.81220672064558</v>
      </c>
      <c r="AA779" s="39">
        <f>AA778+(AD778*bt)</f>
        <v>-1822.3338770435914</v>
      </c>
      <c r="AB779" s="39"/>
      <c r="AC779" s="39">
        <f t="shared" si="51"/>
        <v>-3.6062161442864067</v>
      </c>
      <c r="AD779" s="39">
        <f t="shared" si="52"/>
        <v>22.466774864134752</v>
      </c>
      <c r="AE779" s="39"/>
      <c r="AF779" s="39"/>
      <c r="AG779" s="39">
        <f>Masse_1*(q_1x-W779)/($AV779^2+Aarseth_1^2)^(3/2)</f>
        <v>-0.74120090683944995</v>
      </c>
      <c r="AH779" s="39">
        <f>Masse_1*(q_1y-X779)/($AV779^2+Aarseth_1^2)^(3/2)</f>
        <v>9.1044337545362222</v>
      </c>
      <c r="AI779" s="39"/>
      <c r="AJ779" s="39">
        <f>Masse_2*(q_2x-W779)/($AX779^2+Aarseth_2^2)^(3/2)</f>
        <v>-0.69829848748211909</v>
      </c>
      <c r="AK779" s="39">
        <f>Masse_2*(q_2y-X779)/($AX779^2+Aarseth_2^2)^(3/2)</f>
        <v>2.830921934662928</v>
      </c>
      <c r="AL779" s="39"/>
      <c r="AM779" s="39">
        <f>Masse_3*(q_3x-W779)/($AZ779^2+Aarseth_3^2)^(3/2)</f>
        <v>-2.1667167499648379</v>
      </c>
      <c r="AN779" s="39">
        <f>Masse_3*(q_3y-X779)/($AZ779^2+Aarseth_3^2)^(3/2)</f>
        <v>10.531419174935602</v>
      </c>
      <c r="AO779" s="39"/>
      <c r="AP779" s="39"/>
      <c r="AQ779" s="39"/>
      <c r="AR779" s="39"/>
      <c r="AS779" s="39"/>
      <c r="AT779" s="39"/>
      <c r="AU779" s="39"/>
      <c r="AV779" s="39">
        <f>SQRT((q_1x-W779)^2+(q_1y-X779)^2)</f>
        <v>239103.74555687723</v>
      </c>
      <c r="AW779" s="39"/>
      <c r="AX779" s="39">
        <f>SQRT((q_2x-W779)^2+(q_2y-X779)^2)</f>
        <v>248033.35725346475</v>
      </c>
      <c r="AY779" s="39"/>
      <c r="AZ779" s="39">
        <f>SQRT((q_3x-W779)^2+(q_3y-X779)^2)</f>
        <v>220335.50932606478</v>
      </c>
      <c r="BA779" s="39"/>
    </row>
    <row r="780" spans="20:53" x14ac:dyDescent="0.3">
      <c r="T780">
        <v>776</v>
      </c>
      <c r="U780">
        <v>388</v>
      </c>
      <c r="W780" s="39">
        <f>W779+(Z779*bt)+(0.5*AC779)*bt^2</f>
        <v>39851.438534811641</v>
      </c>
      <c r="X780" s="39">
        <f>X779+(AA779*bt)+(0.5*AD779)*bt^2</f>
        <v>-231723.66147555195</v>
      </c>
      <c r="Y780" s="39"/>
      <c r="Z780" s="39">
        <f>Z779+(AC779*bt)</f>
        <v>899.00909864850234</v>
      </c>
      <c r="AA780" s="39">
        <f>AA779+(AD779*bt)</f>
        <v>-1811.1004896115242</v>
      </c>
      <c r="AB780" s="39"/>
      <c r="AC780" s="39">
        <f t="shared" si="51"/>
        <v>-3.6045198806103298</v>
      </c>
      <c r="AD780" s="39">
        <f t="shared" si="52"/>
        <v>22.276093068439145</v>
      </c>
      <c r="AE780" s="39"/>
      <c r="AF780" s="39"/>
      <c r="AG780" s="39">
        <f>Masse_1*(q_1x-W780)/($AV780^2+Aarseth_1^2)^(3/2)</f>
        <v>-0.74951115450649852</v>
      </c>
      <c r="AH780" s="39">
        <f>Masse_1*(q_1y-X780)/($AV780^2+Aarseth_1^2)^(3/2)</f>
        <v>9.0321314691320431</v>
      </c>
      <c r="AI780" s="39"/>
      <c r="AJ780" s="39">
        <f>Masse_2*(q_2x-W780)/($AX780^2+Aarseth_2^2)^(3/2)</f>
        <v>-0.69523830126550279</v>
      </c>
      <c r="AK780" s="39">
        <f>Masse_2*(q_2y-X780)/($AX780^2+Aarseth_2^2)^(3/2)</f>
        <v>2.807878171252197</v>
      </c>
      <c r="AL780" s="39"/>
      <c r="AM780" s="39">
        <f>Masse_3*(q_3x-W780)/($AZ780^2+Aarseth_3^2)^(3/2)</f>
        <v>-2.1597704248383285</v>
      </c>
      <c r="AN780" s="39">
        <f>Masse_3*(q_3y-X780)/($AZ780^2+Aarseth_3^2)^(3/2)</f>
        <v>10.436083428054905</v>
      </c>
      <c r="AO780" s="39"/>
      <c r="AP780" s="39"/>
      <c r="AQ780" s="39"/>
      <c r="AR780" s="39"/>
      <c r="AS780" s="39"/>
      <c r="AT780" s="39"/>
      <c r="AU780" s="39"/>
      <c r="AV780" s="39">
        <f>SQRT((q_1x-W780)^2+(q_1y-X780)^2)</f>
        <v>240045.9119036833</v>
      </c>
      <c r="AW780" s="39"/>
      <c r="AX780" s="39">
        <f>SQRT((q_2x-W780)^2+(q_2y-X780)^2)</f>
        <v>249023.13790456014</v>
      </c>
      <c r="AY780" s="39"/>
      <c r="AZ780" s="39">
        <f>SQRT((q_3x-W780)^2+(q_3y-X780)^2)</f>
        <v>221316.05676500662</v>
      </c>
      <c r="BA780" s="39"/>
    </row>
    <row r="781" spans="20:53" x14ac:dyDescent="0.3">
      <c r="T781">
        <v>777</v>
      </c>
      <c r="U781">
        <v>388.5</v>
      </c>
      <c r="W781" s="39">
        <f>W780+(Z780*bt)+(0.5*AC780)*bt^2</f>
        <v>40300.492519150815</v>
      </c>
      <c r="X781" s="39">
        <f>X780+(AA780*bt)+(0.5*AD780)*bt^2</f>
        <v>-232626.42720872414</v>
      </c>
      <c r="Y781" s="39"/>
      <c r="Z781" s="39">
        <f>Z780+(AC780*bt)</f>
        <v>897.20683870819721</v>
      </c>
      <c r="AA781" s="39">
        <f>AA780+(AD780*bt)</f>
        <v>-1799.9624430773047</v>
      </c>
      <c r="AB781" s="39"/>
      <c r="AC781" s="39">
        <f t="shared" si="51"/>
        <v>-3.6026624786929937</v>
      </c>
      <c r="AD781" s="39">
        <f t="shared" si="52"/>
        <v>22.088789528236475</v>
      </c>
      <c r="AE781" s="39"/>
      <c r="AF781" s="39"/>
      <c r="AG781" s="39">
        <f>Masse_1*(q_1x-W781)/($AV781^2+Aarseth_1^2)^(3/2)</f>
        <v>-0.75757410492274857</v>
      </c>
      <c r="AH781" s="39">
        <f>Masse_1*(q_1y-X781)/($AV781^2+Aarseth_1^2)^(3/2)</f>
        <v>8.9610418559714979</v>
      </c>
      <c r="AI781" s="39"/>
      <c r="AJ781" s="39">
        <f>Masse_2*(q_2x-W781)/($AX781^2+Aarseth_2^2)^(3/2)</f>
        <v>-0.69222004654134228</v>
      </c>
      <c r="AK781" s="39">
        <f>Masse_2*(q_2y-X781)/($AX781^2+Aarseth_2^2)^(3/2)</f>
        <v>2.7852322546327986</v>
      </c>
      <c r="AL781" s="39"/>
      <c r="AM781" s="39">
        <f>Masse_3*(q_3x-W781)/($AZ781^2+Aarseth_3^2)^(3/2)</f>
        <v>-2.1528683272289029</v>
      </c>
      <c r="AN781" s="39">
        <f>Masse_3*(q_3y-X781)/($AZ781^2+Aarseth_3^2)^(3/2)</f>
        <v>10.34251541763218</v>
      </c>
      <c r="AO781" s="39"/>
      <c r="AP781" s="39"/>
      <c r="AQ781" s="39"/>
      <c r="AR781" s="39"/>
      <c r="AS781" s="39"/>
      <c r="AT781" s="39"/>
      <c r="AU781" s="39"/>
      <c r="AV781" s="39">
        <f>SQRT((q_1x-W781)^2+(q_1y-X781)^2)</f>
        <v>240983.00985867612</v>
      </c>
      <c r="AW781" s="39"/>
      <c r="AX781" s="39">
        <f>SQRT((q_2x-W781)^2+(q_2y-X781)^2)</f>
        <v>250007.46504479117</v>
      </c>
      <c r="AY781" s="39"/>
      <c r="AZ781" s="39">
        <f>SQRT((q_3x-W781)^2+(q_3y-X781)^2)</f>
        <v>222291.24238735036</v>
      </c>
      <c r="BA781" s="39"/>
    </row>
    <row r="782" spans="20:53" x14ac:dyDescent="0.3">
      <c r="T782">
        <v>778</v>
      </c>
      <c r="U782">
        <v>389</v>
      </c>
      <c r="W782" s="39">
        <f>W781+(Z781*bt)+(0.5*AC781)*bt^2</f>
        <v>40748.645605695077</v>
      </c>
      <c r="X782" s="39">
        <f>X781+(AA781*bt)+(0.5*AD781)*bt^2</f>
        <v>-233523.64733157176</v>
      </c>
      <c r="Y782" s="39"/>
      <c r="Z782" s="39">
        <f>Z781+(AC781*bt)</f>
        <v>895.40550746885071</v>
      </c>
      <c r="AA782" s="39">
        <f>AA781+(AD781*bt)</f>
        <v>-1788.9180483131863</v>
      </c>
      <c r="AB782" s="39"/>
      <c r="AC782" s="39">
        <f t="shared" si="51"/>
        <v>-3.6006523928742933</v>
      </c>
      <c r="AD782" s="39">
        <f t="shared" si="52"/>
        <v>21.904780018669449</v>
      </c>
      <c r="AE782" s="39"/>
      <c r="AF782" s="39"/>
      <c r="AG782" s="39">
        <f>Masse_1*(q_1x-W782)/($AV782^2+Aarseth_1^2)^(3/2)</f>
        <v>-0.76539808822071653</v>
      </c>
      <c r="AH782" s="39">
        <f>Masse_1*(q_1y-X782)/($AV782^2+Aarseth_1^2)^(3/2)</f>
        <v>8.891136433162341</v>
      </c>
      <c r="AI782" s="39"/>
      <c r="AJ782" s="39">
        <f>Masse_2*(q_2x-W782)/($AX782^2+Aarseth_2^2)^(3/2)</f>
        <v>-0.68924294963935873</v>
      </c>
      <c r="AK782" s="39">
        <f>Masse_2*(q_2y-X782)/($AX782^2+Aarseth_2^2)^(3/2)</f>
        <v>2.7629744716154154</v>
      </c>
      <c r="AL782" s="39"/>
      <c r="AM782" s="39">
        <f>Masse_3*(q_3x-W782)/($AZ782^2+Aarseth_3^2)^(3/2)</f>
        <v>-2.1460113550142181</v>
      </c>
      <c r="AN782" s="39">
        <f>Masse_3*(q_3y-X782)/($AZ782^2+Aarseth_3^2)^(3/2)</f>
        <v>10.250669113891695</v>
      </c>
      <c r="AO782" s="39"/>
      <c r="AP782" s="39"/>
      <c r="AQ782" s="39"/>
      <c r="AR782" s="39"/>
      <c r="AS782" s="39"/>
      <c r="AT782" s="39"/>
      <c r="AU782" s="39"/>
      <c r="AV782" s="39">
        <f>SQRT((q_1x-W782)^2+(q_1y-X782)^2)</f>
        <v>241915.07780104282</v>
      </c>
      <c r="AW782" s="39"/>
      <c r="AX782" s="39">
        <f>SQRT((q_2x-W782)^2+(q_2y-X782)^2)</f>
        <v>250986.38359998353</v>
      </c>
      <c r="AY782" s="39"/>
      <c r="AZ782" s="39">
        <f>SQRT((q_3x-W782)^2+(q_3y-X782)^2)</f>
        <v>223261.10950599666</v>
      </c>
      <c r="BA782" s="39"/>
    </row>
    <row r="783" spans="20:53" x14ac:dyDescent="0.3">
      <c r="T783">
        <v>779</v>
      </c>
      <c r="U783">
        <v>389.5</v>
      </c>
      <c r="W783" s="39">
        <f>W782+(Z782*bt)+(0.5*AC782)*bt^2</f>
        <v>41195.898277880391</v>
      </c>
      <c r="X783" s="39">
        <f>X782+(AA782*bt)+(0.5*AD782)*bt^2</f>
        <v>-234415.36825822602</v>
      </c>
      <c r="Y783" s="39"/>
      <c r="Z783" s="39">
        <f>Z782+(AC782*bt)</f>
        <v>893.60518127241357</v>
      </c>
      <c r="AA783" s="39">
        <f>AA782+(AD782*bt)</f>
        <v>-1777.9656583038516</v>
      </c>
      <c r="AB783" s="39"/>
      <c r="AC783" s="39">
        <f t="shared" si="51"/>
        <v>-3.5984976909945754</v>
      </c>
      <c r="AD783" s="39">
        <f t="shared" si="52"/>
        <v>21.723983044742987</v>
      </c>
      <c r="AE783" s="39"/>
      <c r="AF783" s="39"/>
      <c r="AG783" s="39">
        <f>Masse_1*(q_1x-W783)/($AV783^2+Aarseth_1^2)^(3/2)</f>
        <v>-0.77299111347657068</v>
      </c>
      <c r="AH783" s="39">
        <f>Masse_1*(q_1y-X783)/($AV783^2+Aarseth_1^2)^(3/2)</f>
        <v>8.8223875877045757</v>
      </c>
      <c r="AI783" s="39"/>
      <c r="AJ783" s="39">
        <f>Masse_2*(q_2x-W783)/($AX783^2+Aarseth_2^2)^(3/2)</f>
        <v>-0.68630625640172427</v>
      </c>
      <c r="AK783" s="39">
        <f>Masse_2*(q_2y-X783)/($AX783^2+Aarseth_2^2)^(3/2)</f>
        <v>2.7410954184323804</v>
      </c>
      <c r="AL783" s="39"/>
      <c r="AM783" s="39">
        <f>Masse_3*(q_3x-W783)/($AZ783^2+Aarseth_3^2)^(3/2)</f>
        <v>-2.1392003211162804</v>
      </c>
      <c r="AN783" s="39">
        <f>Masse_3*(q_3y-X783)/($AZ783^2+Aarseth_3^2)^(3/2)</f>
        <v>10.160500038606031</v>
      </c>
      <c r="AO783" s="39"/>
      <c r="AP783" s="39"/>
      <c r="AQ783" s="39"/>
      <c r="AR783" s="39"/>
      <c r="AS783" s="39"/>
      <c r="AT783" s="39"/>
      <c r="AU783" s="39"/>
      <c r="AV783" s="39">
        <f>SQRT((q_1x-W783)^2+(q_1y-X783)^2)</f>
        <v>242842.15347282556</v>
      </c>
      <c r="AW783" s="39"/>
      <c r="AX783" s="39">
        <f>SQRT((q_2x-W783)^2+(q_2y-X783)^2)</f>
        <v>251959.93770208969</v>
      </c>
      <c r="AY783" s="39"/>
      <c r="AZ783" s="39">
        <f>SQRT((q_3x-W783)^2+(q_3y-X783)^2)</f>
        <v>224225.70068034844</v>
      </c>
      <c r="BA783" s="39"/>
    </row>
    <row r="784" spans="20:53" x14ac:dyDescent="0.3">
      <c r="T784">
        <v>780</v>
      </c>
      <c r="U784">
        <v>390</v>
      </c>
      <c r="W784" s="39">
        <f>W783+(Z783*bt)+(0.5*AC783)*bt^2</f>
        <v>41642.251056305227</v>
      </c>
      <c r="X784" s="39">
        <f>X783+(AA783*bt)+(0.5*AD783)*bt^2</f>
        <v>-235301.63558949737</v>
      </c>
      <c r="Y784" s="39"/>
      <c r="Z784" s="39">
        <f>Z783+(AC783*bt)</f>
        <v>891.80593242691634</v>
      </c>
      <c r="AA784" s="39">
        <f>AA783+(AD783*bt)</f>
        <v>-1767.1036667814801</v>
      </c>
      <c r="AB784" s="39"/>
      <c r="AC784" s="39">
        <f t="shared" si="51"/>
        <v>-3.5962060735587098</v>
      </c>
      <c r="AD784" s="39">
        <f t="shared" si="52"/>
        <v>21.546319733026188</v>
      </c>
      <c r="AE784" s="39"/>
      <c r="AF784" s="39"/>
      <c r="AG784" s="39">
        <f>Masse_1*(q_1x-W784)/($AV784^2+Aarseth_1^2)^(3/2)</f>
        <v>-0.78036088302980666</v>
      </c>
      <c r="AH784" s="39">
        <f>Masse_1*(q_1y-X784)/($AV784^2+Aarseth_1^2)^(3/2)</f>
        <v>8.7547685431040545</v>
      </c>
      <c r="AI784" s="39"/>
      <c r="AJ784" s="39">
        <f>Masse_2*(q_2x-W784)/($AX784^2+Aarseth_2^2)^(3/2)</f>
        <v>-0.68340923157082678</v>
      </c>
      <c r="AK784" s="39">
        <f>Masse_2*(q_2y-X784)/($AX784^2+Aarseth_2^2)^(3/2)</f>
        <v>2.7195859886453282</v>
      </c>
      <c r="AL784" s="39"/>
      <c r="AM784" s="39">
        <f>Masse_3*(q_3x-W784)/($AZ784^2+Aarseth_3^2)^(3/2)</f>
        <v>-2.1324359589580761</v>
      </c>
      <c r="AN784" s="39">
        <f>Masse_3*(q_3y-X784)/($AZ784^2+Aarseth_3^2)^(3/2)</f>
        <v>10.071965201276804</v>
      </c>
      <c r="AO784" s="39"/>
      <c r="AP784" s="39"/>
      <c r="AQ784" s="39"/>
      <c r="AR784" s="39"/>
      <c r="AS784" s="39"/>
      <c r="AT784" s="39"/>
      <c r="AU784" s="39"/>
      <c r="AV784" s="39">
        <f>SQRT((q_1x-W784)^2+(q_1y-X784)^2)</f>
        <v>243764.27399378936</v>
      </c>
      <c r="AW784" s="39"/>
      <c r="AX784" s="39">
        <f>SQRT((q_2x-W784)^2+(q_2y-X784)^2)</f>
        <v>252928.17070894086</v>
      </c>
      <c r="AY784" s="39"/>
      <c r="AZ784" s="39">
        <f>SQRT((q_3x-W784)^2+(q_3y-X784)^2)</f>
        <v>225185.05773475979</v>
      </c>
      <c r="BA784" s="39"/>
    </row>
    <row r="785" spans="20:53" x14ac:dyDescent="0.3">
      <c r="T785">
        <v>781</v>
      </c>
      <c r="U785">
        <v>390.5</v>
      </c>
      <c r="W785" s="39">
        <f>W784+(Z784*bt)+(0.5*AC784)*bt^2</f>
        <v>42087.704496759492</v>
      </c>
      <c r="X785" s="39">
        <f>X784+(AA784*bt)+(0.5*AD784)*bt^2</f>
        <v>-236182.49413292148</v>
      </c>
      <c r="Y785" s="39"/>
      <c r="Z785" s="39">
        <f>Z784+(AC784*bt)</f>
        <v>890.00782939013698</v>
      </c>
      <c r="AA785" s="39">
        <f>AA784+(AD784*bt)</f>
        <v>-1756.3305069149669</v>
      </c>
      <c r="AB785" s="39"/>
      <c r="AC785" s="39">
        <f t="shared" si="51"/>
        <v>-3.5937848918459636</v>
      </c>
      <c r="AD785" s="39">
        <f t="shared" si="52"/>
        <v>21.371713728425394</v>
      </c>
      <c r="AE785" s="39"/>
      <c r="AF785" s="39"/>
      <c r="AG785" s="39">
        <f>Masse_1*(q_1x-W785)/($AV785^2+Aarseth_1^2)^(3/2)</f>
        <v>-0.78751480607467383</v>
      </c>
      <c r="AH785" s="39">
        <f>Masse_1*(q_1y-X785)/($AV785^2+Aarseth_1^2)^(3/2)</f>
        <v>8.6882533284087931</v>
      </c>
      <c r="AI785" s="39"/>
      <c r="AJ785" s="39">
        <f>Masse_2*(q_2x-W785)/($AX785^2+Aarseth_2^2)^(3/2)</f>
        <v>-0.68055115820006884</v>
      </c>
      <c r="AK785" s="39">
        <f>Masse_2*(q_2y-X785)/($AX785^2+Aarseth_2^2)^(3/2)</f>
        <v>2.6984373616113579</v>
      </c>
      <c r="AL785" s="39"/>
      <c r="AM785" s="39">
        <f>Masse_3*(q_3x-W785)/($AZ785^2+Aarseth_3^2)^(3/2)</f>
        <v>-2.1257189275712212</v>
      </c>
      <c r="AN785" s="39">
        <f>Masse_3*(q_3y-X785)/($AZ785^2+Aarseth_3^2)^(3/2)</f>
        <v>9.9850230384052434</v>
      </c>
      <c r="AO785" s="39"/>
      <c r="AP785" s="39"/>
      <c r="AQ785" s="39"/>
      <c r="AR785" s="39"/>
      <c r="AS785" s="39"/>
      <c r="AT785" s="39"/>
      <c r="AU785" s="39"/>
      <c r="AV785" s="39">
        <f>SQRT((q_1x-W785)^2+(q_1y-X785)^2)</f>
        <v>244681.47587583633</v>
      </c>
      <c r="AW785" s="39"/>
      <c r="AX785" s="39">
        <f>SQRT((q_2x-W785)^2+(q_2y-X785)^2)</f>
        <v>253891.12522335799</v>
      </c>
      <c r="AY785" s="39"/>
      <c r="AZ785" s="39">
        <f>SQRT((q_3x-W785)^2+(q_3y-X785)^2)</f>
        <v>226139.22177639595</v>
      </c>
      <c r="BA785" s="39"/>
    </row>
    <row r="786" spans="20:53" x14ac:dyDescent="0.3">
      <c r="T786">
        <v>782</v>
      </c>
      <c r="U786">
        <v>391</v>
      </c>
      <c r="W786" s="39">
        <f>W785+(Z785*bt)+(0.5*AC785)*bt^2</f>
        <v>42532.25918834308</v>
      </c>
      <c r="X786" s="39">
        <f>X785+(AA785*bt)+(0.5*AD785)*bt^2</f>
        <v>-237057.98792216292</v>
      </c>
      <c r="Y786" s="39"/>
      <c r="Z786" s="39">
        <f>Z785+(AC785*bt)</f>
        <v>888.21093694421404</v>
      </c>
      <c r="AA786" s="39">
        <f>AA785+(AD785*bt)</f>
        <v>-1745.6446500507543</v>
      </c>
      <c r="AB786" s="39"/>
      <c r="AC786" s="39">
        <f t="shared" ref="AC786:AC849" si="53">AG786+AJ786+AM786</f>
        <v>-3.5912411650306222</v>
      </c>
      <c r="AD786" s="39">
        <f t="shared" ref="AD786:AD849" si="54">AH786+AK786+AN786</f>
        <v>21.200091095758268</v>
      </c>
      <c r="AE786" s="39"/>
      <c r="AF786" s="39"/>
      <c r="AG786" s="39">
        <f>Masse_1*(q_1x-W786)/($AV786^2+Aarseth_1^2)^(3/2)</f>
        <v>-0.79446001156504942</v>
      </c>
      <c r="AH786" s="39">
        <f>Masse_1*(q_1y-X786)/($AV786^2+Aarseth_1^2)^(3/2)</f>
        <v>8.6228167485967084</v>
      </c>
      <c r="AI786" s="39"/>
      <c r="AJ786" s="39">
        <f>Masse_2*(q_2x-W786)/($AX786^2+Aarseth_2^2)^(3/2)</f>
        <v>-0.67773133708688083</v>
      </c>
      <c r="AK786" s="39">
        <f>Masse_2*(q_2y-X786)/($AX786^2+Aarseth_2^2)^(3/2)</f>
        <v>2.6776409914787629</v>
      </c>
      <c r="AL786" s="39"/>
      <c r="AM786" s="39">
        <f>Masse_3*(q_3x-W786)/($AZ786^2+Aarseth_3^2)^(3/2)</f>
        <v>-2.1190498163786922</v>
      </c>
      <c r="AN786" s="39">
        <f>Masse_3*(q_3y-X786)/($AZ786^2+Aarseth_3^2)^(3/2)</f>
        <v>9.8996333556827949</v>
      </c>
      <c r="AO786" s="39"/>
      <c r="AP786" s="39"/>
      <c r="AQ786" s="39"/>
      <c r="AR786" s="39"/>
      <c r="AS786" s="39"/>
      <c r="AT786" s="39"/>
      <c r="AU786" s="39"/>
      <c r="AV786" s="39">
        <f>SQRT((q_1x-W786)^2+(q_1y-X786)^2)</f>
        <v>245593.79503698269</v>
      </c>
      <c r="AW786" s="39"/>
      <c r="AX786" s="39">
        <f>SQRT((q_2x-W786)^2+(q_2y-X786)^2)</f>
        <v>254848.84311164866</v>
      </c>
      <c r="AY786" s="39"/>
      <c r="AZ786" s="39">
        <f>SQRT((q_3x-W786)^2+(q_3y-X786)^2)</f>
        <v>227088.2332125275</v>
      </c>
      <c r="BA786" s="39"/>
    </row>
    <row r="787" spans="20:53" x14ac:dyDescent="0.3">
      <c r="T787">
        <v>783</v>
      </c>
      <c r="U787">
        <v>391.5</v>
      </c>
      <c r="W787" s="39">
        <f>W786+(Z786*bt)+(0.5*AC786)*bt^2</f>
        <v>42975.915751669563</v>
      </c>
      <c r="X787" s="39">
        <f>X786+(AA786*bt)+(0.5*AD786)*bt^2</f>
        <v>-237928.1602358013</v>
      </c>
      <c r="Y787" s="39"/>
      <c r="Z787" s="39">
        <f>Z786+(AC786*bt)</f>
        <v>886.41531636169873</v>
      </c>
      <c r="AA787" s="39">
        <f>AA786+(AD786*bt)</f>
        <v>-1735.0446045028752</v>
      </c>
      <c r="AB787" s="39"/>
      <c r="AC787" s="39">
        <f t="shared" si="53"/>
        <v>-3.5885815963725758</v>
      </c>
      <c r="AD787" s="39">
        <f t="shared" si="54"/>
        <v>21.031380225868446</v>
      </c>
      <c r="AE787" s="39"/>
      <c r="AF787" s="39"/>
      <c r="AG787" s="39">
        <f>Masse_1*(q_1x-W787)/($AV787^2+Aarseth_1^2)^(3/2)</f>
        <v>-0.80120336047173335</v>
      </c>
      <c r="AH787" s="39">
        <f>Masse_1*(q_1y-X787)/($AV787^2+Aarseth_1^2)^(3/2)</f>
        <v>8.5584343562467247</v>
      </c>
      <c r="AI787" s="39"/>
      <c r="AJ787" s="39">
        <f>Masse_2*(q_2x-W787)/($AX787^2+Aarseth_2^2)^(3/2)</f>
        <v>-0.67494908622671523</v>
      </c>
      <c r="AK787" s="39">
        <f>Masse_2*(q_2y-X787)/($AX787^2+Aarseth_2^2)^(3/2)</f>
        <v>2.6571885966833029</v>
      </c>
      <c r="AL787" s="39"/>
      <c r="AM787" s="39">
        <f>Masse_3*(q_3x-W787)/($AZ787^2+Aarseth_3^2)^(3/2)</f>
        <v>-2.112429149674127</v>
      </c>
      <c r="AN787" s="39">
        <f>Masse_3*(q_3y-X787)/($AZ787^2+Aarseth_3^2)^(3/2)</f>
        <v>9.8157572729384164</v>
      </c>
      <c r="AO787" s="39"/>
      <c r="AP787" s="39"/>
      <c r="AQ787" s="39"/>
      <c r="AR787" s="39"/>
      <c r="AS787" s="39"/>
      <c r="AT787" s="39"/>
      <c r="AU787" s="39"/>
      <c r="AV787" s="39">
        <f>SQRT((q_1x-W787)^2+(q_1y-X787)^2)</f>
        <v>246501.26681491514</v>
      </c>
      <c r="AW787" s="39"/>
      <c r="AX787" s="39">
        <f>SQRT((q_2x-W787)^2+(q_2y-X787)^2)</f>
        <v>255801.36552151269</v>
      </c>
      <c r="AY787" s="39"/>
      <c r="AZ787" s="39">
        <f>SQRT((q_3x-W787)^2+(q_3y-X787)^2)</f>
        <v>228032.13176728055</v>
      </c>
      <c r="BA787" s="39"/>
    </row>
    <row r="788" spans="20:53" x14ac:dyDescent="0.3">
      <c r="T788">
        <v>784</v>
      </c>
      <c r="U788">
        <v>392</v>
      </c>
      <c r="W788" s="39">
        <f>W787+(Z787*bt)+(0.5*AC787)*bt^2</f>
        <v>43418.674837150866</v>
      </c>
      <c r="X788" s="39">
        <f>X787+(AA787*bt)+(0.5*AD787)*bt^2</f>
        <v>-238793.05361552449</v>
      </c>
      <c r="Y788" s="39"/>
      <c r="Z788" s="39">
        <f>Z787+(AC787*bt)</f>
        <v>884.62102556351249</v>
      </c>
      <c r="AA788" s="39">
        <f>AA787+(AD787*bt)</f>
        <v>-1724.5289143899411</v>
      </c>
      <c r="AB788" s="39"/>
      <c r="AC788" s="39">
        <f t="shared" si="53"/>
        <v>-3.5858125885345009</v>
      </c>
      <c r="AD788" s="39">
        <f t="shared" si="54"/>
        <v>20.865511746042493</v>
      </c>
      <c r="AE788" s="39"/>
      <c r="AF788" s="39"/>
      <c r="AG788" s="39">
        <f>Masse_1*(q_1x-W788)/($AV788^2+Aarseth_1^2)^(3/2)</f>
        <v>-0.80775145742867815</v>
      </c>
      <c r="AH788" s="39">
        <f>Masse_1*(q_1y-X788)/($AV788^2+Aarseth_1^2)^(3/2)</f>
        <v>8.4950824244290626</v>
      </c>
      <c r="AI788" s="39"/>
      <c r="AJ788" s="39">
        <f>Masse_2*(q_2x-W788)/($AX788^2+Aarseth_2^2)^(3/2)</f>
        <v>-0.67220374028734986</v>
      </c>
      <c r="AK788" s="39">
        <f>Masse_2*(q_2y-X788)/($AX788^2+Aarseth_2^2)^(3/2)</f>
        <v>2.6370721499197463</v>
      </c>
      <c r="AL788" s="39"/>
      <c r="AM788" s="39">
        <f>Masse_3*(q_3x-W788)/($AZ788^2+Aarseth_3^2)^(3/2)</f>
        <v>-2.105857390818473</v>
      </c>
      <c r="AN788" s="39">
        <f>Masse_3*(q_3y-X788)/($AZ788^2+Aarseth_3^2)^(3/2)</f>
        <v>9.7333571716936866</v>
      </c>
      <c r="AO788" s="39"/>
      <c r="AP788" s="39"/>
      <c r="AQ788" s="39"/>
      <c r="AR788" s="39"/>
      <c r="AS788" s="39"/>
      <c r="AT788" s="39"/>
      <c r="AU788" s="39"/>
      <c r="AV788" s="39">
        <f>SQRT((q_1x-W788)^2+(q_1y-X788)^2)</f>
        <v>247403.92598014249</v>
      </c>
      <c r="AW788" s="39"/>
      <c r="AX788" s="39">
        <f>SQRT((q_2x-W788)^2+(q_2y-X788)^2)</f>
        <v>256748.73289938067</v>
      </c>
      <c r="AY788" s="39"/>
      <c r="AZ788" s="39">
        <f>SQRT((q_3x-W788)^2+(q_3y-X788)^2)</f>
        <v>228970.9564978641</v>
      </c>
      <c r="BA788" s="39"/>
    </row>
    <row r="789" spans="20:53" x14ac:dyDescent="0.3">
      <c r="T789">
        <v>785</v>
      </c>
      <c r="U789">
        <v>392.5</v>
      </c>
      <c r="W789" s="39">
        <f>W788+(Z788*bt)+(0.5*AC788)*bt^2</f>
        <v>43860.537123359056</v>
      </c>
      <c r="X789" s="39">
        <f>X788+(AA788*bt)+(0.5*AD788)*bt^2</f>
        <v>-239652.7098837512</v>
      </c>
      <c r="Y789" s="39"/>
      <c r="Z789" s="39">
        <f>Z788+(AC788*bt)</f>
        <v>882.82811926924524</v>
      </c>
      <c r="AA789" s="39">
        <f>AA788+(AD788*bt)</f>
        <v>-1714.0961585169198</v>
      </c>
      <c r="AB789" s="39"/>
      <c r="AC789" s="39">
        <f t="shared" si="53"/>
        <v>-3.5829402580774472</v>
      </c>
      <c r="AD789" s="39">
        <f t="shared" si="54"/>
        <v>20.70241843450059</v>
      </c>
      <c r="AE789" s="39"/>
      <c r="AF789" s="39"/>
      <c r="AG789" s="39">
        <f>Masse_1*(q_1x-W789)/($AV789^2+Aarseth_1^2)^(3/2)</f>
        <v>-0.81411066180246461</v>
      </c>
      <c r="AH789" s="39">
        <f>Masse_1*(q_1y-X789)/($AV789^2+Aarseth_1^2)^(3/2)</f>
        <v>8.4327379207550379</v>
      </c>
      <c r="AI789" s="39"/>
      <c r="AJ789" s="39">
        <f>Masse_2*(q_2x-W789)/($AX789^2+Aarseth_2^2)^(3/2)</f>
        <v>-0.66949465010247311</v>
      </c>
      <c r="AK789" s="39">
        <f>Masse_2*(q_2y-X789)/($AX789^2+Aarseth_2^2)^(3/2)</f>
        <v>2.6172838685633129</v>
      </c>
      <c r="AL789" s="39"/>
      <c r="AM789" s="39">
        <f>Masse_3*(q_3x-W789)/($AZ789^2+Aarseth_3^2)^(3/2)</f>
        <v>-2.0993349461725095</v>
      </c>
      <c r="AN789" s="39">
        <f>Masse_3*(q_3y-X789)/($AZ789^2+Aarseth_3^2)^(3/2)</f>
        <v>9.6523966451822396</v>
      </c>
      <c r="AO789" s="39"/>
      <c r="AP789" s="39"/>
      <c r="AQ789" s="39"/>
      <c r="AR789" s="39"/>
      <c r="AS789" s="39"/>
      <c r="AT789" s="39"/>
      <c r="AU789" s="39"/>
      <c r="AV789" s="39">
        <f>SQRT((q_1x-W789)^2+(q_1y-X789)^2)</f>
        <v>248301.80674875664</v>
      </c>
      <c r="AW789" s="39"/>
      <c r="AX789" s="39">
        <f>SQRT((q_2x-W789)^2+(q_2y-X789)^2)</f>
        <v>257690.98500720659</v>
      </c>
      <c r="AY789" s="39"/>
      <c r="AZ789" s="39">
        <f>SQRT((q_3x-W789)^2+(q_3y-X789)^2)</f>
        <v>229904.74581029429</v>
      </c>
      <c r="BA789" s="39"/>
    </row>
    <row r="790" spans="20:53" x14ac:dyDescent="0.3">
      <c r="T790">
        <v>786</v>
      </c>
      <c r="U790">
        <v>393</v>
      </c>
      <c r="W790" s="39">
        <f>W789+(Z789*bt)+(0.5*AC789)*bt^2</f>
        <v>44301.503315461421</v>
      </c>
      <c r="X790" s="39">
        <f>X789+(AA789*bt)+(0.5*AD789)*bt^2</f>
        <v>-240507.17016070537</v>
      </c>
      <c r="Y790" s="39"/>
      <c r="Z790" s="39">
        <f>Z789+(AC789*bt)</f>
        <v>881.03664914020646</v>
      </c>
      <c r="AA790" s="39">
        <f>AA789+(AD789*bt)</f>
        <v>-1703.7449492996695</v>
      </c>
      <c r="AB790" s="39"/>
      <c r="AC790" s="39">
        <f t="shared" si="53"/>
        <v>-3.5799704491838709</v>
      </c>
      <c r="AD790" s="39">
        <f t="shared" si="54"/>
        <v>20.542035138748524</v>
      </c>
      <c r="AE790" s="39"/>
      <c r="AF790" s="39"/>
      <c r="AG790" s="39">
        <f>Masse_1*(q_1x-W790)/($AV790^2+Aarseth_1^2)^(3/2)</f>
        <v>-0.82028709821709311</v>
      </c>
      <c r="AH790" s="39">
        <f>Masse_1*(q_1y-X790)/($AV790^2+Aarseth_1^2)^(3/2)</f>
        <v>8.3713784825288737</v>
      </c>
      <c r="AI790" s="39"/>
      <c r="AJ790" s="39">
        <f>Masse_2*(q_2x-W790)/($AX790^2+Aarseth_2^2)^(3/2)</f>
        <v>-0.66682118218376496</v>
      </c>
      <c r="AK790" s="39">
        <f>Masse_2*(q_2y-X790)/($AX790^2+Aarseth_2^2)^(3/2)</f>
        <v>2.5978162055179386</v>
      </c>
      <c r="AL790" s="39"/>
      <c r="AM790" s="39">
        <f>Masse_3*(q_3x-W790)/($AZ790^2+Aarseth_3^2)^(3/2)</f>
        <v>-2.0928621687830127</v>
      </c>
      <c r="AN790" s="39">
        <f>Masse_3*(q_3y-X790)/($AZ790^2+Aarseth_3^2)^(3/2)</f>
        <v>9.5728404507017117</v>
      </c>
      <c r="AO790" s="39"/>
      <c r="AP790" s="39"/>
      <c r="AQ790" s="39"/>
      <c r="AR790" s="39"/>
      <c r="AS790" s="39"/>
      <c r="AT790" s="39"/>
      <c r="AU790" s="39"/>
      <c r="AV790" s="39">
        <f>SQRT((q_1x-W790)^2+(q_1y-X790)^2)</f>
        <v>249194.94279481767</v>
      </c>
      <c r="AW790" s="39"/>
      <c r="AX790" s="39">
        <f>SQRT((q_2x-W790)^2+(q_2y-X790)^2)</f>
        <v>258628.16093873631</v>
      </c>
      <c r="AY790" s="39"/>
      <c r="AZ790" s="39">
        <f>SQRT((q_3x-W790)^2+(q_3y-X790)^2)</f>
        <v>230833.53747463512</v>
      </c>
      <c r="BA790" s="39"/>
    </row>
    <row r="791" spans="20:53" x14ac:dyDescent="0.3">
      <c r="T791">
        <v>787</v>
      </c>
      <c r="U791">
        <v>393.5</v>
      </c>
      <c r="W791" s="39">
        <f>W790+(Z790*bt)+(0.5*AC790)*bt^2</f>
        <v>44741.574143725375</v>
      </c>
      <c r="X791" s="39">
        <f>X790+(AA790*bt)+(0.5*AD790)*bt^2</f>
        <v>-241356.47488096287</v>
      </c>
      <c r="Y791" s="39"/>
      <c r="Z791" s="39">
        <f>Z790+(AC790*bt)</f>
        <v>879.24666391561448</v>
      </c>
      <c r="AA791" s="39">
        <f>AA790+(AD790*bt)</f>
        <v>-1693.4739317302954</v>
      </c>
      <c r="AB791" s="39"/>
      <c r="AC791" s="39">
        <f t="shared" si="53"/>
        <v>-3.5769087466535718</v>
      </c>
      <c r="AD791" s="39">
        <f t="shared" si="54"/>
        <v>20.384298697589813</v>
      </c>
      <c r="AE791" s="39"/>
      <c r="AF791" s="39"/>
      <c r="AG791" s="39">
        <f>Masse_1*(q_1x-W791)/($AV791^2+Aarseth_1^2)^(3/2)</f>
        <v>-0.82628666656425109</v>
      </c>
      <c r="AH791" s="39">
        <f>Masse_1*(q_1y-X791)/($AV791^2+Aarseth_1^2)^(3/2)</f>
        <v>8.3109823929480822</v>
      </c>
      <c r="AI791" s="39"/>
      <c r="AJ791" s="39">
        <f>Masse_2*(q_2x-W791)/($AX791^2+Aarseth_2^2)^(3/2)</f>
        <v>-0.66418271825070263</v>
      </c>
      <c r="AK791" s="39">
        <f>Masse_2*(q_2y-X791)/($AX791^2+Aarseth_2^2)^(3/2)</f>
        <v>2.5786618404695139</v>
      </c>
      <c r="AL791" s="39"/>
      <c r="AM791" s="39">
        <f>Masse_3*(q_3x-W791)/($AZ791^2+Aarseth_3^2)^(3/2)</f>
        <v>-2.0864393618386181</v>
      </c>
      <c r="AN791" s="39">
        <f>Masse_3*(q_3y-X791)/($AZ791^2+Aarseth_3^2)^(3/2)</f>
        <v>9.4946544641722159</v>
      </c>
      <c r="AO791" s="39"/>
      <c r="AP791" s="39"/>
      <c r="AQ791" s="39"/>
      <c r="AR791" s="39"/>
      <c r="AS791" s="39"/>
      <c r="AT791" s="39"/>
      <c r="AU791" s="39"/>
      <c r="AV791" s="39">
        <f>SQRT((q_1x-W791)^2+(q_1y-X791)^2)</f>
        <v>250083.36726237665</v>
      </c>
      <c r="AW791" s="39"/>
      <c r="AX791" s="39">
        <f>SQRT((q_2x-W791)^2+(q_2y-X791)^2)</f>
        <v>259560.29913527146</v>
      </c>
      <c r="AY791" s="39"/>
      <c r="AZ791" s="39">
        <f>SQRT((q_3x-W791)^2+(q_3y-X791)^2)</f>
        <v>231757.36863977314</v>
      </c>
      <c r="BA791" s="39"/>
    </row>
    <row r="792" spans="20:53" x14ac:dyDescent="0.3">
      <c r="T792">
        <v>788</v>
      </c>
      <c r="U792">
        <v>394</v>
      </c>
      <c r="W792" s="39">
        <f>W791+(Z791*bt)+(0.5*AC791)*bt^2</f>
        <v>45180.75036208985</v>
      </c>
      <c r="X792" s="39">
        <f>X791+(AA791*bt)+(0.5*AD791)*bt^2</f>
        <v>-242200.66380949083</v>
      </c>
      <c r="Y792" s="39"/>
      <c r="Z792" s="39">
        <f>Z791+(AC791*bt)</f>
        <v>877.4582095422877</v>
      </c>
      <c r="AA792" s="39">
        <f>AA791+(AD791*bt)</f>
        <v>-1683.2817823815005</v>
      </c>
      <c r="AB792" s="39"/>
      <c r="AC792" s="39">
        <f t="shared" si="53"/>
        <v>-3.5737604882154699</v>
      </c>
      <c r="AD792" s="39">
        <f t="shared" si="54"/>
        <v>20.229147866609875</v>
      </c>
      <c r="AE792" s="39"/>
      <c r="AF792" s="39"/>
      <c r="AG792" s="39">
        <f>Masse_1*(q_1x-W792)/($AV792^2+Aarseth_1^2)^(3/2)</f>
        <v>-0.83211505152727427</v>
      </c>
      <c r="AH792" s="39">
        <f>Masse_1*(q_1y-X792)/($AV792^2+Aarseth_1^2)^(3/2)</f>
        <v>8.2515285583008566</v>
      </c>
      <c r="AI792" s="39"/>
      <c r="AJ792" s="39">
        <f>Masse_2*(q_2x-W792)/($AX792^2+Aarseth_2^2)^(3/2)</f>
        <v>-0.66157865477730671</v>
      </c>
      <c r="AK792" s="39">
        <f>Masse_2*(q_2y-X792)/($AX792^2+Aarseth_2^2)^(3/2)</f>
        <v>2.5598136715233282</v>
      </c>
      <c r="AL792" s="39"/>
      <c r="AM792" s="39">
        <f>Masse_3*(q_3x-W792)/($AZ792^2+Aarseth_3^2)^(3/2)</f>
        <v>-2.0800667819108889</v>
      </c>
      <c r="AN792" s="39">
        <f>Masse_3*(q_3y-X792)/($AZ792^2+Aarseth_3^2)^(3/2)</f>
        <v>9.4178056367856904</v>
      </c>
      <c r="AO792" s="39"/>
      <c r="AP792" s="39"/>
      <c r="AQ792" s="39"/>
      <c r="AR792" s="39"/>
      <c r="AS792" s="39"/>
      <c r="AT792" s="39"/>
      <c r="AU792" s="39"/>
      <c r="AV792" s="39">
        <f>SQRT((q_1x-W792)^2+(q_1y-X792)^2)</f>
        <v>250967.11277714904</v>
      </c>
      <c r="AW792" s="39"/>
      <c r="AX792" s="39">
        <f>SQRT((q_2x-W792)^2+(q_2y-X792)^2)</f>
        <v>260487.43740094817</v>
      </c>
      <c r="AY792" s="39"/>
      <c r="AZ792" s="39">
        <f>SQRT((q_3x-W792)^2+(q_3y-X792)^2)</f>
        <v>232676.27584774443</v>
      </c>
      <c r="BA792" s="39"/>
    </row>
    <row r="793" spans="20:53" x14ac:dyDescent="0.3">
      <c r="T793">
        <v>789</v>
      </c>
      <c r="U793">
        <v>394.5</v>
      </c>
      <c r="W793" s="39">
        <f>W792+(Z792*bt)+(0.5*AC792)*bt^2</f>
        <v>45619.032746799967</v>
      </c>
      <c r="X793" s="39">
        <f>X792+(AA792*bt)+(0.5*AD792)*bt^2</f>
        <v>-243039.77605719827</v>
      </c>
      <c r="Y793" s="39"/>
      <c r="Z793" s="39">
        <f>Z792+(AC792*bt)</f>
        <v>875.67132929818001</v>
      </c>
      <c r="AA793" s="39">
        <f>AA792+(AD792*bt)</f>
        <v>-1673.1672084481957</v>
      </c>
      <c r="AB793" s="39"/>
      <c r="AC793" s="39">
        <f t="shared" si="53"/>
        <v>-3.5705307761945821</v>
      </c>
      <c r="AD793" s="39">
        <f t="shared" si="54"/>
        <v>20.076523246952878</v>
      </c>
      <c r="AE793" s="39"/>
      <c r="AF793" s="39"/>
      <c r="AG793" s="39">
        <f>Masse_1*(q_1x-W793)/($AV793^2+Aarseth_1^2)^(3/2)</f>
        <v>-0.83777773164548042</v>
      </c>
      <c r="AH793" s="39">
        <f>Masse_1*(q_1y-X793)/($AV793^2+Aarseth_1^2)^(3/2)</f>
        <v>8.1929964861137883</v>
      </c>
      <c r="AI793" s="39"/>
      <c r="AJ793" s="39">
        <f>Masse_2*(q_2x-W793)/($AX793^2+Aarseth_2^2)^(3/2)</f>
        <v>-0.65900840255512194</v>
      </c>
      <c r="AK793" s="39">
        <f>Masse_2*(q_2y-X793)/($AX793^2+Aarseth_2^2)^(3/2)</f>
        <v>2.5412648072062933</v>
      </c>
      <c r="AL793" s="39"/>
      <c r="AM793" s="39">
        <f>Masse_3*(q_3x-W793)/($AZ793^2+Aarseth_3^2)^(3/2)</f>
        <v>-2.0737446419939798</v>
      </c>
      <c r="AN793" s="39">
        <f>Masse_3*(q_3y-X793)/($AZ793^2+Aarseth_3^2)^(3/2)</f>
        <v>9.3422619536327964</v>
      </c>
      <c r="AO793" s="39"/>
      <c r="AP793" s="39"/>
      <c r="AQ793" s="39"/>
      <c r="AR793" s="39"/>
      <c r="AS793" s="39"/>
      <c r="AT793" s="39"/>
      <c r="AU793" s="39"/>
      <c r="AV793" s="39">
        <f>SQRT((q_1x-W793)^2+(q_1y-X793)^2)</f>
        <v>251846.21145785111</v>
      </c>
      <c r="AW793" s="39"/>
      <c r="AX793" s="39">
        <f>SQRT((q_2x-W793)^2+(q_2y-X793)^2)</f>
        <v>261409.61291754871</v>
      </c>
      <c r="AY793" s="39"/>
      <c r="AZ793" s="39">
        <f>SQRT((q_3x-W793)^2+(q_3y-X793)^2)</f>
        <v>233590.2950476298</v>
      </c>
      <c r="BA793" s="39"/>
    </row>
    <row r="794" spans="20:53" x14ac:dyDescent="0.3">
      <c r="T794">
        <v>790</v>
      </c>
      <c r="U794">
        <v>395</v>
      </c>
      <c r="W794" s="39">
        <f>W793+(Z793*bt)+(0.5*AC793)*bt^2</f>
        <v>46056.422095102032</v>
      </c>
      <c r="X794" s="39">
        <f>X793+(AA793*bt)+(0.5*AD793)*bt^2</f>
        <v>-243873.85009601648</v>
      </c>
      <c r="Y794" s="39"/>
      <c r="Z794" s="39">
        <f>Z793+(AC793*bt)</f>
        <v>873.88606391008273</v>
      </c>
      <c r="AA794" s="39">
        <f>AA793+(AD793*bt)</f>
        <v>-1663.1289468247192</v>
      </c>
      <c r="AB794" s="39"/>
      <c r="AC794" s="39">
        <f t="shared" si="53"/>
        <v>-3.5672244885722737</v>
      </c>
      <c r="AD794" s="39">
        <f t="shared" si="54"/>
        <v>19.926367217225973</v>
      </c>
      <c r="AE794" s="39"/>
      <c r="AF794" s="39"/>
      <c r="AG794" s="39">
        <f>Masse_1*(q_1x-W794)/($AV794^2+Aarseth_1^2)^(3/2)</f>
        <v>-0.84327998794367709</v>
      </c>
      <c r="AH794" s="39">
        <f>Masse_1*(q_1y-X794)/($AV794^2+Aarseth_1^2)^(3/2)</f>
        <v>8.1353662642029132</v>
      </c>
      <c r="AI794" s="39"/>
      <c r="AJ794" s="39">
        <f>Masse_2*(q_2x-W794)/($AX794^2+Aarseth_2^2)^(3/2)</f>
        <v>-0.65647138627180401</v>
      </c>
      <c r="AK794" s="39">
        <f>Masse_2*(q_2y-X794)/($AX794^2+Aarseth_2^2)^(3/2)</f>
        <v>2.5230085588158091</v>
      </c>
      <c r="AL794" s="39"/>
      <c r="AM794" s="39">
        <f>Masse_3*(q_3x-W794)/($AZ794^2+Aarseth_3^2)^(3/2)</f>
        <v>-2.0674731143567926</v>
      </c>
      <c r="AN794" s="39">
        <f>Masse_3*(q_3y-X794)/($AZ794^2+Aarseth_3^2)^(3/2)</f>
        <v>9.2679923942072531</v>
      </c>
      <c r="AO794" s="39"/>
      <c r="AP794" s="39"/>
      <c r="AQ794" s="39"/>
      <c r="AR794" s="39"/>
      <c r="AS794" s="39"/>
      <c r="AT794" s="39"/>
      <c r="AU794" s="39"/>
      <c r="AV794" s="39">
        <f>SQRT((q_1x-W794)^2+(q_1y-X794)^2)</f>
        <v>252720.69492721147</v>
      </c>
      <c r="AW794" s="39"/>
      <c r="AX794" s="39">
        <f>SQRT((q_2x-W794)^2+(q_2y-X794)^2)</f>
        <v>262326.86225886387</v>
      </c>
      <c r="AY794" s="39"/>
      <c r="AZ794" s="39">
        <f>SQRT((q_3x-W794)^2+(q_3y-X794)^2)</f>
        <v>234499.46160903451</v>
      </c>
      <c r="BA794" s="39"/>
    </row>
    <row r="795" spans="20:53" x14ac:dyDescent="0.3">
      <c r="T795">
        <v>791</v>
      </c>
      <c r="U795">
        <v>395.5</v>
      </c>
      <c r="W795" s="39">
        <f>W794+(Z794*bt)+(0.5*AC794)*bt^2</f>
        <v>46492.919223996003</v>
      </c>
      <c r="X795" s="39">
        <f>X794+(AA794*bt)+(0.5*AD794)*bt^2</f>
        <v>-244702.92377352668</v>
      </c>
      <c r="Y795" s="39"/>
      <c r="Z795" s="39">
        <f>Z794+(AC794*bt)</f>
        <v>872.10245166579659</v>
      </c>
      <c r="AA795" s="39">
        <f>AA794+(AD794*bt)</f>
        <v>-1653.1657632161061</v>
      </c>
      <c r="AB795" s="39"/>
      <c r="AC795" s="39">
        <f t="shared" si="53"/>
        <v>-3.5638462894738816</v>
      </c>
      <c r="AD795" s="39">
        <f t="shared" si="54"/>
        <v>19.77862386837003</v>
      </c>
      <c r="AE795" s="39"/>
      <c r="AF795" s="39"/>
      <c r="AG795" s="39">
        <f>Masse_1*(q_1x-W795)/($AV795^2+Aarseth_1^2)^(3/2)</f>
        <v>-0.84862691215039454</v>
      </c>
      <c r="AH795" s="39">
        <f>Masse_1*(q_1y-X795)/($AV795^2+Aarseth_1^2)^(3/2)</f>
        <v>8.078618540586298</v>
      </c>
      <c r="AI795" s="39"/>
      <c r="AJ795" s="39">
        <f>Masse_2*(q_2x-W795)/($AX795^2+Aarseth_2^2)^(3/2)</f>
        <v>-0.65396704410454021</v>
      </c>
      <c r="AK795" s="39">
        <f>Masse_2*(q_2y-X795)/($AX795^2+Aarseth_2^2)^(3/2)</f>
        <v>2.505038433097496</v>
      </c>
      <c r="AL795" s="39"/>
      <c r="AM795" s="39">
        <f>Masse_3*(q_3x-W795)/($AZ795^2+Aarseth_3^2)^(3/2)</f>
        <v>-2.0612523332189467</v>
      </c>
      <c r="AN795" s="39">
        <f>Masse_3*(q_3y-X795)/($AZ795^2+Aarseth_3^2)^(3/2)</f>
        <v>9.1949668946862353</v>
      </c>
      <c r="AO795" s="39"/>
      <c r="AP795" s="39"/>
      <c r="AQ795" s="39"/>
      <c r="AR795" s="39"/>
      <c r="AS795" s="39"/>
      <c r="AT795" s="39"/>
      <c r="AU795" s="39"/>
      <c r="AV795" s="39">
        <f>SQRT((q_1x-W795)^2+(q_1y-X795)^2)</f>
        <v>253590.594322669</v>
      </c>
      <c r="AW795" s="39"/>
      <c r="AX795" s="39">
        <f>SQRT((q_2x-W795)^2+(q_2y-X795)^2)</f>
        <v>263239.22140462237</v>
      </c>
      <c r="AY795" s="39"/>
      <c r="AZ795" s="39">
        <f>SQRT((q_3x-W795)^2+(q_3y-X795)^2)</f>
        <v>235403.81033516765</v>
      </c>
      <c r="BA795" s="39"/>
    </row>
    <row r="796" spans="20:53" x14ac:dyDescent="0.3">
      <c r="T796">
        <v>792</v>
      </c>
      <c r="U796">
        <v>396</v>
      </c>
      <c r="W796" s="39">
        <f>W795+(Z795*bt)+(0.5*AC795)*bt^2</f>
        <v>46928.524969042715</v>
      </c>
      <c r="X796" s="39">
        <f>X795+(AA795*bt)+(0.5*AD795)*bt^2</f>
        <v>-245527.03432715117</v>
      </c>
      <c r="Y796" s="39"/>
      <c r="Z796" s="39">
        <f>Z795+(AC795*bt)</f>
        <v>870.3205285210596</v>
      </c>
      <c r="AA796" s="39">
        <f>AA795+(AD795*bt)</f>
        <v>-1643.276451281921</v>
      </c>
      <c r="AB796" s="39"/>
      <c r="AC796" s="39">
        <f t="shared" si="53"/>
        <v>-3.5604006391173004</v>
      </c>
      <c r="AD796" s="39">
        <f t="shared" si="54"/>
        <v>19.633238941350964</v>
      </c>
      <c r="AE796" s="39"/>
      <c r="AF796" s="39"/>
      <c r="AG796" s="39">
        <f>Masse_1*(q_1x-W796)/($AV796^2+Aarseth_1^2)^(3/2)</f>
        <v>-0.85382341452678756</v>
      </c>
      <c r="AH796" s="39">
        <f>Masse_1*(q_1y-X796)/($AV796^2+Aarseth_1^2)^(3/2)</f>
        <v>8.0227345042165119</v>
      </c>
      <c r="AI796" s="39"/>
      <c r="AJ796" s="39">
        <f>Masse_2*(q_2x-W796)/($AX796^2+Aarseth_2^2)^(3/2)</f>
        <v>-0.65149482732784736</v>
      </c>
      <c r="AK796" s="39">
        <f>Masse_2*(q_2y-X796)/($AX796^2+Aarseth_2^2)^(3/2)</f>
        <v>2.4873481252360756</v>
      </c>
      <c r="AL796" s="39"/>
      <c r="AM796" s="39">
        <f>Masse_3*(q_3x-W796)/($AZ796^2+Aarseth_3^2)^(3/2)</f>
        <v>-2.0550823972626655</v>
      </c>
      <c r="AN796" s="39">
        <f>Masse_3*(q_3y-X796)/($AZ796^2+Aarseth_3^2)^(3/2)</f>
        <v>9.1231563118983772</v>
      </c>
      <c r="AO796" s="39"/>
      <c r="AP796" s="39"/>
      <c r="AQ796" s="39"/>
      <c r="AR796" s="39"/>
      <c r="AS796" s="39"/>
      <c r="AT796" s="39"/>
      <c r="AU796" s="39"/>
      <c r="AV796" s="39">
        <f>SQRT((q_1x-W796)^2+(q_1y-X796)^2)</f>
        <v>254455.9403067684</v>
      </c>
      <c r="AW796" s="39"/>
      <c r="AX796" s="39">
        <f>SQRT((q_2x-W796)^2+(q_2y-X796)^2)</f>
        <v>264146.72575400374</v>
      </c>
      <c r="AY796" s="39"/>
      <c r="AZ796" s="39">
        <f>SQRT((q_3x-W796)^2+(q_3y-X796)^2)</f>
        <v>236303.37547553575</v>
      </c>
      <c r="BA796" s="39"/>
    </row>
    <row r="797" spans="20:53" x14ac:dyDescent="0.3">
      <c r="T797">
        <v>793</v>
      </c>
      <c r="U797">
        <v>396.5</v>
      </c>
      <c r="W797" s="39">
        <f>W796+(Z796*bt)+(0.5*AC796)*bt^2</f>
        <v>47363.240183223352</v>
      </c>
      <c r="X797" s="39">
        <f>X796+(AA796*bt)+(0.5*AD796)*bt^2</f>
        <v>-246346.21839792444</v>
      </c>
      <c r="Y797" s="39"/>
      <c r="Z797" s="39">
        <f>Z796+(AC796*bt)</f>
        <v>868.54032820150098</v>
      </c>
      <c r="AA797" s="39">
        <f>AA796+(AD796*bt)</f>
        <v>-1633.4598318112455</v>
      </c>
      <c r="AB797" s="39"/>
      <c r="AC797" s="39">
        <f t="shared" si="53"/>
        <v>-3.5568918032525403</v>
      </c>
      <c r="AD797" s="39">
        <f t="shared" si="54"/>
        <v>19.490159767529029</v>
      </c>
      <c r="AE797" s="39"/>
      <c r="AF797" s="39"/>
      <c r="AG797" s="39">
        <f>Masse_1*(q_1x-W797)/($AV797^2+Aarseth_1^2)^(3/2)</f>
        <v>-0.85887423132704155</v>
      </c>
      <c r="AH797" s="39">
        <f>Masse_1*(q_1y-X797)/($AV797^2+Aarseth_1^2)^(3/2)</f>
        <v>7.9676958664955517</v>
      </c>
      <c r="AI797" s="39"/>
      <c r="AJ797" s="39">
        <f>Masse_2*(q_2x-W797)/($AX797^2+Aarseth_2^2)^(3/2)</f>
        <v>-0.64905419993505431</v>
      </c>
      <c r="AK797" s="39">
        <f>Masse_2*(q_2y-X797)/($AX797^2+Aarseth_2^2)^(3/2)</f>
        <v>2.4699315121436025</v>
      </c>
      <c r="AL797" s="39"/>
      <c r="AM797" s="39">
        <f>Masse_3*(q_3x-W797)/($AZ797^2+Aarseth_3^2)^(3/2)</f>
        <v>-2.0489633719904443</v>
      </c>
      <c r="AN797" s="39">
        <f>Masse_3*(q_3y-X797)/($AZ797^2+Aarseth_3^2)^(3/2)</f>
        <v>9.0525323888898725</v>
      </c>
      <c r="AO797" s="39"/>
      <c r="AP797" s="39"/>
      <c r="AQ797" s="39"/>
      <c r="AR797" s="39"/>
      <c r="AS797" s="39"/>
      <c r="AT797" s="39"/>
      <c r="AU797" s="39"/>
      <c r="AV797" s="39">
        <f>SQRT((q_1x-W797)^2+(q_1y-X797)^2)</f>
        <v>255316.76307726355</v>
      </c>
      <c r="AW797" s="39"/>
      <c r="AX797" s="39">
        <f>SQRT((q_2x-W797)^2+(q_2y-X797)^2)</f>
        <v>265049.41013874946</v>
      </c>
      <c r="AY797" s="39"/>
      <c r="AZ797" s="39">
        <f>SQRT((q_3x-W797)^2+(q_3y-X797)^2)</f>
        <v>237198.19073826447</v>
      </c>
      <c r="BA797" s="39"/>
    </row>
    <row r="798" spans="20:53" x14ac:dyDescent="0.3">
      <c r="T798">
        <v>794</v>
      </c>
      <c r="U798">
        <v>397</v>
      </c>
      <c r="W798" s="39">
        <f>W797+(Z797*bt)+(0.5*AC797)*bt^2</f>
        <v>47797.065735848693</v>
      </c>
      <c r="X798" s="39">
        <f>X797+(AA797*bt)+(0.5*AD797)*bt^2</f>
        <v>-247160.51204385914</v>
      </c>
      <c r="Y798" s="39"/>
      <c r="Z798" s="39">
        <f>Z797+(AC797*bt)</f>
        <v>866.76188229987474</v>
      </c>
      <c r="AA798" s="39">
        <f>AA797+(AD797*bt)</f>
        <v>-1623.7147519274811</v>
      </c>
      <c r="AB798" s="39"/>
      <c r="AC798" s="39">
        <f t="shared" si="53"/>
        <v>-3.5533238621213257</v>
      </c>
      <c r="AD798" s="39">
        <f t="shared" si="54"/>
        <v>19.349335211573937</v>
      </c>
      <c r="AE798" s="39"/>
      <c r="AF798" s="39"/>
      <c r="AG798" s="39">
        <f>Masse_1*(q_1x-W798)/($AV798^2+Aarseth_1^2)^(3/2)</f>
        <v>-0.86378393190963576</v>
      </c>
      <c r="AH798" s="39">
        <f>Masse_1*(q_1y-X798)/($AV798^2+Aarseth_1^2)^(3/2)</f>
        <v>7.9134848435343192</v>
      </c>
      <c r="AI798" s="39"/>
      <c r="AJ798" s="39">
        <f>Masse_2*(q_2x-W798)/($AX798^2+Aarseth_2^2)^(3/2)</f>
        <v>-0.64664463827288809</v>
      </c>
      <c r="AK798" s="39">
        <f>Masse_2*(q_2y-X798)/($AX798^2+Aarseth_2^2)^(3/2)</f>
        <v>2.4527826460304007</v>
      </c>
      <c r="AL798" s="39"/>
      <c r="AM798" s="39">
        <f>Masse_3*(q_3x-W798)/($AZ798^2+Aarseth_3^2)^(3/2)</f>
        <v>-2.0428952919388017</v>
      </c>
      <c r="AN798" s="39">
        <f>Masse_3*(q_3y-X798)/($AZ798^2+Aarseth_3^2)^(3/2)</f>
        <v>8.9830677220092188</v>
      </c>
      <c r="AO798" s="39"/>
      <c r="AP798" s="39"/>
      <c r="AQ798" s="39"/>
      <c r="AR798" s="39"/>
      <c r="AS798" s="39"/>
      <c r="AT798" s="39"/>
      <c r="AU798" s="39"/>
      <c r="AV798" s="39">
        <f>SQRT((q_1x-W798)^2+(q_1y-X798)^2)</f>
        <v>256173.09237693882</v>
      </c>
      <c r="AW798" s="39"/>
      <c r="AX798" s="39">
        <f>SQRT((q_2x-W798)^2+(q_2y-X798)^2)</f>
        <v>265947.30883588729</v>
      </c>
      <c r="AY798" s="39"/>
      <c r="AZ798" s="39">
        <f>SQRT((q_3x-W798)^2+(q_3y-X798)^2)</f>
        <v>238088.28930206204</v>
      </c>
      <c r="BA798" s="39"/>
    </row>
    <row r="799" spans="20:53" x14ac:dyDescent="0.3">
      <c r="T799">
        <v>795</v>
      </c>
      <c r="U799">
        <v>397.5</v>
      </c>
      <c r="W799" s="39">
        <f>W798+(Z798*bt)+(0.5*AC798)*bt^2</f>
        <v>48230.002511515864</v>
      </c>
      <c r="X799" s="39">
        <f>X798+(AA798*bt)+(0.5*AD798)*bt^2</f>
        <v>-247969.95075292143</v>
      </c>
      <c r="Y799" s="39"/>
      <c r="Z799" s="39">
        <f>Z798+(AC798*bt)</f>
        <v>864.98522036881411</v>
      </c>
      <c r="AA799" s="39">
        <f>AA798+(AD798*bt)</f>
        <v>-1614.0400843216942</v>
      </c>
      <c r="AB799" s="39"/>
      <c r="AC799" s="39">
        <f t="shared" si="53"/>
        <v>-3.549700718963674</v>
      </c>
      <c r="AD799" s="39">
        <f t="shared" si="54"/>
        <v>19.210715616801622</v>
      </c>
      <c r="AE799" s="39"/>
      <c r="AF799" s="39"/>
      <c r="AG799" s="39">
        <f>Masse_1*(q_1x-W799)/($AV799^2+Aarseth_1^2)^(3/2)</f>
        <v>-0.86855692551800812</v>
      </c>
      <c r="AH799" s="39">
        <f>Masse_1*(q_1y-X799)/($AV799^2+Aarseth_1^2)^(3/2)</f>
        <v>7.8600841391239236</v>
      </c>
      <c r="AI799" s="39"/>
      <c r="AJ799" s="39">
        <f>Masse_2*(q_2x-W799)/($AX799^2+Aarseth_2^2)^(3/2)</f>
        <v>-0.64426563068875131</v>
      </c>
      <c r="AK799" s="39">
        <f>Masse_2*(q_2y-X799)/($AX799^2+Aarseth_2^2)^(3/2)</f>
        <v>2.435895748245438</v>
      </c>
      <c r="AL799" s="39"/>
      <c r="AM799" s="39">
        <f>Masse_3*(q_3x-W799)/($AZ799^2+Aarseth_3^2)^(3/2)</f>
        <v>-2.0368781627569148</v>
      </c>
      <c r="AN799" s="39">
        <f>Masse_3*(q_3y-X799)/($AZ799^2+Aarseth_3^2)^(3/2)</f>
        <v>8.9147357294322624</v>
      </c>
      <c r="AO799" s="39"/>
      <c r="AP799" s="39"/>
      <c r="AQ799" s="39"/>
      <c r="AR799" s="39"/>
      <c r="AS799" s="39"/>
      <c r="AT799" s="39"/>
      <c r="AU799" s="39"/>
      <c r="AV799" s="39">
        <f>SQRT((q_1x-W799)^2+(q_1y-X799)^2)</f>
        <v>257024.95750315825</v>
      </c>
      <c r="AW799" s="39"/>
      <c r="AX799" s="39">
        <f>SQRT((q_2x-W799)^2+(q_2y-X799)^2)</f>
        <v>266840.45558008284</v>
      </c>
      <c r="AY799" s="39"/>
      <c r="AZ799" s="39">
        <f>SQRT((q_3x-W799)^2+(q_3y-X799)^2)</f>
        <v>238973.70382783673</v>
      </c>
      <c r="BA799" s="39"/>
    </row>
    <row r="800" spans="20:53" x14ac:dyDescent="0.3">
      <c r="T800">
        <v>796</v>
      </c>
      <c r="U800">
        <v>398</v>
      </c>
      <c r="W800" s="39">
        <f>W799+(Z799*bt)+(0.5*AC799)*bt^2</f>
        <v>48662.051409110405</v>
      </c>
      <c r="X800" s="39">
        <f>X799+(AA799*bt)+(0.5*AD799)*bt^2</f>
        <v>-248774.56945563018</v>
      </c>
      <c r="Y800" s="39"/>
      <c r="Z800" s="39">
        <f>Z799+(AC799*bt)</f>
        <v>863.21037000933222</v>
      </c>
      <c r="AA800" s="39">
        <f>AA799+(AD799*bt)</f>
        <v>-1604.4347265132933</v>
      </c>
      <c r="AB800" s="39"/>
      <c r="AC800" s="39">
        <f t="shared" si="53"/>
        <v>-3.5460261080967612</v>
      </c>
      <c r="AD800" s="39">
        <f t="shared" si="54"/>
        <v>19.074252752813294</v>
      </c>
      <c r="AE800" s="39"/>
      <c r="AF800" s="39"/>
      <c r="AG800" s="39">
        <f>Masse_1*(q_1x-W800)/($AV800^2+Aarseth_1^2)^(3/2)</f>
        <v>-0.87319746774770723</v>
      </c>
      <c r="AH800" s="39">
        <f>Masse_1*(q_1y-X800)/($AV800^2+Aarseth_1^2)^(3/2)</f>
        <v>7.8074769283841592</v>
      </c>
      <c r="AI800" s="39"/>
      <c r="AJ800" s="39">
        <f>Masse_2*(q_2x-W800)/($AX800^2+Aarseth_2^2)^(3/2)</f>
        <v>-0.64191667719006562</v>
      </c>
      <c r="AK800" s="39">
        <f>Masse_2*(q_2y-X800)/($AX800^2+Aarseth_2^2)^(3/2)</f>
        <v>2.4192652033726958</v>
      </c>
      <c r="AL800" s="39"/>
      <c r="AM800" s="39">
        <f>Masse_3*(q_3x-W800)/($AZ800^2+Aarseth_3^2)^(3/2)</f>
        <v>-2.0309119631589883</v>
      </c>
      <c r="AN800" s="39">
        <f>Masse_3*(q_3y-X800)/($AZ800^2+Aarseth_3^2)^(3/2)</f>
        <v>8.8475106210564416</v>
      </c>
      <c r="AO800" s="39"/>
      <c r="AP800" s="39"/>
      <c r="AQ800" s="39"/>
      <c r="AR800" s="39"/>
      <c r="AS800" s="39"/>
      <c r="AT800" s="39"/>
      <c r="AU800" s="39"/>
      <c r="AV800" s="39">
        <f>SQRT((q_1x-W800)^2+(q_1y-X800)^2)</f>
        <v>257872.3873171517</v>
      </c>
      <c r="AW800" s="39"/>
      <c r="AX800" s="39">
        <f>SQRT((q_2x-W800)^2+(q_2y-X800)^2)</f>
        <v>267728.8835756316</v>
      </c>
      <c r="AY800" s="39"/>
      <c r="AZ800" s="39">
        <f>SQRT((q_3x-W800)^2+(q_3y-X800)^2)</f>
        <v>239854.46646998107</v>
      </c>
      <c r="BA800" s="39"/>
    </row>
    <row r="801" spans="20:53" x14ac:dyDescent="0.3">
      <c r="T801">
        <v>797</v>
      </c>
      <c r="U801">
        <v>398.5</v>
      </c>
      <c r="W801" s="39">
        <f>W800+(Z800*bt)+(0.5*AC800)*bt^2</f>
        <v>49093.213340851558</v>
      </c>
      <c r="X801" s="39">
        <f>X800+(AA800*bt)+(0.5*AD800)*bt^2</f>
        <v>-249574.40253729271</v>
      </c>
      <c r="Y801" s="39"/>
      <c r="Z801" s="39">
        <f>Z800+(AC800*bt)</f>
        <v>861.4373569552838</v>
      </c>
      <c r="AA801" s="39">
        <f>AA800+(AD800*bt)</f>
        <v>-1594.8976001368867</v>
      </c>
      <c r="AB801" s="39"/>
      <c r="AC801" s="39">
        <f t="shared" si="53"/>
        <v>-3.5423036025896932</v>
      </c>
      <c r="AD801" s="39">
        <f t="shared" si="54"/>
        <v>18.939899765325265</v>
      </c>
      <c r="AE801" s="39"/>
      <c r="AF801" s="39"/>
      <c r="AG801" s="39">
        <f>Masse_1*(q_1x-W801)/($AV801^2+Aarseth_1^2)^(3/2)</f>
        <v>-0.87770966671641315</v>
      </c>
      <c r="AH801" s="39">
        <f>Masse_1*(q_1y-X801)/($AV801^2+Aarseth_1^2)^(3/2)</f>
        <v>7.7556468420591402</v>
      </c>
      <c r="AI801" s="39"/>
      <c r="AJ801" s="39">
        <f>Masse_2*(q_2x-W801)/($AX801^2+Aarseth_2^2)^(3/2)</f>
        <v>-0.6395972891152516</v>
      </c>
      <c r="AK801" s="39">
        <f>Masse_2*(q_2y-X801)/($AX801^2+Aarseth_2^2)^(3/2)</f>
        <v>2.4028855535714655</v>
      </c>
      <c r="AL801" s="39"/>
      <c r="AM801" s="39">
        <f>Masse_3*(q_3x-W801)/($AZ801^2+Aarseth_3^2)^(3/2)</f>
        <v>-2.0249966467580287</v>
      </c>
      <c r="AN801" s="39">
        <f>Masse_3*(q_3y-X801)/($AZ801^2+Aarseth_3^2)^(3/2)</f>
        <v>8.7813673696946601</v>
      </c>
      <c r="AO801" s="39"/>
      <c r="AP801" s="39"/>
      <c r="AQ801" s="39"/>
      <c r="AR801" s="39"/>
      <c r="AS801" s="39"/>
      <c r="AT801" s="39"/>
      <c r="AU801" s="39"/>
      <c r="AV801" s="39">
        <f>SQRT((q_1x-W801)^2+(q_1y-X801)^2)</f>
        <v>258715.41025304681</v>
      </c>
      <c r="AW801" s="39"/>
      <c r="AX801" s="39">
        <f>SQRT((q_2x-W801)^2+(q_2y-X801)^2)</f>
        <v>268612.62550810399</v>
      </c>
      <c r="AY801" s="39"/>
      <c r="AZ801" s="39">
        <f>SQRT((q_3x-W801)^2+(q_3y-X801)^2)</f>
        <v>240730.6088873343</v>
      </c>
      <c r="BA801" s="39"/>
    </row>
    <row r="802" spans="20:53" x14ac:dyDescent="0.3">
      <c r="T802">
        <v>798</v>
      </c>
      <c r="U802">
        <v>399</v>
      </c>
      <c r="W802" s="39">
        <f>W801+(Z801*bt)+(0.5*AC801)*bt^2</f>
        <v>49523.489231378873</v>
      </c>
      <c r="X802" s="39">
        <f>X801+(AA801*bt)+(0.5*AD801)*bt^2</f>
        <v>-250369.48384989047</v>
      </c>
      <c r="Y802" s="39"/>
      <c r="Z802" s="39">
        <f>Z801+(AC801*bt)</f>
        <v>859.66620515398893</v>
      </c>
      <c r="AA802" s="39">
        <f>AA801+(AD801*bt)</f>
        <v>-1585.4276502542241</v>
      </c>
      <c r="AB802" s="39"/>
      <c r="AC802" s="39">
        <f t="shared" si="53"/>
        <v>-3.5385366215565903</v>
      </c>
      <c r="AD802" s="39">
        <f t="shared" si="54"/>
        <v>18.807611128084584</v>
      </c>
      <c r="AE802" s="39"/>
      <c r="AF802" s="39"/>
      <c r="AG802" s="39">
        <f>Masse_1*(q_1x-W802)/($AV802^2+Aarseth_1^2)^(3/2)</f>
        <v>-0.88209748895224771</v>
      </c>
      <c r="AH802" s="39">
        <f>Masse_1*(q_1y-X802)/($AV802^2+Aarseth_1^2)^(3/2)</f>
        <v>7.7045779514312835</v>
      </c>
      <c r="AI802" s="39"/>
      <c r="AJ802" s="39">
        <f>Masse_2*(q_2x-W802)/($AX802^2+Aarseth_2^2)^(3/2)</f>
        <v>-0.63730698881584558</v>
      </c>
      <c r="AK802" s="39">
        <f>Masse_2*(q_2y-X802)/($AX802^2+Aarseth_2^2)^(3/2)</f>
        <v>2.386751493148823</v>
      </c>
      <c r="AL802" s="39"/>
      <c r="AM802" s="39">
        <f>Masse_3*(q_3x-W802)/($AZ802^2+Aarseth_3^2)^(3/2)</f>
        <v>-2.019132143788497</v>
      </c>
      <c r="AN802" s="39">
        <f>Masse_3*(q_3y-X802)/($AZ802^2+Aarseth_3^2)^(3/2)</f>
        <v>8.7162816835044783</v>
      </c>
      <c r="AO802" s="39"/>
      <c r="AP802" s="39"/>
      <c r="AQ802" s="39"/>
      <c r="AR802" s="39"/>
      <c r="AS802" s="39"/>
      <c r="AT802" s="39"/>
      <c r="AU802" s="39"/>
      <c r="AV802" s="39">
        <f>SQRT((q_1x-W802)^2+(q_1y-X802)^2)</f>
        <v>259554.0543266552</v>
      </c>
      <c r="AW802" s="39"/>
      <c r="AX802" s="39">
        <f>SQRT((q_2x-W802)^2+(q_2y-X802)^2)</f>
        <v>269491.71355565655</v>
      </c>
      <c r="AY802" s="39"/>
      <c r="AZ802" s="39">
        <f>SQRT((q_3x-W802)^2+(q_3y-X802)^2)</f>
        <v>241602.16225383442</v>
      </c>
      <c r="BA802" s="39"/>
    </row>
    <row r="803" spans="20:53" x14ac:dyDescent="0.3">
      <c r="T803">
        <v>799</v>
      </c>
      <c r="U803">
        <v>399.5</v>
      </c>
      <c r="W803" s="39">
        <f>W802+(Z802*bt)+(0.5*AC802)*bt^2</f>
        <v>49952.880016878175</v>
      </c>
      <c r="X803" s="39">
        <f>X802+(AA802*bt)+(0.5*AD802)*bt^2</f>
        <v>-251159.84672362657</v>
      </c>
      <c r="Y803" s="39"/>
      <c r="Z803" s="39">
        <f>Z802+(AC802*bt)</f>
        <v>857.8969368432106</v>
      </c>
      <c r="AA803" s="39">
        <f>AA802+(AD802*bt)</f>
        <v>-1576.0238446901817</v>
      </c>
      <c r="AB803" s="39"/>
      <c r="AC803" s="39">
        <f t="shared" si="53"/>
        <v>-3.5347284370890786</v>
      </c>
      <c r="AD803" s="39">
        <f t="shared" si="54"/>
        <v>18.677342596770494</v>
      </c>
      <c r="AE803" s="39"/>
      <c r="AF803" s="39"/>
      <c r="AG803" s="39">
        <f>Masse_1*(q_1x-W803)/($AV803^2+Aarseth_1^2)^(3/2)</f>
        <v>-0.88636476501462047</v>
      </c>
      <c r="AH803" s="39">
        <f>Masse_1*(q_1y-X803)/($AV803^2+Aarseth_1^2)^(3/2)</f>
        <v>7.6542547538238441</v>
      </c>
      <c r="AI803" s="39"/>
      <c r="AJ803" s="39">
        <f>Masse_2*(q_2x-W803)/($AX803^2+Aarseth_2^2)^(3/2)</f>
        <v>-0.63504530934939984</v>
      </c>
      <c r="AK803" s="39">
        <f>Masse_2*(q_2y-X803)/($AX803^2+Aarseth_2^2)^(3/2)</f>
        <v>2.3708578633536108</v>
      </c>
      <c r="AL803" s="39"/>
      <c r="AM803" s="39">
        <f>Masse_3*(q_3x-W803)/($AZ803^2+Aarseth_3^2)^(3/2)</f>
        <v>-2.0133183627250584</v>
      </c>
      <c r="AN803" s="39">
        <f>Masse_3*(q_3y-X803)/($AZ803^2+Aarseth_3^2)^(3/2)</f>
        <v>8.6522299795930397</v>
      </c>
      <c r="AO803" s="39"/>
      <c r="AP803" s="39"/>
      <c r="AQ803" s="39"/>
      <c r="AR803" s="39"/>
      <c r="AS803" s="39"/>
      <c r="AT803" s="39"/>
      <c r="AU803" s="39"/>
      <c r="AV803" s="39">
        <f>SQRT((q_1x-W803)^2+(q_1y-X803)^2)</f>
        <v>260388.34714402157</v>
      </c>
      <c r="AW803" s="39"/>
      <c r="AX803" s="39">
        <f>SQRT((q_2x-W803)^2+(q_2y-X803)^2)</f>
        <v>270366.17940002016</v>
      </c>
      <c r="AY803" s="39"/>
      <c r="AZ803" s="39">
        <f>SQRT((q_3x-W803)^2+(q_3y-X803)^2)</f>
        <v>242469.15726887039</v>
      </c>
      <c r="BA803" s="39"/>
    </row>
    <row r="804" spans="20:53" x14ac:dyDescent="0.3">
      <c r="T804">
        <v>800</v>
      </c>
      <c r="U804">
        <v>400</v>
      </c>
      <c r="W804" s="39">
        <f>W803+(Z803*bt)+(0.5*AC803)*bt^2</f>
        <v>50381.386644245147</v>
      </c>
      <c r="X804" s="39">
        <f>X803+(AA803*bt)+(0.5*AD803)*bt^2</f>
        <v>-251945.52397814707</v>
      </c>
      <c r="Y804" s="39"/>
      <c r="Z804" s="39">
        <f>Z803+(AC803*bt)</f>
        <v>856.12957262466603</v>
      </c>
      <c r="AA804" s="39">
        <f>AA803+(AD803*bt)</f>
        <v>-1566.6851733917965</v>
      </c>
      <c r="AB804" s="39"/>
      <c r="AC804" s="39">
        <f t="shared" si="53"/>
        <v>-3.5308821808474105</v>
      </c>
      <c r="AD804" s="39">
        <f t="shared" si="54"/>
        <v>18.549051164786107</v>
      </c>
      <c r="AE804" s="39"/>
      <c r="AF804" s="39"/>
      <c r="AG804" s="39">
        <f>Masse_1*(q_1x-W804)/($AV804^2+Aarseth_1^2)^(3/2)</f>
        <v>-0.89051519486144204</v>
      </c>
      <c r="AH804" s="39">
        <f>Masse_1*(q_1y-X804)/($AV804^2+Aarseth_1^2)^(3/2)</f>
        <v>7.6046621586672138</v>
      </c>
      <c r="AI804" s="39"/>
      <c r="AJ804" s="39">
        <f>Masse_2*(q_2x-W804)/($AX804^2+Aarseth_2^2)^(3/2)</f>
        <v>-0.63281179418258937</v>
      </c>
      <c r="AK804" s="39">
        <f>Masse_2*(q_2y-X804)/($AX804^2+Aarseth_2^2)^(3/2)</f>
        <v>2.3551996473809673</v>
      </c>
      <c r="AL804" s="39"/>
      <c r="AM804" s="39">
        <f>Masse_3*(q_3x-W804)/($AZ804^2+Aarseth_3^2)^(3/2)</f>
        <v>-2.0075551918033789</v>
      </c>
      <c r="AN804" s="39">
        <f>Masse_3*(q_3y-X804)/($AZ804^2+Aarseth_3^2)^(3/2)</f>
        <v>8.5891893587379275</v>
      </c>
      <c r="AO804" s="39"/>
      <c r="AP804" s="39"/>
      <c r="AQ804" s="39"/>
      <c r="AR804" s="39"/>
      <c r="AS804" s="39"/>
      <c r="AT804" s="39"/>
      <c r="AU804" s="39"/>
      <c r="AV804" s="39">
        <f>SQRT((q_1x-W804)^2+(q_1y-X804)^2)</f>
        <v>261218.31590974322</v>
      </c>
      <c r="AW804" s="39"/>
      <c r="AX804" s="39">
        <f>SQRT((q_2x-W804)^2+(q_2y-X804)^2)</f>
        <v>271236.0542371769</v>
      </c>
      <c r="AY804" s="39"/>
      <c r="AZ804" s="39">
        <f>SQRT((q_3x-W804)^2+(q_3y-X804)^2)</f>
        <v>243331.62416734503</v>
      </c>
      <c r="BA804" s="39"/>
    </row>
    <row r="805" spans="20:53" x14ac:dyDescent="0.3">
      <c r="T805">
        <v>801</v>
      </c>
      <c r="U805">
        <v>400.5</v>
      </c>
      <c r="W805" s="39">
        <f>W804+(Z804*bt)+(0.5*AC804)*bt^2</f>
        <v>50809.010070284872</v>
      </c>
      <c r="X805" s="39">
        <f>X804+(AA804*bt)+(0.5*AD804)*bt^2</f>
        <v>-252726.54793344735</v>
      </c>
      <c r="Y805" s="39"/>
      <c r="Z805" s="39">
        <f>Z804+(AC804*bt)</f>
        <v>854.36413153424235</v>
      </c>
      <c r="AA805" s="39">
        <f>AA804+(AD804*bt)</f>
        <v>-1557.4106478094034</v>
      </c>
      <c r="AB805" s="39"/>
      <c r="AC805" s="39">
        <f t="shared" si="53"/>
        <v>-3.5270008503292796</v>
      </c>
      <c r="AD805" s="39">
        <f t="shared" si="54"/>
        <v>18.42269502085302</v>
      </c>
      <c r="AE805" s="39"/>
      <c r="AF805" s="39"/>
      <c r="AG805" s="39">
        <f>Masse_1*(q_1x-W805)/($AV805^2+Aarseth_1^2)^(3/2)</f>
        <v>-0.89455235297548719</v>
      </c>
      <c r="AH805" s="39">
        <f>Masse_1*(q_1y-X805)/($AV805^2+Aarseth_1^2)^(3/2)</f>
        <v>7.5557854741030726</v>
      </c>
      <c r="AI805" s="39"/>
      <c r="AJ805" s="39">
        <f>Masse_2*(q_2x-W805)/($AX805^2+Aarseth_2^2)^(3/2)</f>
        <v>-0.6306059969042892</v>
      </c>
      <c r="AK805" s="39">
        <f>Masse_2*(q_2y-X805)/($AX805^2+Aarseth_2^2)^(3/2)</f>
        <v>2.339771965578159</v>
      </c>
      <c r="AL805" s="39"/>
      <c r="AM805" s="39">
        <f>Masse_3*(q_3x-W805)/($AZ805^2+Aarseth_3^2)^(3/2)</f>
        <v>-2.0018425004495031</v>
      </c>
      <c r="AN805" s="39">
        <f>Masse_3*(q_3y-X805)/($AZ805^2+Aarseth_3^2)^(3/2)</f>
        <v>8.5271375811717878</v>
      </c>
      <c r="AO805" s="39"/>
      <c r="AP805" s="39"/>
      <c r="AQ805" s="39"/>
      <c r="AR805" s="39"/>
      <c r="AS805" s="39"/>
      <c r="AT805" s="39"/>
      <c r="AU805" s="39"/>
      <c r="AV805" s="39">
        <f>SQRT((q_1x-W805)^2+(q_1y-X805)^2)</f>
        <v>262043.98743506728</v>
      </c>
      <c r="AW805" s="39"/>
      <c r="AX805" s="39">
        <f>SQRT((q_2x-W805)^2+(q_2y-X805)^2)</f>
        <v>272101.36878773634</v>
      </c>
      <c r="AY805" s="39"/>
      <c r="AZ805" s="39">
        <f>SQRT((q_3x-W805)^2+(q_3y-X805)^2)</f>
        <v>244189.59272945847</v>
      </c>
      <c r="BA805" s="39"/>
    </row>
    <row r="806" spans="20:53" x14ac:dyDescent="0.3">
      <c r="T806">
        <v>802</v>
      </c>
      <c r="U806">
        <v>401</v>
      </c>
      <c r="W806" s="39">
        <f>W805+(Z805*bt)+(0.5*AC805)*bt^2</f>
        <v>51235.751260945697</v>
      </c>
      <c r="X806" s="39">
        <f>X805+(AA805*bt)+(0.5*AD805)*bt^2</f>
        <v>-253502.95042047443</v>
      </c>
      <c r="Y806" s="39"/>
      <c r="Z806" s="39">
        <f>Z805+(AC805*bt)</f>
        <v>852.60063110907765</v>
      </c>
      <c r="AA806" s="39">
        <f>AA805+(AD805*bt)</f>
        <v>-1548.1993002989768</v>
      </c>
      <c r="AB806" s="39"/>
      <c r="AC806" s="39">
        <f t="shared" si="53"/>
        <v>-3.5230873148333082</v>
      </c>
      <c r="AD806" s="39">
        <f t="shared" si="54"/>
        <v>18.298233508322518</v>
      </c>
      <c r="AE806" s="39"/>
      <c r="AF806" s="39"/>
      <c r="AG806" s="39">
        <f>Masse_1*(q_1x-W806)/($AV806^2+Aarseth_1^2)^(3/2)</f>
        <v>-0.89847969326206134</v>
      </c>
      <c r="AH806" s="39">
        <f>Masse_1*(q_1y-X806)/($AV806^2+Aarseth_1^2)^(3/2)</f>
        <v>7.5076103941026497</v>
      </c>
      <c r="AI806" s="39"/>
      <c r="AJ806" s="39">
        <f>Masse_2*(q_2x-W806)/($AX806^2+Aarseth_2^2)^(3/2)</f>
        <v>-0.62842748094813505</v>
      </c>
      <c r="AK806" s="39">
        <f>Masse_2*(q_2y-X806)/($AX806^2+Aarseth_2^2)^(3/2)</f>
        <v>2.3245700708420061</v>
      </c>
      <c r="AL806" s="39"/>
      <c r="AM806" s="39">
        <f>Masse_3*(q_3x-W806)/($AZ806^2+Aarseth_3^2)^(3/2)</f>
        <v>-1.9961801406231114</v>
      </c>
      <c r="AN806" s="39">
        <f>Masse_3*(q_3y-X806)/($AZ806^2+Aarseth_3^2)^(3/2)</f>
        <v>8.46605304337786</v>
      </c>
      <c r="AO806" s="39"/>
      <c r="AP806" s="39"/>
      <c r="AQ806" s="39"/>
      <c r="AR806" s="39"/>
      <c r="AS806" s="39"/>
      <c r="AT806" s="39"/>
      <c r="AU806" s="39"/>
      <c r="AV806" s="39">
        <f>SQRT((q_1x-W806)^2+(q_1y-X806)^2)</f>
        <v>262865.38814577379</v>
      </c>
      <c r="AW806" s="39"/>
      <c r="AX806" s="39">
        <f>SQRT((q_2x-W806)^2+(q_2y-X806)^2)</f>
        <v>272962.15330702224</v>
      </c>
      <c r="AY806" s="39"/>
      <c r="AZ806" s="39">
        <f>SQRT((q_3x-W806)^2+(q_3y-X806)^2)</f>
        <v>245043.09229022198</v>
      </c>
      <c r="BA806" s="39"/>
    </row>
    <row r="807" spans="20:53" x14ac:dyDescent="0.3">
      <c r="T807">
        <v>803</v>
      </c>
      <c r="U807">
        <v>401.5</v>
      </c>
      <c r="W807" s="39">
        <f>W806+(Z806*bt)+(0.5*AC806)*bt^2</f>
        <v>51661.611190585878</v>
      </c>
      <c r="X807" s="39">
        <f>X806+(AA806*bt)+(0.5*AD806)*bt^2</f>
        <v>-254274.76279143538</v>
      </c>
      <c r="Y807" s="39"/>
      <c r="Z807" s="39">
        <f>Z806+(AC806*bt)</f>
        <v>850.83908745166104</v>
      </c>
      <c r="AA807" s="39">
        <f>AA806+(AD806*bt)</f>
        <v>-1539.0501835448156</v>
      </c>
      <c r="AB807" s="39"/>
      <c r="AC807" s="39">
        <f t="shared" si="53"/>
        <v>-3.5191443211337177</v>
      </c>
      <c r="AD807" s="39">
        <f t="shared" si="54"/>
        <v>18.175627086123882</v>
      </c>
      <c r="AE807" s="39"/>
      <c r="AF807" s="39"/>
      <c r="AG807" s="39">
        <f>Masse_1*(q_1x-W807)/($AV807^2+Aarseth_1^2)^(3/2)</f>
        <v>-0.90230055372941176</v>
      </c>
      <c r="AH807" s="39">
        <f>Masse_1*(q_1y-X807)/($AV807^2+Aarseth_1^2)^(3/2)</f>
        <v>7.4601229860762128</v>
      </c>
      <c r="AI807" s="39"/>
      <c r="AJ807" s="39">
        <f>Masse_2*(q_2x-W807)/($AX807^2+Aarseth_2^2)^(3/2)</f>
        <v>-0.62627581932420973</v>
      </c>
      <c r="AK807" s="39">
        <f>Masse_2*(q_2y-X807)/($AX807^2+Aarseth_2^2)^(3/2)</f>
        <v>2.3095893441991171</v>
      </c>
      <c r="AL807" s="39"/>
      <c r="AM807" s="39">
        <f>Masse_3*(q_3x-W807)/($AZ807^2+Aarseth_3^2)^(3/2)</f>
        <v>-1.9905679480800964</v>
      </c>
      <c r="AN807" s="39">
        <f>Masse_3*(q_3y-X807)/($AZ807^2+Aarseth_3^2)^(3/2)</f>
        <v>8.4059147558485545</v>
      </c>
      <c r="AO807" s="39"/>
      <c r="AP807" s="39"/>
      <c r="AQ807" s="39"/>
      <c r="AR807" s="39"/>
      <c r="AS807" s="39"/>
      <c r="AT807" s="39"/>
      <c r="AU807" s="39"/>
      <c r="AV807" s="39">
        <f>SQRT((q_1x-W807)^2+(q_1y-X807)^2)</f>
        <v>263682.54408985074</v>
      </c>
      <c r="AW807" s="39"/>
      <c r="AX807" s="39">
        <f>SQRT((q_2x-W807)^2+(q_2y-X807)^2)</f>
        <v>273818.43759487808</v>
      </c>
      <c r="AY807" s="39"/>
      <c r="AZ807" s="39">
        <f>SQRT((q_3x-W807)^2+(q_3y-X807)^2)</f>
        <v>245892.15174871034</v>
      </c>
      <c r="BA807" s="39"/>
    </row>
    <row r="808" spans="20:53" x14ac:dyDescent="0.3">
      <c r="T808">
        <v>804</v>
      </c>
      <c r="U808">
        <v>402</v>
      </c>
      <c r="W808" s="39">
        <f>W807+(Z807*bt)+(0.5*AC807)*bt^2</f>
        <v>52086.590841271565</v>
      </c>
      <c r="X808" s="39">
        <f>X807+(AA807*bt)+(0.5*AD807)*bt^2</f>
        <v>-255042.01592982202</v>
      </c>
      <c r="Y808" s="39"/>
      <c r="Z808" s="39">
        <f>Z807+(AC807*bt)</f>
        <v>849.07951529109414</v>
      </c>
      <c r="AA808" s="39">
        <f>AA807+(AD807*bt)</f>
        <v>-1529.9623700017537</v>
      </c>
      <c r="AB808" s="39"/>
      <c r="AC808" s="39">
        <f t="shared" si="53"/>
        <v>-3.5151744988817546</v>
      </c>
      <c r="AD808" s="39">
        <f t="shared" si="54"/>
        <v>18.054837291274659</v>
      </c>
      <c r="AE808" s="39"/>
      <c r="AF808" s="39"/>
      <c r="AG808" s="39">
        <f>Masse_1*(q_1x-W808)/($AV808^2+Aarseth_1^2)^(3/2)</f>
        <v>-0.90601816096273047</v>
      </c>
      <c r="AH808" s="39">
        <f>Masse_1*(q_1y-X808)/($AV808^2+Aarseth_1^2)^(3/2)</f>
        <v>7.41330967895244</v>
      </c>
      <c r="AI808" s="39"/>
      <c r="AJ808" s="39">
        <f>Masse_2*(q_2x-W808)/($AX808^2+Aarseth_2^2)^(3/2)</f>
        <v>-0.62415059435956821</v>
      </c>
      <c r="AK808" s="39">
        <f>Masse_2*(q_2y-X808)/($AX808^2+Aarseth_2^2)^(3/2)</f>
        <v>2.2948252905607722</v>
      </c>
      <c r="AL808" s="39"/>
      <c r="AM808" s="39">
        <f>Masse_3*(q_3x-W808)/($AZ808^2+Aarseth_3^2)^(3/2)</f>
        <v>-1.9850057435594559</v>
      </c>
      <c r="AN808" s="39">
        <f>Masse_3*(q_3y-X808)/($AZ808^2+Aarseth_3^2)^(3/2)</f>
        <v>8.3467023217614464</v>
      </c>
      <c r="AO808" s="39"/>
      <c r="AP808" s="39"/>
      <c r="AQ808" s="39"/>
      <c r="AR808" s="39"/>
      <c r="AS808" s="39"/>
      <c r="AT808" s="39"/>
      <c r="AU808" s="39"/>
      <c r="AV808" s="39">
        <f>SQRT((q_1x-W808)^2+(q_1y-X808)^2)</f>
        <v>264495.48094496829</v>
      </c>
      <c r="AW808" s="39"/>
      <c r="AX808" s="39">
        <f>SQRT((q_2x-W808)^2+(q_2y-X808)^2)</f>
        <v>274670.25100520242</v>
      </c>
      <c r="AY808" s="39"/>
      <c r="AZ808" s="39">
        <f>SQRT((q_3x-W808)^2+(q_3y-X808)^2)</f>
        <v>246736.79957706286</v>
      </c>
      <c r="BA808" s="39"/>
    </row>
    <row r="809" spans="20:53" x14ac:dyDescent="0.3">
      <c r="T809">
        <v>805</v>
      </c>
      <c r="U809">
        <v>402.5</v>
      </c>
      <c r="W809" s="39">
        <f>W808+(Z808*bt)+(0.5*AC808)*bt^2</f>
        <v>52510.691202104746</v>
      </c>
      <c r="X809" s="39">
        <f>X808+(AA808*bt)+(0.5*AD808)*bt^2</f>
        <v>-255804.74026016149</v>
      </c>
      <c r="Y809" s="39"/>
      <c r="Z809" s="39">
        <f>Z808+(AC808*bt)</f>
        <v>847.32192804165322</v>
      </c>
      <c r="AA809" s="39">
        <f>AA808+(AD808*bt)</f>
        <v>-1520.9349513561165</v>
      </c>
      <c r="AB809" s="39"/>
      <c r="AC809" s="39">
        <f t="shared" si="53"/>
        <v>-3.5111803657479532</v>
      </c>
      <c r="AD809" s="39">
        <f t="shared" si="54"/>
        <v>17.935826702879439</v>
      </c>
      <c r="AE809" s="39"/>
      <c r="AF809" s="39"/>
      <c r="AG809" s="39">
        <f>Masse_1*(q_1x-W809)/($AV809^2+Aarseth_1^2)^(3/2)</f>
        <v>-0.90963563440200801</v>
      </c>
      <c r="AH809" s="39">
        <f>Masse_1*(q_1y-X809)/($AV809^2+Aarseth_1^2)^(3/2)</f>
        <v>7.3671572517074591</v>
      </c>
      <c r="AI809" s="39"/>
      <c r="AJ809" s="39">
        <f>Masse_2*(q_2x-W809)/($AX809^2+Aarseth_2^2)^(3/2)</f>
        <v>-0.622051397447137</v>
      </c>
      <c r="AK809" s="39">
        <f>Masse_2*(q_2y-X809)/($AX809^2+Aarseth_2^2)^(3/2)</f>
        <v>2.280273534644051</v>
      </c>
      <c r="AL809" s="39"/>
      <c r="AM809" s="39">
        <f>Masse_3*(q_3x-W809)/($AZ809^2+Aarseth_3^2)^(3/2)</f>
        <v>-1.9794933338988083</v>
      </c>
      <c r="AN809" s="39">
        <f>Masse_3*(q_3y-X809)/($AZ809^2+Aarseth_3^2)^(3/2)</f>
        <v>8.2883959165279286</v>
      </c>
      <c r="AO809" s="39"/>
      <c r="AP809" s="39"/>
      <c r="AQ809" s="39"/>
      <c r="AR809" s="39"/>
      <c r="AS809" s="39"/>
      <c r="AT809" s="39"/>
      <c r="AU809" s="39"/>
      <c r="AV809" s="39">
        <f>SQRT((q_1x-W809)^2+(q_1y-X809)^2)</f>
        <v>265304.22402575822</v>
      </c>
      <c r="AW809" s="39"/>
      <c r="AX809" s="39">
        <f>SQRT((q_2x-W809)^2+(q_2y-X809)^2)</f>
        <v>275517.62245522317</v>
      </c>
      <c r="AY809" s="39"/>
      <c r="AZ809" s="39">
        <f>SQRT((q_3x-W809)^2+(q_3y-X809)^2)</f>
        <v>247577.06382924021</v>
      </c>
      <c r="BA809" s="39"/>
    </row>
    <row r="810" spans="20:53" x14ac:dyDescent="0.3">
      <c r="T810">
        <v>806</v>
      </c>
      <c r="U810">
        <v>403</v>
      </c>
      <c r="W810" s="39">
        <f>W809+(Z809*bt)+(0.5*AC809)*bt^2</f>
        <v>52933.913268579854</v>
      </c>
      <c r="X810" s="39">
        <f>X809+(AA809*bt)+(0.5*AD809)*bt^2</f>
        <v>-256562.96575750166</v>
      </c>
      <c r="Y810" s="39"/>
      <c r="Z810" s="39">
        <f>Z809+(AC809*bt)</f>
        <v>845.56633785877921</v>
      </c>
      <c r="AA810" s="39">
        <f>AA809+(AD809*bt)</f>
        <v>-1511.9670380046769</v>
      </c>
      <c r="AB810" s="39"/>
      <c r="AC810" s="39">
        <f t="shared" si="53"/>
        <v>-3.5071643323193822</v>
      </c>
      <c r="AD810" s="39">
        <f t="shared" si="54"/>
        <v>17.818558907550432</v>
      </c>
      <c r="AE810" s="39"/>
      <c r="AF810" s="39"/>
      <c r="AG810" s="39">
        <f>Masse_1*(q_1x-W810)/($AV810^2+Aarseth_1^2)^(3/2)</f>
        <v>-0.91315599043327189</v>
      </c>
      <c r="AH810" s="39">
        <f>Masse_1*(q_1y-X810)/($AV810^2+Aarseth_1^2)^(3/2)</f>
        <v>7.3216528223230002</v>
      </c>
      <c r="AI810" s="39"/>
      <c r="AJ810" s="39">
        <f>Masse_2*(q_2x-W810)/($AX810^2+Aarseth_2^2)^(3/2)</f>
        <v>-0.61997782880286079</v>
      </c>
      <c r="AK810" s="39">
        <f>Masse_2*(q_2y-X810)/($AX810^2+Aarseth_2^2)^(3/2)</f>
        <v>2.2659298170523785</v>
      </c>
      <c r="AL810" s="39"/>
      <c r="AM810" s="39">
        <f>Masse_3*(q_3x-W810)/($AZ810^2+Aarseth_3^2)^(3/2)</f>
        <v>-1.9740305130832496</v>
      </c>
      <c r="AN810" s="39">
        <f>Masse_3*(q_3y-X810)/($AZ810^2+Aarseth_3^2)^(3/2)</f>
        <v>8.230976268175052</v>
      </c>
      <c r="AO810" s="39"/>
      <c r="AP810" s="39"/>
      <c r="AQ810" s="39"/>
      <c r="AR810" s="39"/>
      <c r="AS810" s="39"/>
      <c r="AT810" s="39"/>
      <c r="AU810" s="39"/>
      <c r="AV810" s="39">
        <f>SQRT((q_1x-W810)^2+(q_1y-X810)^2)</f>
        <v>266108.79829090548</v>
      </c>
      <c r="AW810" s="39"/>
      <c r="AX810" s="39">
        <f>SQRT((q_2x-W810)^2+(q_2y-X810)^2)</f>
        <v>276360.58043451805</v>
      </c>
      <c r="AY810" s="39"/>
      <c r="AZ810" s="39">
        <f>SQRT((q_3x-W810)^2+(q_3y-X810)^2)</f>
        <v>248412.97214954629</v>
      </c>
      <c r="BA810" s="39"/>
    </row>
    <row r="811" spans="20:53" x14ac:dyDescent="0.3">
      <c r="T811">
        <v>807</v>
      </c>
      <c r="U811">
        <v>403.5</v>
      </c>
      <c r="W811" s="39">
        <f>W810+(Z810*bt)+(0.5*AC810)*bt^2</f>
        <v>53356.258041967703</v>
      </c>
      <c r="X811" s="39">
        <f>X810+(AA810*bt)+(0.5*AD810)*bt^2</f>
        <v>-257316.72195664054</v>
      </c>
      <c r="Y811" s="39"/>
      <c r="Z811" s="39">
        <f>Z810+(AC810*bt)</f>
        <v>843.81275569261948</v>
      </c>
      <c r="AA811" s="39">
        <f>AA810+(AD810*bt)</f>
        <v>-1503.0577585509016</v>
      </c>
      <c r="AB811" s="39"/>
      <c r="AC811" s="39">
        <f t="shared" si="53"/>
        <v>-3.5031287067643695</v>
      </c>
      <c r="AD811" s="39">
        <f t="shared" si="54"/>
        <v>17.702998466184575</v>
      </c>
      <c r="AE811" s="39"/>
      <c r="AF811" s="39"/>
      <c r="AG811" s="39">
        <f>Masse_1*(q_1x-W811)/($AV811^2+Aarseth_1^2)^(3/2)</f>
        <v>-0.91658214630254353</v>
      </c>
      <c r="AH811" s="39">
        <f>Masse_1*(q_1y-X811)/($AV811^2+Aarseth_1^2)^(3/2)</f>
        <v>7.2767838371567812</v>
      </c>
      <c r="AI811" s="39"/>
      <c r="AJ811" s="39">
        <f>Masse_2*(q_2x-W811)/($AX811^2+Aarseth_2^2)^(3/2)</f>
        <v>-0.61792949723056989</v>
      </c>
      <c r="AK811" s="39">
        <f>Masse_2*(q_2y-X811)/($AX811^2+Aarseth_2^2)^(3/2)</f>
        <v>2.2517899905075374</v>
      </c>
      <c r="AL811" s="39"/>
      <c r="AM811" s="39">
        <f>Masse_3*(q_3x-W811)/($AZ811^2+Aarseth_3^2)^(3/2)</f>
        <v>-1.9686170632312561</v>
      </c>
      <c r="AN811" s="39">
        <f>Masse_3*(q_3y-X811)/($AZ811^2+Aarseth_3^2)^(3/2)</f>
        <v>8.1744246385202537</v>
      </c>
      <c r="AO811" s="39"/>
      <c r="AP811" s="39"/>
      <c r="AQ811" s="39"/>
      <c r="AR811" s="39"/>
      <c r="AS811" s="39"/>
      <c r="AT811" s="39"/>
      <c r="AU811" s="39"/>
      <c r="AV811" s="39">
        <f>SQRT((q_1x-W811)^2+(q_1y-X811)^2)</f>
        <v>266909.22835005721</v>
      </c>
      <c r="AW811" s="39"/>
      <c r="AX811" s="39">
        <f>SQRT((q_2x-W811)^2+(q_2y-X811)^2)</f>
        <v>277199.15301379189</v>
      </c>
      <c r="AY811" s="39"/>
      <c r="AZ811" s="39">
        <f>SQRT((q_3x-W811)^2+(q_3y-X811)^2)</f>
        <v>249244.5517809217</v>
      </c>
      <c r="BA811" s="39"/>
    </row>
    <row r="812" spans="20:53" x14ac:dyDescent="0.3">
      <c r="T812">
        <v>808</v>
      </c>
      <c r="U812">
        <v>404</v>
      </c>
      <c r="W812" s="39">
        <f>W811+(Z811*bt)+(0.5*AC811)*bt^2</f>
        <v>53777.726528725667</v>
      </c>
      <c r="X812" s="39">
        <f>X811+(AA811*bt)+(0.5*AD811)*bt^2</f>
        <v>-258066.03796110774</v>
      </c>
      <c r="Y812" s="39"/>
      <c r="Z812" s="39">
        <f>Z811+(AC811*bt)</f>
        <v>842.06119133923733</v>
      </c>
      <c r="AA812" s="39">
        <f>AA811+(AD811*bt)</f>
        <v>-1494.2062593178093</v>
      </c>
      <c r="AB812" s="39"/>
      <c r="AC812" s="39">
        <f t="shared" si="53"/>
        <v>-3.4990756992769736</v>
      </c>
      <c r="AD812" s="39">
        <f t="shared" si="54"/>
        <v>17.589110882035399</v>
      </c>
      <c r="AE812" s="39"/>
      <c r="AF812" s="39"/>
      <c r="AG812" s="39">
        <f>Masse_1*(q_1x-W812)/($AV812^2+Aarseth_1^2)^(3/2)</f>
        <v>-0.91991692386089818</v>
      </c>
      <c r="AH812" s="39">
        <f>Masse_1*(q_1y-X812)/($AV812^2+Aarseth_1^2)^(3/2)</f>
        <v>7.2325380607054548</v>
      </c>
      <c r="AI812" s="39"/>
      <c r="AJ812" s="39">
        <f>Masse_2*(q_2x-W812)/($AX812^2+Aarseth_2^2)^(3/2)</f>
        <v>-0.61590601989444138</v>
      </c>
      <c r="AK812" s="39">
        <f>Masse_2*(q_2y-X812)/($AX812^2+Aarseth_2^2)^(3/2)</f>
        <v>2.2378500162269752</v>
      </c>
      <c r="AL812" s="39"/>
      <c r="AM812" s="39">
        <f>Masse_3*(q_3x-W812)/($AZ812^2+Aarseth_3^2)^(3/2)</f>
        <v>-1.9632527555216341</v>
      </c>
      <c r="AN812" s="39">
        <f>Masse_3*(q_3y-X812)/($AZ812^2+Aarseth_3^2)^(3/2)</f>
        <v>8.1187228051029692</v>
      </c>
      <c r="AO812" s="39"/>
      <c r="AP812" s="39"/>
      <c r="AQ812" s="39"/>
      <c r="AR812" s="39"/>
      <c r="AS812" s="39"/>
      <c r="AT812" s="39"/>
      <c r="AU812" s="39"/>
      <c r="AV812" s="39">
        <f>SQRT((q_1x-W812)^2+(q_1y-X812)^2)</f>
        <v>267705.53847055516</v>
      </c>
      <c r="AW812" s="39"/>
      <c r="AX812" s="39">
        <f>SQRT((q_2x-W812)^2+(q_2y-X812)^2)</f>
        <v>278033.367853417</v>
      </c>
      <c r="AY812" s="39"/>
      <c r="AZ812" s="39">
        <f>SQRT((q_3x-W812)^2+(q_3y-X812)^2)</f>
        <v>250071.82957301752</v>
      </c>
      <c r="BA812" s="39"/>
    </row>
    <row r="813" spans="20:53" x14ac:dyDescent="0.3">
      <c r="T813">
        <v>809</v>
      </c>
      <c r="U813">
        <v>404.5</v>
      </c>
      <c r="W813" s="39">
        <f>W812+(Z812*bt)+(0.5*AC812)*bt^2</f>
        <v>54198.319739932878</v>
      </c>
      <c r="X813" s="39">
        <f>X812+(AA812*bt)+(0.5*AD812)*bt^2</f>
        <v>-258810.94245190639</v>
      </c>
      <c r="Y813" s="39"/>
      <c r="Z813" s="39">
        <f>Z812+(AC812*bt)</f>
        <v>840.31165348959883</v>
      </c>
      <c r="AA813" s="39">
        <f>AA812+(AD812*bt)</f>
        <v>-1485.4117038767915</v>
      </c>
      <c r="AB813" s="39"/>
      <c r="AC813" s="39">
        <f t="shared" si="53"/>
        <v>-3.4950074263127435</v>
      </c>
      <c r="AD813" s="39">
        <f t="shared" si="54"/>
        <v>17.476862570023094</v>
      </c>
      <c r="AE813" s="39"/>
      <c r="AF813" s="39"/>
      <c r="AG813" s="39">
        <f>Masse_1*(q_1x-W813)/($AV813^2+Aarseth_1^2)^(3/2)</f>
        <v>-0.92316305314910041</v>
      </c>
      <c r="AH813" s="39">
        <f>Masse_1*(q_1y-X813)/($AV813^2+Aarseth_1^2)^(3/2)</f>
        <v>7.1889035657457363</v>
      </c>
      <c r="AI813" s="39"/>
      <c r="AJ813" s="39">
        <f>Masse_2*(q_2x-W813)/($AX813^2+Aarseth_2^2)^(3/2)</f>
        <v>-0.61390702209869552</v>
      </c>
      <c r="AK813" s="39">
        <f>Masse_2*(q_2y-X813)/($AX813^2+Aarseth_2^2)^(3/2)</f>
        <v>2.2241059604396769</v>
      </c>
      <c r="AL813" s="39"/>
      <c r="AM813" s="39">
        <f>Masse_3*(q_3x-W813)/($AZ813^2+Aarseth_3^2)^(3/2)</f>
        <v>-1.9579373510649478</v>
      </c>
      <c r="AN813" s="39">
        <f>Masse_3*(q_3y-X813)/($AZ813^2+Aarseth_3^2)^(3/2)</f>
        <v>8.0638530438376819</v>
      </c>
      <c r="AO813" s="39"/>
      <c r="AP813" s="39"/>
      <c r="AQ813" s="39"/>
      <c r="AR813" s="39"/>
      <c r="AS813" s="39"/>
      <c r="AT813" s="39"/>
      <c r="AU813" s="39"/>
      <c r="AV813" s="39">
        <f>SQRT((q_1x-W813)^2+(q_1y-X813)^2)</f>
        <v>268497.75258399703</v>
      </c>
      <c r="AW813" s="39"/>
      <c r="AX813" s="39">
        <f>SQRT((q_2x-W813)^2+(q_2y-X813)^2)</f>
        <v>278863.25221174525</v>
      </c>
      <c r="AY813" s="39"/>
      <c r="AZ813" s="39">
        <f>SQRT((q_3x-W813)^2+(q_3y-X813)^2)</f>
        <v>250894.83199005542</v>
      </c>
      <c r="BA813" s="39"/>
    </row>
    <row r="814" spans="20:53" x14ac:dyDescent="0.3">
      <c r="T814">
        <v>810</v>
      </c>
      <c r="U814">
        <v>405</v>
      </c>
      <c r="W814" s="39">
        <f>W813+(Z813*bt)+(0.5*AC813)*bt^2</f>
        <v>54618.038690749388</v>
      </c>
      <c r="X814" s="39">
        <f>X813+(AA813*bt)+(0.5*AD813)*bt^2</f>
        <v>-259551.46369602354</v>
      </c>
      <c r="Y814" s="39"/>
      <c r="Z814" s="39">
        <f>Z813+(AC813*bt)</f>
        <v>838.56414977644249</v>
      </c>
      <c r="AA814" s="39">
        <f>AA813+(AD813*bt)</f>
        <v>-1476.67327259178</v>
      </c>
      <c r="AB814" s="39"/>
      <c r="AC814" s="39">
        <f t="shared" si="53"/>
        <v>-3.4909259146262692</v>
      </c>
      <c r="AD814" s="39">
        <f t="shared" si="54"/>
        <v>17.366220827225334</v>
      </c>
      <c r="AE814" s="39"/>
      <c r="AF814" s="39"/>
      <c r="AG814" s="39">
        <f>Masse_1*(q_1x-W814)/($AV814^2+Aarseth_1^2)^(3/2)</f>
        <v>-0.92632317582926038</v>
      </c>
      <c r="AH814" s="39">
        <f>Masse_1*(q_1y-X814)/($AV814^2+Aarseth_1^2)^(3/2)</f>
        <v>7.1458687238354912</v>
      </c>
      <c r="AI814" s="39"/>
      <c r="AJ814" s="39">
        <f>Masse_2*(q_2x-W814)/($AX814^2+Aarseth_2^2)^(3/2)</f>
        <v>-0.61193213707428662</v>
      </c>
      <c r="AK814" s="39">
        <f>Masse_2*(q_2y-X814)/($AX814^2+Aarseth_2^2)^(3/2)</f>
        <v>2.2105539910345926</v>
      </c>
      <c r="AL814" s="39"/>
      <c r="AM814" s="39">
        <f>Masse_3*(q_3x-W814)/($AZ814^2+Aarseth_3^2)^(3/2)</f>
        <v>-1.9526706017227222</v>
      </c>
      <c r="AN814" s="39">
        <f>Masse_3*(q_3y-X814)/($AZ814^2+Aarseth_3^2)^(3/2)</f>
        <v>8.0097981123552504</v>
      </c>
      <c r="AO814" s="39"/>
      <c r="AP814" s="39"/>
      <c r="AQ814" s="39"/>
      <c r="AR814" s="39"/>
      <c r="AS814" s="39"/>
      <c r="AT814" s="39"/>
      <c r="AU814" s="39"/>
      <c r="AV814" s="39">
        <f>SQRT((q_1x-W814)^2+(q_1y-X814)^2)</f>
        <v>269285.89429263247</v>
      </c>
      <c r="AW814" s="39"/>
      <c r="AX814" s="39">
        <f>SQRT((q_2x-W814)^2+(q_2y-X814)^2)</f>
        <v>279688.83295319974</v>
      </c>
      <c r="AY814" s="39"/>
      <c r="AZ814" s="39">
        <f>SQRT((q_3x-W814)^2+(q_3y-X814)^2)</f>
        <v>251713.58511848183</v>
      </c>
      <c r="BA814" s="39"/>
    </row>
    <row r="815" spans="20:53" x14ac:dyDescent="0.3">
      <c r="T815">
        <v>811</v>
      </c>
      <c r="U815">
        <v>405.5</v>
      </c>
      <c r="W815" s="39">
        <f>W814+(Z814*bt)+(0.5*AC814)*bt^2</f>
        <v>55036.884399898285</v>
      </c>
      <c r="X815" s="39">
        <f>X814+(AA814*bt)+(0.5*AD814)*bt^2</f>
        <v>-260287.62955471603</v>
      </c>
      <c r="Y815" s="39"/>
      <c r="Z815" s="39">
        <f>Z814+(AC814*bt)</f>
        <v>836.81868681912931</v>
      </c>
      <c r="AA815" s="39">
        <f>AA814+(AD814*bt)</f>
        <v>-1467.9901621781673</v>
      </c>
      <c r="AB815" s="39"/>
      <c r="AC815" s="39">
        <f t="shared" si="53"/>
        <v>-3.4868331051209633</v>
      </c>
      <c r="AD815" s="39">
        <f t="shared" si="54"/>
        <v>17.257153804498106</v>
      </c>
      <c r="AE815" s="39"/>
      <c r="AF815" s="39"/>
      <c r="AG815" s="39">
        <f>Masse_1*(q_1x-W815)/($AV815^2+Aarseth_1^2)^(3/2)</f>
        <v>-0.92939984847097235</v>
      </c>
      <c r="AH815" s="39">
        <f>Masse_1*(q_1y-X815)/($AV815^2+Aarseth_1^2)^(3/2)</f>
        <v>7.1034221961606976</v>
      </c>
      <c r="AI815" s="39"/>
      <c r="AJ815" s="39">
        <f>Masse_2*(q_2x-W815)/($AX815^2+Aarseth_2^2)^(3/2)</f>
        <v>-0.60998100577229175</v>
      </c>
      <c r="AK815" s="39">
        <f>Masse_2*(q_2y-X815)/($AX815^2+Aarseth_2^2)^(3/2)</f>
        <v>2.1971903743356616</v>
      </c>
      <c r="AL815" s="39"/>
      <c r="AM815" s="39">
        <f>Masse_3*(q_3x-W815)/($AZ815^2+Aarseth_3^2)^(3/2)</f>
        <v>-1.947452250877699</v>
      </c>
      <c r="AN815" s="39">
        <f>Masse_3*(q_3y-X815)/($AZ815^2+Aarseth_3^2)^(3/2)</f>
        <v>7.9565412340017474</v>
      </c>
      <c r="AO815" s="39"/>
      <c r="AP815" s="39"/>
      <c r="AQ815" s="39"/>
      <c r="AR815" s="39"/>
      <c r="AS815" s="39"/>
      <c r="AT815" s="39"/>
      <c r="AU815" s="39"/>
      <c r="AV815" s="39">
        <f>SQRT((q_1x-W815)^2+(q_1y-X815)^2)</f>
        <v>270069.98687559797</v>
      </c>
      <c r="AW815" s="39"/>
      <c r="AX815" s="39">
        <f>SQRT((q_2x-W815)^2+(q_2y-X815)^2)</f>
        <v>280510.13655615214</v>
      </c>
      <c r="AY815" s="39"/>
      <c r="AZ815" s="39">
        <f>SQRT((q_3x-W815)^2+(q_3y-X815)^2)</f>
        <v>252528.11467442263</v>
      </c>
      <c r="BA815" s="39"/>
    </row>
    <row r="816" spans="20:53" x14ac:dyDescent="0.3">
      <c r="T816">
        <v>812</v>
      </c>
      <c r="U816">
        <v>406</v>
      </c>
      <c r="W816" s="39">
        <f>W815+(Z815*bt)+(0.5*AC815)*bt^2</f>
        <v>55454.857889169711</v>
      </c>
      <c r="X816" s="39">
        <f>X815+(AA815*bt)+(0.5*AD815)*bt^2</f>
        <v>-261019.46749157956</v>
      </c>
      <c r="Y816" s="39"/>
      <c r="Z816" s="39">
        <f>Z815+(AC815*bt)</f>
        <v>835.07527026656885</v>
      </c>
      <c r="AA816" s="39">
        <f>AA815+(AD815*bt)</f>
        <v>-1459.3615852759183</v>
      </c>
      <c r="AB816" s="39"/>
      <c r="AC816" s="39">
        <f t="shared" si="53"/>
        <v>-3.482730856520508</v>
      </c>
      <c r="AD816" s="39">
        <f t="shared" si="54"/>
        <v>17.149630479176288</v>
      </c>
      <c r="AE816" s="39"/>
      <c r="AF816" s="39"/>
      <c r="AG816" s="39">
        <f>Masse_1*(q_1x-W816)/($AV816^2+Aarseth_1^2)^(3/2)</f>
        <v>-0.93239554569893124</v>
      </c>
      <c r="AH816" s="39">
        <f>Masse_1*(q_1y-X816)/($AV816^2+Aarseth_1^2)^(3/2)</f>
        <v>7.0615529247143423</v>
      </c>
      <c r="AI816" s="39"/>
      <c r="AJ816" s="39">
        <f>Masse_2*(q_2x-W816)/($AX816^2+Aarseth_2^2)^(3/2)</f>
        <v>-0.60805327666381082</v>
      </c>
      <c r="AK816" s="39">
        <f>Masse_2*(q_2y-X816)/($AX816^2+Aarseth_2^2)^(3/2)</f>
        <v>2.1840114719981414</v>
      </c>
      <c r="AL816" s="39"/>
      <c r="AM816" s="39">
        <f>Masse_3*(q_3x-W816)/($AZ816^2+Aarseth_3^2)^(3/2)</f>
        <v>-1.9422820341577662</v>
      </c>
      <c r="AN816" s="39">
        <f>Masse_3*(q_3y-X816)/($AZ816^2+Aarseth_3^2)^(3/2)</f>
        <v>7.904066082463804</v>
      </c>
      <c r="AO816" s="39"/>
      <c r="AP816" s="39"/>
      <c r="AQ816" s="39"/>
      <c r="AR816" s="39"/>
      <c r="AS816" s="39"/>
      <c r="AT816" s="39"/>
      <c r="AU816" s="39"/>
      <c r="AV816" s="39">
        <f>SQRT((q_1x-W816)^2+(q_1y-X816)^2)</f>
        <v>270850.05329499696</v>
      </c>
      <c r="AW816" s="39"/>
      <c r="AX816" s="39">
        <f>SQRT((q_2x-W816)^2+(q_2y-X816)^2)</f>
        <v>281327.18912059348</v>
      </c>
      <c r="AY816" s="39"/>
      <c r="AZ816" s="39">
        <f>SQRT((q_3x-W816)^2+(q_3y-X816)^2)</f>
        <v>253338.44601094417</v>
      </c>
      <c r="BA816" s="39"/>
    </row>
    <row r="817" spans="20:53" x14ac:dyDescent="0.3">
      <c r="T817">
        <v>813</v>
      </c>
      <c r="U817">
        <v>406.5</v>
      </c>
      <c r="W817" s="39">
        <f>W816+(Z816*bt)+(0.5*AC816)*bt^2</f>
        <v>55871.960182945928</v>
      </c>
      <c r="X817" s="39">
        <f>X816+(AA816*bt)+(0.5*AD816)*bt^2</f>
        <v>-261747.00458040761</v>
      </c>
      <c r="Y817" s="39"/>
      <c r="Z817" s="39">
        <f>Z816+(AC816*bt)</f>
        <v>833.33390483830863</v>
      </c>
      <c r="AA817" s="39">
        <f>AA816+(AD816*bt)</f>
        <v>-1450.7867700363302</v>
      </c>
      <c r="AB817" s="39"/>
      <c r="AC817" s="39">
        <f t="shared" si="53"/>
        <v>-3.4786209488711086</v>
      </c>
      <c r="AD817" s="39">
        <f t="shared" si="54"/>
        <v>17.043620628806146</v>
      </c>
      <c r="AE817" s="39"/>
      <c r="AF817" s="39"/>
      <c r="AG817" s="39">
        <f>Masse_1*(q_1x-W817)/($AV817^2+Aarseth_1^2)^(3/2)</f>
        <v>-0.93531266320837103</v>
      </c>
      <c r="AH817" s="39">
        <f>Masse_1*(q_1y-X817)/($AV817^2+Aarseth_1^2)^(3/2)</f>
        <v>7.0202501237917128</v>
      </c>
      <c r="AI817" s="39"/>
      <c r="AJ817" s="39">
        <f>Masse_2*(q_2x-W817)/($AX817^2+Aarseth_2^2)^(3/2)</f>
        <v>-0.60614860554607519</v>
      </c>
      <c r="AK817" s="39">
        <f>Masse_2*(q_2y-X817)/($AX817^2+Aarseth_2^2)^(3/2)</f>
        <v>2.1710137380207244</v>
      </c>
      <c r="AL817" s="39"/>
      <c r="AM817" s="39">
        <f>Masse_3*(q_3x-W817)/($AZ817^2+Aarseth_3^2)^(3/2)</f>
        <v>-1.9371596801166624</v>
      </c>
      <c r="AN817" s="39">
        <f>Masse_3*(q_3y-X817)/($AZ817^2+Aarseth_3^2)^(3/2)</f>
        <v>7.8523567669937071</v>
      </c>
      <c r="AO817" s="39"/>
      <c r="AP817" s="39"/>
      <c r="AQ817" s="39"/>
      <c r="AR817" s="39"/>
      <c r="AS817" s="39"/>
      <c r="AT817" s="39"/>
      <c r="AU817" s="39"/>
      <c r="AV817" s="39">
        <f>SQRT((q_1x-W817)^2+(q_1y-X817)^2)</f>
        <v>271626.11620182788</v>
      </c>
      <c r="AW817" s="39"/>
      <c r="AX817" s="39">
        <f>SQRT((q_2x-W817)^2+(q_2y-X817)^2)</f>
        <v>282140.01637560496</v>
      </c>
      <c r="AY817" s="39"/>
      <c r="AZ817" s="39">
        <f>SQRT((q_3x-W817)^2+(q_3y-X817)^2)</f>
        <v>254144.60412512763</v>
      </c>
      <c r="BA817" s="39"/>
    </row>
    <row r="818" spans="20:53" x14ac:dyDescent="0.3">
      <c r="T818">
        <v>814</v>
      </c>
      <c r="U818">
        <v>407</v>
      </c>
      <c r="W818" s="39">
        <f>W817+(Z817*bt)+(0.5*AC817)*bt^2</f>
        <v>56288.192307746474</v>
      </c>
      <c r="X818" s="39">
        <f>X817+(AA817*bt)+(0.5*AD817)*bt^2</f>
        <v>-262470.2675128472</v>
      </c>
      <c r="Y818" s="39"/>
      <c r="Z818" s="39">
        <f>Z817+(AC817*bt)</f>
        <v>831.59459436387306</v>
      </c>
      <c r="AA818" s="39">
        <f>AA817+(AD817*bt)</f>
        <v>-1442.264959721927</v>
      </c>
      <c r="AB818" s="39"/>
      <c r="AC818" s="39">
        <f t="shared" si="53"/>
        <v>-3.4745050868830565</v>
      </c>
      <c r="AD818" s="39">
        <f t="shared" si="54"/>
        <v>16.93909480586559</v>
      </c>
      <c r="AE818" s="39"/>
      <c r="AF818" s="39"/>
      <c r="AG818" s="39">
        <f>Masse_1*(q_1x-W818)/($AV818^2+Aarseth_1^2)^(3/2)</f>
        <v>-0.93815352065480162</v>
      </c>
      <c r="AH818" s="39">
        <f>Masse_1*(q_1y-X818)/($AV818^2+Aarseth_1^2)^(3/2)</f>
        <v>6.9795032717909633</v>
      </c>
      <c r="AI818" s="39"/>
      <c r="AJ818" s="39">
        <f>Masse_2*(q_2x-W818)/($AX818^2+Aarseth_2^2)^(3/2)</f>
        <v>-0.60426665535460566</v>
      </c>
      <c r="AK818" s="39">
        <f>Masse_2*(q_2y-X818)/($AX818^2+Aarseth_2^2)^(3/2)</f>
        <v>2.1581937158687197</v>
      </c>
      <c r="AL818" s="39"/>
      <c r="AM818" s="39">
        <f>Masse_3*(q_3x-W818)/($AZ818^2+Aarseth_3^2)^(3/2)</f>
        <v>-1.9320849108736491</v>
      </c>
      <c r="AN818" s="39">
        <f>Masse_3*(q_3y-X818)/($AZ818^2+Aarseth_3^2)^(3/2)</f>
        <v>7.8013978182059072</v>
      </c>
      <c r="AO818" s="39"/>
      <c r="AP818" s="39"/>
      <c r="AQ818" s="39"/>
      <c r="AR818" s="39"/>
      <c r="AS818" s="39"/>
      <c r="AT818" s="39"/>
      <c r="AU818" s="39"/>
      <c r="AV818" s="39">
        <f>SQRT((q_1x-W818)^2+(q_1y-X818)^2)</f>
        <v>272398.19794176734</v>
      </c>
      <c r="AW818" s="39"/>
      <c r="AX818" s="39">
        <f>SQRT((q_2x-W818)^2+(q_2y-X818)^2)</f>
        <v>282948.64368663484</v>
      </c>
      <c r="AY818" s="39"/>
      <c r="AZ818" s="39">
        <f>SQRT((q_3x-W818)^2+(q_3y-X818)^2)</f>
        <v>254946.61366496215</v>
      </c>
      <c r="BA818" s="39"/>
    </row>
    <row r="819" spans="20:53" x14ac:dyDescent="0.3">
      <c r="T819">
        <v>815</v>
      </c>
      <c r="U819">
        <v>407.5</v>
      </c>
      <c r="W819" s="39">
        <f>W818+(Z818*bt)+(0.5*AC818)*bt^2</f>
        <v>56703.555291792552</v>
      </c>
      <c r="X819" s="39">
        <f>X818+(AA818*bt)+(0.5*AD818)*bt^2</f>
        <v>-263189.28260585741</v>
      </c>
      <c r="Y819" s="39"/>
      <c r="Z819" s="39">
        <f>Z818+(AC818*bt)</f>
        <v>829.85734182043154</v>
      </c>
      <c r="AA819" s="39">
        <f>AA818+(AD818*bt)</f>
        <v>-1433.7954123189941</v>
      </c>
      <c r="AB819" s="39"/>
      <c r="AC819" s="39">
        <f t="shared" si="53"/>
        <v>-3.4703849031197334</v>
      </c>
      <c r="AD819" s="39">
        <f t="shared" si="54"/>
        <v>16.836024313428812</v>
      </c>
      <c r="AE819" s="39"/>
      <c r="AF819" s="39"/>
      <c r="AG819" s="39">
        <f>Masse_1*(q_1x-W819)/($AV819^2+Aarseth_1^2)^(3/2)</f>
        <v>-0.94092036442373006</v>
      </c>
      <c r="AH819" s="39">
        <f>Masse_1*(q_1y-X819)/($AV819^2+Aarseth_1^2)^(3/2)</f>
        <v>6.9393021033048354</v>
      </c>
      <c r="AI819" s="39"/>
      <c r="AJ819" s="39">
        <f>Masse_2*(q_2x-W819)/($AX819^2+Aarseth_2^2)^(3/2)</f>
        <v>-0.60240709598113451</v>
      </c>
      <c r="AK819" s="39">
        <f>Masse_2*(q_2y-X819)/($AX819^2+Aarseth_2^2)^(3/2)</f>
        <v>2.1455480357032881</v>
      </c>
      <c r="AL819" s="39"/>
      <c r="AM819" s="39">
        <f>Masse_3*(q_3x-W819)/($AZ819^2+Aarseth_3^2)^(3/2)</f>
        <v>-1.9270574427148688</v>
      </c>
      <c r="AN819" s="39">
        <f>Masse_3*(q_3y-X819)/($AZ819^2+Aarseth_3^2)^(3/2)</f>
        <v>7.7511741744206892</v>
      </c>
      <c r="AO819" s="39"/>
      <c r="AP819" s="39"/>
      <c r="AQ819" s="39"/>
      <c r="AR819" s="39"/>
      <c r="AS819" s="39"/>
      <c r="AT819" s="39"/>
      <c r="AU819" s="39"/>
      <c r="AV819" s="39">
        <f>SQRT((q_1x-W819)^2+(q_1y-X819)^2)</f>
        <v>273166.32056081039</v>
      </c>
      <c r="AW819" s="39"/>
      <c r="AX819" s="39">
        <f>SQRT((q_2x-W819)^2+(q_2y-X819)^2)</f>
        <v>283753.09606258769</v>
      </c>
      <c r="AY819" s="39"/>
      <c r="AZ819" s="39">
        <f>SQRT((q_3x-W819)^2+(q_3y-X819)^2)</f>
        <v>255744.49893606207</v>
      </c>
      <c r="BA819" s="39"/>
    </row>
    <row r="820" spans="20:53" x14ac:dyDescent="0.3">
      <c r="T820">
        <v>816</v>
      </c>
      <c r="U820">
        <v>408</v>
      </c>
      <c r="W820" s="39">
        <f>W819+(Z819*bt)+(0.5*AC819)*bt^2</f>
        <v>57118.050164589877</v>
      </c>
      <c r="X820" s="39">
        <f>X819+(AA819*bt)+(0.5*AD819)*bt^2</f>
        <v>-263904.07580897777</v>
      </c>
      <c r="Y820" s="39"/>
      <c r="Z820" s="39">
        <f>Z819+(AC819*bt)</f>
        <v>828.12214936887165</v>
      </c>
      <c r="AA820" s="39">
        <f>AA819+(AD819*bt)</f>
        <v>-1425.3774001622796</v>
      </c>
      <c r="AB820" s="39"/>
      <c r="AC820" s="39">
        <f t="shared" si="53"/>
        <v>-3.466261961041603</v>
      </c>
      <c r="AD820" s="39">
        <f t="shared" si="54"/>
        <v>16.734381181734651</v>
      </c>
      <c r="AE820" s="39"/>
      <c r="AF820" s="39"/>
      <c r="AG820" s="39">
        <f>Masse_1*(q_1x-W820)/($AV820^2+Aarseth_1^2)^(3/2)</f>
        <v>-0.9436153702860538</v>
      </c>
      <c r="AH820" s="39">
        <f>Masse_1*(q_1y-X820)/($AV820^2+Aarseth_1^2)^(3/2)</f>
        <v>6.8996366014923325</v>
      </c>
      <c r="AI820" s="39"/>
      <c r="AJ820" s="39">
        <f>Masse_2*(q_2x-W820)/($AX820^2+Aarseth_2^2)^(3/2)</f>
        <v>-0.60056960409714433</v>
      </c>
      <c r="AK820" s="39">
        <f>Masse_2*(q_2y-X820)/($AX820^2+Aarseth_2^2)^(3/2)</f>
        <v>2.133073411712429</v>
      </c>
      <c r="AL820" s="39"/>
      <c r="AM820" s="39">
        <f>Masse_3*(q_3x-W820)/($AZ820^2+Aarseth_3^2)^(3/2)</f>
        <v>-1.9220769866584051</v>
      </c>
      <c r="AN820" s="39">
        <f>Masse_3*(q_3y-X820)/($AZ820^2+Aarseth_3^2)^(3/2)</f>
        <v>7.7016711685298889</v>
      </c>
      <c r="AO820" s="39"/>
      <c r="AP820" s="39"/>
      <c r="AQ820" s="39"/>
      <c r="AR820" s="39"/>
      <c r="AS820" s="39"/>
      <c r="AT820" s="39"/>
      <c r="AU820" s="39"/>
      <c r="AV820" s="39">
        <f>SQRT((q_1x-W820)^2+(q_1y-X820)^2)</f>
        <v>273930.50581077376</v>
      </c>
      <c r="AW820" s="39"/>
      <c r="AX820" s="39">
        <f>SQRT((q_2x-W820)^2+(q_2y-X820)^2)</f>
        <v>284553.39816273225</v>
      </c>
      <c r="AY820" s="39"/>
      <c r="AZ820" s="39">
        <f>SQRT((q_3x-W820)^2+(q_3y-X820)^2)</f>
        <v>256538.28390821486</v>
      </c>
      <c r="BA820" s="39"/>
    </row>
    <row r="821" spans="20:53" x14ac:dyDescent="0.3">
      <c r="T821">
        <v>817</v>
      </c>
      <c r="U821">
        <v>408.5</v>
      </c>
      <c r="W821" s="39">
        <f>W820+(Z820*bt)+(0.5*AC820)*bt^2</f>
        <v>57531.67795652918</v>
      </c>
      <c r="X821" s="39">
        <f>X820+(AA820*bt)+(0.5*AD820)*bt^2</f>
        <v>-264614.6727114112</v>
      </c>
      <c r="Y821" s="39"/>
      <c r="Z821" s="39">
        <f>Z820+(AC820*bt)</f>
        <v>826.38901838835079</v>
      </c>
      <c r="AA821" s="39">
        <f>AA820+(AD820*bt)</f>
        <v>-1417.0102095714124</v>
      </c>
      <c r="AB821" s="39"/>
      <c r="AC821" s="39">
        <f t="shared" si="53"/>
        <v>-3.4621377579125712</v>
      </c>
      <c r="AD821" s="39">
        <f t="shared" si="54"/>
        <v>16.634138145620689</v>
      </c>
      <c r="AE821" s="39"/>
      <c r="AF821" s="39"/>
      <c r="AG821" s="39">
        <f>Masse_1*(q_1x-W821)/($AV821^2+Aarseth_1^2)^(3/2)</f>
        <v>-0.94624064594443047</v>
      </c>
      <c r="AH821" s="39">
        <f>Masse_1*(q_1y-X821)/($AV821^2+Aarseth_1^2)^(3/2)</f>
        <v>6.8604969907189988</v>
      </c>
      <c r="AI821" s="39"/>
      <c r="AJ821" s="39">
        <f>Masse_2*(q_2x-W821)/($AX821^2+Aarseth_2^2)^(3/2)</f>
        <v>-0.5987538629827861</v>
      </c>
      <c r="AK821" s="39">
        <f>Masse_2*(q_2y-X821)/($AX821^2+Aarseth_2^2)^(3/2)</f>
        <v>2.1207666395392915</v>
      </c>
      <c r="AL821" s="39"/>
      <c r="AM821" s="39">
        <f>Masse_3*(q_3x-W821)/($AZ821^2+Aarseth_3^2)^(3/2)</f>
        <v>-1.9171432489853548</v>
      </c>
      <c r="AN821" s="39">
        <f>Masse_3*(q_3y-X821)/($AZ821^2+Aarseth_3^2)^(3/2)</f>
        <v>7.6528745153623978</v>
      </c>
      <c r="AO821" s="39"/>
      <c r="AP821" s="39"/>
      <c r="AQ821" s="39"/>
      <c r="AR821" s="39"/>
      <c r="AS821" s="39"/>
      <c r="AT821" s="39"/>
      <c r="AU821" s="39"/>
      <c r="AV821" s="39">
        <f>SQRT((q_1x-W821)^2+(q_1y-X821)^2)</f>
        <v>274690.77515466564</v>
      </c>
      <c r="AW821" s="39"/>
      <c r="AX821" s="39">
        <f>SQRT((q_2x-W821)^2+(q_2y-X821)^2)</f>
        <v>285349.57430343301</v>
      </c>
      <c r="AY821" s="39"/>
      <c r="AZ821" s="39">
        <f>SQRT((q_3x-W821)^2+(q_3y-X821)^2)</f>
        <v>257327.99222176356</v>
      </c>
      <c r="BA821" s="39"/>
    </row>
    <row r="822" spans="20:53" x14ac:dyDescent="0.3">
      <c r="T822">
        <v>818</v>
      </c>
      <c r="U822">
        <v>409</v>
      </c>
      <c r="W822" s="39">
        <f>W821+(Z821*bt)+(0.5*AC821)*bt^2</f>
        <v>57944.439698503615</v>
      </c>
      <c r="X822" s="39">
        <f>X821+(AA821*bt)+(0.5*AD821)*bt^2</f>
        <v>-265321.09854892874</v>
      </c>
      <c r="Y822" s="39"/>
      <c r="Z822" s="39">
        <f>Z821+(AC821*bt)</f>
        <v>824.65794950939448</v>
      </c>
      <c r="AA822" s="39">
        <f>AA821+(AD821*bt)</f>
        <v>-1408.6931404986019</v>
      </c>
      <c r="AB822" s="39"/>
      <c r="AC822" s="39">
        <f t="shared" si="53"/>
        <v>-3.4580137275753264</v>
      </c>
      <c r="AD822" s="39">
        <f t="shared" si="54"/>
        <v>16.535268622785352</v>
      </c>
      <c r="AE822" s="39"/>
      <c r="AF822" s="39"/>
      <c r="AG822" s="39">
        <f>Masse_1*(q_1x-W822)/($AV822^2+Aarseth_1^2)^(3/2)</f>
        <v>-0.94879823347562153</v>
      </c>
      <c r="AH822" s="39">
        <f>Masse_1*(q_1y-X822)/($AV822^2+Aarseth_1^2)^(3/2)</f>
        <v>6.821873729454758</v>
      </c>
      <c r="AI822" s="39"/>
      <c r="AJ822" s="39">
        <f>Masse_2*(q_2x-W822)/($AX822^2+Aarseth_2^2)^(3/2)</f>
        <v>-0.5969595623609727</v>
      </c>
      <c r="AK822" s="39">
        <f>Masse_2*(q_2y-X822)/($AX822^2+Aarseth_2^2)^(3/2)</f>
        <v>2.1086245938036554</v>
      </c>
      <c r="AL822" s="39"/>
      <c r="AM822" s="39">
        <f>Masse_3*(q_3x-W822)/($AZ822^2+Aarseth_3^2)^(3/2)</f>
        <v>-1.9122559317387324</v>
      </c>
      <c r="AN822" s="39">
        <f>Masse_3*(q_3y-X822)/($AZ822^2+Aarseth_3^2)^(3/2)</f>
        <v>7.6047702995269404</v>
      </c>
      <c r="AO822" s="39"/>
      <c r="AP822" s="39"/>
      <c r="AQ822" s="39"/>
      <c r="AR822" s="39"/>
      <c r="AS822" s="39"/>
      <c r="AT822" s="39"/>
      <c r="AU822" s="39"/>
      <c r="AV822" s="39">
        <f>SQRT((q_1x-W822)^2+(q_1y-X822)^2)</f>
        <v>275447.1497719257</v>
      </c>
      <c r="AW822" s="39"/>
      <c r="AX822" s="39">
        <f>SQRT((q_2x-W822)^2+(q_2y-X822)^2)</f>
        <v>286141.64846471162</v>
      </c>
      <c r="AY822" s="39"/>
      <c r="AZ822" s="39">
        <f>SQRT((q_3x-W822)^2+(q_3y-X822)^2)</f>
        <v>258113.6471938302</v>
      </c>
      <c r="BA822" s="39"/>
    </row>
    <row r="823" spans="20:53" x14ac:dyDescent="0.3">
      <c r="T823">
        <v>819</v>
      </c>
      <c r="U823">
        <v>409.5</v>
      </c>
      <c r="W823" s="39">
        <f>W822+(Z822*bt)+(0.5*AC822)*bt^2</f>
        <v>58356.336421542364</v>
      </c>
      <c r="X823" s="39">
        <f>X822+(AA822*bt)+(0.5*AD822)*bt^2</f>
        <v>-266023.37821060017</v>
      </c>
      <c r="Y823" s="39"/>
      <c r="Z823" s="39">
        <f>Z822+(AC822*bt)</f>
        <v>822.92894264560687</v>
      </c>
      <c r="AA823" s="39">
        <f>AA822+(AD822*bt)</f>
        <v>-1400.4255061872093</v>
      </c>
      <c r="AB823" s="39"/>
      <c r="AC823" s="39">
        <f t="shared" si="53"/>
        <v>-3.4538912431022508</v>
      </c>
      <c r="AD823" s="39">
        <f t="shared" si="54"/>
        <v>16.437746692843174</v>
      </c>
      <c r="AE823" s="39"/>
      <c r="AF823" s="39"/>
      <c r="AG823" s="39">
        <f>Masse_1*(q_1x-W823)/($AV823^2+Aarseth_1^2)^(3/2)</f>
        <v>-0.95129011167350197</v>
      </c>
      <c r="AH823" s="39">
        <f>Masse_1*(q_1y-X823)/($AV823^2+Aarseth_1^2)^(3/2)</f>
        <v>6.7837575034183182</v>
      </c>
      <c r="AI823" s="39"/>
      <c r="AJ823" s="39">
        <f>Masse_2*(q_2x-W823)/($AX823^2+Aarseth_2^2)^(3/2)</f>
        <v>-0.59518639823652286</v>
      </c>
      <c r="AK823" s="39">
        <f>Masse_2*(q_2y-X823)/($AX823^2+Aarseth_2^2)^(3/2)</f>
        <v>2.0966442257129057</v>
      </c>
      <c r="AL823" s="39"/>
      <c r="AM823" s="39">
        <f>Masse_3*(q_3x-W823)/($AZ823^2+Aarseth_3^2)^(3/2)</f>
        <v>-1.9074147331922258</v>
      </c>
      <c r="AN823" s="39">
        <f>Masse_3*(q_3y-X823)/($AZ823^2+Aarseth_3^2)^(3/2)</f>
        <v>7.557344963711949</v>
      </c>
      <c r="AO823" s="39"/>
      <c r="AP823" s="39"/>
      <c r="AQ823" s="39"/>
      <c r="AR823" s="39"/>
      <c r="AS823" s="39"/>
      <c r="AT823" s="39"/>
      <c r="AU823" s="39"/>
      <c r="AV823" s="39">
        <f>SQRT((q_1x-W823)^2+(q_1y-X823)^2)</f>
        <v>276199.65056353994</v>
      </c>
      <c r="AW823" s="39"/>
      <c r="AX823" s="39">
        <f>SQRT((q_2x-W823)^2+(q_2y-X823)^2)</f>
        <v>286929.6442966428</v>
      </c>
      <c r="AY823" s="39"/>
      <c r="AZ823" s="39">
        <f>SQRT((q_3x-W823)^2+(q_3y-X823)^2)</f>
        <v>258895.27182438399</v>
      </c>
      <c r="BA823" s="39"/>
    </row>
    <row r="824" spans="20:53" x14ac:dyDescent="0.3">
      <c r="T824">
        <v>820</v>
      </c>
      <c r="U824">
        <v>410</v>
      </c>
      <c r="W824" s="39">
        <f>W823+(Z823*bt)+(0.5*AC823)*bt^2</f>
        <v>58767.369156459783</v>
      </c>
      <c r="X824" s="39">
        <f>X823+(AA823*bt)+(0.5*AD823)*bt^2</f>
        <v>-266721.53624535719</v>
      </c>
      <c r="Y824" s="39"/>
      <c r="Z824" s="39">
        <f>Z823+(AC823*bt)</f>
        <v>821.20199702405569</v>
      </c>
      <c r="AA824" s="39">
        <f>AA823+(AD823*bt)</f>
        <v>-1392.2066328407877</v>
      </c>
      <c r="AB824" s="39"/>
      <c r="AC824" s="39">
        <f t="shared" si="53"/>
        <v>-3.4497716193281036</v>
      </c>
      <c r="AD824" s="39">
        <f t="shared" si="54"/>
        <v>16.341547077141065</v>
      </c>
      <c r="AE824" s="39"/>
      <c r="AF824" s="39"/>
      <c r="AG824" s="39">
        <f>Masse_1*(q_1x-W824)/($AV824^2+Aarseth_1^2)^(3/2)</f>
        <v>-0.95371819829749183</v>
      </c>
      <c r="AH824" s="39">
        <f>Masse_1*(q_1y-X824)/($AV824^2+Aarseth_1^2)^(3/2)</f>
        <v>6.7461392189599696</v>
      </c>
      <c r="AI824" s="39"/>
      <c r="AJ824" s="39">
        <f>Masse_2*(q_2x-W824)/($AX824^2+Aarseth_2^2)^(3/2)</f>
        <v>-0.59343407274013504</v>
      </c>
      <c r="AK824" s="39">
        <f>Masse_2*(q_2y-X824)/($AX824^2+Aarseth_2^2)^(3/2)</f>
        <v>2.0848225607586097</v>
      </c>
      <c r="AL824" s="39"/>
      <c r="AM824" s="39">
        <f>Masse_3*(q_3x-W824)/($AZ824^2+Aarseth_3^2)^(3/2)</f>
        <v>-1.9026193482904765</v>
      </c>
      <c r="AN824" s="39">
        <f>Masse_3*(q_3y-X824)/($AZ824^2+Aarseth_3^2)^(3/2)</f>
        <v>7.5105852974224874</v>
      </c>
      <c r="AO824" s="39"/>
      <c r="AP824" s="39"/>
      <c r="AQ824" s="39"/>
      <c r="AR824" s="39"/>
      <c r="AS824" s="39"/>
      <c r="AT824" s="39"/>
      <c r="AU824" s="39"/>
      <c r="AV824" s="39">
        <f>SQRT((q_1x-W824)^2+(q_1y-X824)^2)</f>
        <v>276948.29815703322</v>
      </c>
      <c r="AW824" s="39"/>
      <c r="AX824" s="39">
        <f>SQRT((q_2x-W824)^2+(q_2y-X824)^2)</f>
        <v>287713.58512559073</v>
      </c>
      <c r="AY824" s="39"/>
      <c r="AZ824" s="39">
        <f>SQRT((q_3x-W824)^2+(q_3y-X824)^2)</f>
        <v>259672.88880215987</v>
      </c>
      <c r="BA824" s="39"/>
    </row>
    <row r="825" spans="20:53" x14ac:dyDescent="0.3">
      <c r="T825">
        <v>821</v>
      </c>
      <c r="U825">
        <v>410.5</v>
      </c>
      <c r="W825" s="39">
        <f>W824+(Z824*bt)+(0.5*AC824)*bt^2</f>
        <v>59177.53893351939</v>
      </c>
      <c r="X825" s="39">
        <f>X824+(AA824*bt)+(0.5*AD824)*bt^2</f>
        <v>-267415.59686839295</v>
      </c>
      <c r="Y825" s="39"/>
      <c r="Z825" s="39">
        <f>Z824+(AC824*bt)</f>
        <v>819.47711121439158</v>
      </c>
      <c r="AA825" s="39">
        <f>AA824+(AD824*bt)</f>
        <v>-1384.0358593022172</v>
      </c>
      <c r="AB825" s="39"/>
      <c r="AC825" s="39">
        <f t="shared" si="53"/>
        <v>-3.4456561152699026</v>
      </c>
      <c r="AD825" s="39">
        <f t="shared" si="54"/>
        <v>16.246645119301451</v>
      </c>
      <c r="AE825" s="39"/>
      <c r="AF825" s="39"/>
      <c r="AG825" s="39">
        <f>Masse_1*(q_1x-W825)/($AV825^2+Aarseth_1^2)^(3/2)</f>
        <v>-0.95608435223041111</v>
      </c>
      <c r="AH825" s="39">
        <f>Masse_1*(q_1y-X825)/($AV825^2+Aarseth_1^2)^(3/2)</f>
        <v>6.7090099966711376</v>
      </c>
      <c r="AI825" s="39"/>
      <c r="AJ825" s="39">
        <f>Masse_2*(q_2x-W825)/($AX825^2+Aarseth_2^2)^(3/2)</f>
        <v>-0.59170229397700336</v>
      </c>
      <c r="AK825" s="39">
        <f>Masse_2*(q_2y-X825)/($AX825^2+Aarseth_2^2)^(3/2)</f>
        <v>2.073156696495106</v>
      </c>
      <c r="AL825" s="39"/>
      <c r="AM825" s="39">
        <f>Masse_3*(q_3x-W825)/($AZ825^2+Aarseth_3^2)^(3/2)</f>
        <v>-1.897869469062488</v>
      </c>
      <c r="AN825" s="39">
        <f>Masse_3*(q_3y-X825)/($AZ825^2+Aarseth_3^2)^(3/2)</f>
        <v>7.4644784261352095</v>
      </c>
      <c r="AO825" s="39"/>
      <c r="AP825" s="39"/>
      <c r="AQ825" s="39"/>
      <c r="AR825" s="39"/>
      <c r="AS825" s="39"/>
      <c r="AT825" s="39"/>
      <c r="AU825" s="39"/>
      <c r="AV825" s="39">
        <f>SQRT((q_1x-W825)^2+(q_1y-X825)^2)</f>
        <v>277693.11291134352</v>
      </c>
      <c r="AW825" s="39"/>
      <c r="AX825" s="39">
        <f>SQRT((q_2x-W825)^2+(q_2y-X825)^2)</f>
        <v>288493.49396028969</v>
      </c>
      <c r="AY825" s="39"/>
      <c r="AZ825" s="39">
        <f>SQRT((q_3x-W825)^2+(q_3y-X825)^2)</f>
        <v>260446.5205104312</v>
      </c>
      <c r="BA825" s="39"/>
    </row>
    <row r="826" spans="20:53" x14ac:dyDescent="0.3">
      <c r="T826">
        <v>822</v>
      </c>
      <c r="U826">
        <v>411</v>
      </c>
      <c r="W826" s="39">
        <f>W825+(Z825*bt)+(0.5*AC825)*bt^2</f>
        <v>59586.846782112181</v>
      </c>
      <c r="X826" s="39">
        <f>X825+(AA825*bt)+(0.5*AD825)*bt^2</f>
        <v>-268105.58396740415</v>
      </c>
      <c r="Y826" s="39"/>
      <c r="Z826" s="39">
        <f>Z825+(AC825*bt)</f>
        <v>817.75428315675663</v>
      </c>
      <c r="AA826" s="39">
        <f>AA825+(AD825*bt)</f>
        <v>-1375.9125367425665</v>
      </c>
      <c r="AB826" s="39"/>
      <c r="AC826" s="39">
        <f t="shared" si="53"/>
        <v>-3.4415459364398622</v>
      </c>
      <c r="AD826" s="39">
        <f t="shared" si="54"/>
        <v>16.15301676646413</v>
      </c>
      <c r="AE826" s="39"/>
      <c r="AF826" s="39"/>
      <c r="AG826" s="39">
        <f>Masse_1*(q_1x-W826)/($AV826^2+Aarseth_1^2)^(3/2)</f>
        <v>-0.95839037555003537</v>
      </c>
      <c r="AH826" s="39">
        <f>Masse_1*(q_1y-X826)/($AV826^2+Aarseth_1^2)^(3/2)</f>
        <v>6.6723611652131192</v>
      </c>
      <c r="AI826" s="39"/>
      <c r="AJ826" s="39">
        <f>Masse_2*(q_2x-W826)/($AX826^2+Aarseth_2^2)^(3/2)</f>
        <v>-0.58999077587995152</v>
      </c>
      <c r="AK826" s="39">
        <f>Masse_2*(q_2y-X826)/($AX826^2+Aarseth_2^2)^(3/2)</f>
        <v>2.0616438003968529</v>
      </c>
      <c r="AL826" s="39"/>
      <c r="AM826" s="39">
        <f>Masse_3*(q_3x-W826)/($AZ826^2+Aarseth_3^2)^(3/2)</f>
        <v>-1.8931647850098752</v>
      </c>
      <c r="AN826" s="39">
        <f>Masse_3*(q_3y-X826)/($AZ826^2+Aarseth_3^2)^(3/2)</f>
        <v>7.4190118008541575</v>
      </c>
      <c r="AO826" s="39"/>
      <c r="AP826" s="39"/>
      <c r="AQ826" s="39"/>
      <c r="AR826" s="39"/>
      <c r="AS826" s="39"/>
      <c r="AT826" s="39"/>
      <c r="AU826" s="39"/>
      <c r="AV826" s="39">
        <f>SQRT((q_1x-W826)^2+(q_1y-X826)^2)</f>
        <v>278434.11492158117</v>
      </c>
      <c r="AW826" s="39"/>
      <c r="AX826" s="39">
        <f>SQRT((q_2x-W826)^2+(q_2y-X826)^2)</f>
        <v>289269.39349777444</v>
      </c>
      <c r="AY826" s="39"/>
      <c r="AZ826" s="39">
        <f>SQRT((q_3x-W826)^2+(q_3y-X826)^2)</f>
        <v>261216.18903264153</v>
      </c>
      <c r="BA826" s="39"/>
    </row>
    <row r="827" spans="20:53" x14ac:dyDescent="0.3">
      <c r="T827">
        <v>823</v>
      </c>
      <c r="U827">
        <v>411.5</v>
      </c>
      <c r="W827" s="39">
        <f>W826+(Z826*bt)+(0.5*AC826)*bt^2</f>
        <v>59995.293730448502</v>
      </c>
      <c r="X827" s="39">
        <f>X826+(AA826*bt)+(0.5*AD826)*bt^2</f>
        <v>-268791.52110867959</v>
      </c>
      <c r="Y827" s="39"/>
      <c r="Z827" s="39">
        <f>Z826+(AC826*bt)</f>
        <v>816.03351018853675</v>
      </c>
      <c r="AA827" s="39">
        <f>AA826+(AD826*bt)</f>
        <v>-1367.8360283593345</v>
      </c>
      <c r="AB827" s="39"/>
      <c r="AC827" s="39">
        <f t="shared" si="53"/>
        <v>-3.4374422370564317</v>
      </c>
      <c r="AD827" s="39">
        <f t="shared" si="54"/>
        <v>16.060638551197531</v>
      </c>
      <c r="AE827" s="39"/>
      <c r="AF827" s="39"/>
      <c r="AG827" s="39">
        <f>Masse_1*(q_1x-W827)/($AV827^2+Aarseth_1^2)^(3/2)</f>
        <v>-0.96063801551824346</v>
      </c>
      <c r="AH827" s="39">
        <f>Masse_1*(q_1y-X827)/($AV827^2+Aarseth_1^2)^(3/2)</f>
        <v>6.636184255356449</v>
      </c>
      <c r="AI827" s="39"/>
      <c r="AJ827" s="39">
        <f>Masse_2*(q_2x-W827)/($AX827^2+Aarseth_2^2)^(3/2)</f>
        <v>-0.5882992380669575</v>
      </c>
      <c r="AK827" s="39">
        <f>Masse_2*(q_2y-X827)/($AX827^2+Aarseth_2^2)^(3/2)</f>
        <v>2.0502811077914238</v>
      </c>
      <c r="AL827" s="39"/>
      <c r="AM827" s="39">
        <f>Masse_3*(q_3x-W827)/($AZ827^2+Aarseth_3^2)^(3/2)</f>
        <v>-1.8885049834712309</v>
      </c>
      <c r="AN827" s="39">
        <f>Masse_3*(q_3y-X827)/($AZ827^2+Aarseth_3^2)^(3/2)</f>
        <v>7.3741731880496593</v>
      </c>
      <c r="AO827" s="39"/>
      <c r="AP827" s="39"/>
      <c r="AQ827" s="39"/>
      <c r="AR827" s="39"/>
      <c r="AS827" s="39"/>
      <c r="AT827" s="39"/>
      <c r="AU827" s="39"/>
      <c r="AV827" s="39">
        <f>SQRT((q_1x-W827)^2+(q_1y-X827)^2)</f>
        <v>279171.32402367692</v>
      </c>
      <c r="AW827" s="39"/>
      <c r="AX827" s="39">
        <f>SQRT((q_2x-W827)^2+(q_2y-X827)^2)</f>
        <v>290041.30612916511</v>
      </c>
      <c r="AY827" s="39"/>
      <c r="AZ827" s="39">
        <f>SQRT((q_3x-W827)^2+(q_3y-X827)^2)</f>
        <v>261981.9161578994</v>
      </c>
      <c r="BA827" s="39"/>
    </row>
    <row r="828" spans="20:53" x14ac:dyDescent="0.3">
      <c r="T828">
        <v>824</v>
      </c>
      <c r="U828">
        <v>412</v>
      </c>
      <c r="W828" s="39">
        <f>W827+(Z827*bt)+(0.5*AC827)*bt^2</f>
        <v>60402.880805263143</v>
      </c>
      <c r="X828" s="39">
        <f>X827+(AA827*bt)+(0.5*AD827)*bt^2</f>
        <v>-269473.43154304038</v>
      </c>
      <c r="Y828" s="39"/>
      <c r="Z828" s="39">
        <f>Z827+(AC827*bt)</f>
        <v>814.31478907000849</v>
      </c>
      <c r="AA828" s="39">
        <f>AA827+(AD827*bt)</f>
        <v>-1359.8057090837358</v>
      </c>
      <c r="AB828" s="39"/>
      <c r="AC828" s="39">
        <f t="shared" si="53"/>
        <v>-3.4333461221581167</v>
      </c>
      <c r="AD828" s="39">
        <f t="shared" si="54"/>
        <v>15.969487574050389</v>
      </c>
      <c r="AE828" s="39"/>
      <c r="AF828" s="39"/>
      <c r="AG828" s="39">
        <f>Masse_1*(q_1x-W828)/($AV828^2+Aarseth_1^2)^(3/2)</f>
        <v>-0.96282896649122784</v>
      </c>
      <c r="AH828" s="39">
        <f>Masse_1*(q_1y-X828)/($AV828^2+Aarseth_1^2)^(3/2)</f>
        <v>6.6004709942211628</v>
      </c>
      <c r="AI828" s="39"/>
      <c r="AJ828" s="39">
        <f>Masse_2*(q_2x-W828)/($AX828^2+Aarseth_2^2)^(3/2)</f>
        <v>-0.58662740570279515</v>
      </c>
      <c r="AK828" s="39">
        <f>Masse_2*(q_2y-X828)/($AX828^2+Aarseth_2^2)^(3/2)</f>
        <v>2.0390659198646475</v>
      </c>
      <c r="AL828" s="39"/>
      <c r="AM828" s="39">
        <f>Masse_3*(q_3x-W828)/($AZ828^2+Aarseth_3^2)^(3/2)</f>
        <v>-1.8838897499640939</v>
      </c>
      <c r="AN828" s="39">
        <f>Masse_3*(q_3y-X828)/($AZ828^2+Aarseth_3^2)^(3/2)</f>
        <v>7.3299506599645792</v>
      </c>
      <c r="AO828" s="39"/>
      <c r="AP828" s="39"/>
      <c r="AQ828" s="39"/>
      <c r="AR828" s="39"/>
      <c r="AS828" s="39"/>
      <c r="AT828" s="39"/>
      <c r="AU828" s="39"/>
      <c r="AV828" s="39">
        <f>SQRT((q_1x-W828)^2+(q_1y-X828)^2)</f>
        <v>279904.75979892089</v>
      </c>
      <c r="AW828" s="39"/>
      <c r="AX828" s="39">
        <f>SQRT((q_2x-W828)^2+(q_2y-X828)^2)</f>
        <v>290809.25394531008</v>
      </c>
      <c r="AY828" s="39"/>
      <c r="AZ828" s="39">
        <f>SQRT((q_3x-W828)^2+(q_3y-X828)^2)</f>
        <v>262743.72338634072</v>
      </c>
      <c r="BA828" s="39"/>
    </row>
    <row r="829" spans="20:53" x14ac:dyDescent="0.3">
      <c r="T829">
        <v>825</v>
      </c>
      <c r="U829">
        <v>412.5</v>
      </c>
      <c r="W829" s="39">
        <f>W828+(Z828*bt)+(0.5*AC828)*bt^2</f>
        <v>60809.609031532877</v>
      </c>
      <c r="X829" s="39">
        <f>X828+(AA828*bt)+(0.5*AD828)*bt^2</f>
        <v>-270151.33821163548</v>
      </c>
      <c r="Y829" s="39"/>
      <c r="Z829" s="39">
        <f>Z828+(AC828*bt)</f>
        <v>812.59811600892942</v>
      </c>
      <c r="AA829" s="39">
        <f>AA828+(AD828*bt)</f>
        <v>-1351.8209652967107</v>
      </c>
      <c r="AB829" s="39"/>
      <c r="AC829" s="39">
        <f t="shared" si="53"/>
        <v>-3.4292586496251527</v>
      </c>
      <c r="AD829" s="39">
        <f t="shared" si="54"/>
        <v>15.879541486720075</v>
      </c>
      <c r="AE829" s="39"/>
      <c r="AF829" s="39"/>
      <c r="AG829" s="39">
        <f>Masse_1*(q_1x-W829)/($AV829^2+Aarseth_1^2)^(3/2)</f>
        <v>-0.96496487175457135</v>
      </c>
      <c r="AH829" s="39">
        <f>Masse_1*(q_1y-X829)/($AV829^2+Aarseth_1^2)^(3/2)</f>
        <v>6.5652132997122292</v>
      </c>
      <c r="AI829" s="39"/>
      <c r="AJ829" s="39">
        <f>Masse_2*(q_2x-W829)/($AX829^2+Aarseth_2^2)^(3/2)</f>
        <v>-0.58497500936481672</v>
      </c>
      <c r="AK829" s="39">
        <f>Masse_2*(q_2y-X829)/($AX829^2+Aarseth_2^2)^(3/2)</f>
        <v>2.0279956017355421</v>
      </c>
      <c r="AL829" s="39"/>
      <c r="AM829" s="39">
        <f>Masse_3*(q_3x-W829)/($AZ829^2+Aarseth_3^2)^(3/2)</f>
        <v>-1.8793187685057646</v>
      </c>
      <c r="AN829" s="39">
        <f>Masse_3*(q_3y-X829)/($AZ829^2+Aarseth_3^2)^(3/2)</f>
        <v>7.2863325852723051</v>
      </c>
      <c r="AO829" s="39"/>
      <c r="AP829" s="39"/>
      <c r="AQ829" s="39"/>
      <c r="AR829" s="39"/>
      <c r="AS829" s="39"/>
      <c r="AT829" s="39"/>
      <c r="AU829" s="39"/>
      <c r="AV829" s="39">
        <f>SQRT((q_1x-W829)^2+(q_1y-X829)^2)</f>
        <v>280634.44157839671</v>
      </c>
      <c r="AW829" s="39"/>
      <c r="AX829" s="39">
        <f>SQRT((q_2x-W829)^2+(q_2y-X829)^2)</f>
        <v>291573.25874229165</v>
      </c>
      <c r="AY829" s="39"/>
      <c r="AZ829" s="39">
        <f>SQRT((q_3x-W829)^2+(q_3y-X829)^2)</f>
        <v>263501.6319343613</v>
      </c>
      <c r="BA829" s="39"/>
    </row>
    <row r="830" spans="20:53" x14ac:dyDescent="0.3">
      <c r="T830">
        <v>826</v>
      </c>
      <c r="U830">
        <v>413</v>
      </c>
      <c r="W830" s="39">
        <f>W829+(Z829*bt)+(0.5*AC829)*bt^2</f>
        <v>61215.479432206135</v>
      </c>
      <c r="X830" s="39">
        <f>X829+(AA829*bt)+(0.5*AD829)*bt^2</f>
        <v>-270825.26375159802</v>
      </c>
      <c r="Y830" s="39"/>
      <c r="Z830" s="39">
        <f>Z829+(AC829*bt)</f>
        <v>810.88348668411686</v>
      </c>
      <c r="AA830" s="39">
        <f>AA829+(AD829*bt)</f>
        <v>-1343.8811945533507</v>
      </c>
      <c r="AB830" s="39"/>
      <c r="AC830" s="39">
        <f t="shared" si="53"/>
        <v>-3.4251808321130754</v>
      </c>
      <c r="AD830" s="39">
        <f t="shared" si="54"/>
        <v>15.790778475810484</v>
      </c>
      <c r="AE830" s="39"/>
      <c r="AF830" s="39"/>
      <c r="AG830" s="39">
        <f>Masse_1*(q_1x-W830)/($AV830^2+Aarseth_1^2)^(3/2)</f>
        <v>-0.96704732528625215</v>
      </c>
      <c r="AH830" s="39">
        <f>Masse_1*(q_1y-X830)/($AV830^2+Aarseth_1^2)^(3/2)</f>
        <v>6.5304032751407108</v>
      </c>
      <c r="AI830" s="39"/>
      <c r="AJ830" s="39">
        <f>Masse_2*(q_2x-W830)/($AX830^2+Aarseth_2^2)^(3/2)</f>
        <v>-0.58334178491259225</v>
      </c>
      <c r="AK830" s="39">
        <f>Masse_2*(q_2y-X830)/($AX830^2+Aarseth_2^2)^(3/2)</f>
        <v>2.0170675805977538</v>
      </c>
      <c r="AL830" s="39"/>
      <c r="AM830" s="39">
        <f>Masse_3*(q_3x-W830)/($AZ830^2+Aarseth_3^2)^(3/2)</f>
        <v>-1.8747917219142314</v>
      </c>
      <c r="AN830" s="39">
        <f>Masse_3*(q_3y-X830)/($AZ830^2+Aarseth_3^2)^(3/2)</f>
        <v>7.2433076200720201</v>
      </c>
      <c r="AO830" s="39"/>
      <c r="AP830" s="39"/>
      <c r="AQ830" s="39"/>
      <c r="AR830" s="39"/>
      <c r="AS830" s="39"/>
      <c r="AT830" s="39"/>
      <c r="AU830" s="39"/>
      <c r="AV830" s="39">
        <f>SQRT((q_1x-W830)^2+(q_1y-X830)^2)</f>
        <v>281360.38844731363</v>
      </c>
      <c r="AW830" s="39"/>
      <c r="AX830" s="39">
        <f>SQRT((q_2x-W830)^2+(q_2y-X830)^2)</f>
        <v>292333.34202679939</v>
      </c>
      <c r="AY830" s="39"/>
      <c r="AZ830" s="39">
        <f>SQRT((q_3x-W830)^2+(q_3y-X830)^2)</f>
        <v>264255.66273972561</v>
      </c>
      <c r="BA830" s="39"/>
    </row>
    <row r="831" spans="20:53" x14ac:dyDescent="0.3">
      <c r="T831">
        <v>827</v>
      </c>
      <c r="U831">
        <v>413.5</v>
      </c>
      <c r="W831" s="39">
        <f>W830+(Z830*bt)+(0.5*AC830)*bt^2</f>
        <v>61620.493027944183</v>
      </c>
      <c r="X831" s="39">
        <f>X830+(AA830*bt)+(0.5*AD830)*bt^2</f>
        <v>-271495.23050156521</v>
      </c>
      <c r="Y831" s="39"/>
      <c r="Z831" s="39">
        <f>Z830+(AC830*bt)</f>
        <v>809.17089626806035</v>
      </c>
      <c r="AA831" s="39">
        <f>AA830+(AD830*bt)</f>
        <v>-1335.9858053154455</v>
      </c>
      <c r="AB831" s="39"/>
      <c r="AC831" s="39">
        <f t="shared" si="53"/>
        <v>-3.4211136389024999</v>
      </c>
      <c r="AD831" s="39">
        <f t="shared" si="54"/>
        <v>15.703177247156473</v>
      </c>
      <c r="AE831" s="39"/>
      <c r="AF831" s="39"/>
      <c r="AG831" s="39">
        <f>Masse_1*(q_1x-W831)/($AV831^2+Aarseth_1^2)^(3/2)</f>
        <v>-0.96907787345088137</v>
      </c>
      <c r="AH831" s="39">
        <f>Masse_1*(q_1y-X831)/($AV831^2+Aarseth_1^2)^(3/2)</f>
        <v>6.4960332040244921</v>
      </c>
      <c r="AI831" s="39"/>
      <c r="AJ831" s="39">
        <f>Masse_2*(q_2x-W831)/($AX831^2+Aarseth_2^2)^(3/2)</f>
        <v>-0.58172747336136199</v>
      </c>
      <c r="AK831" s="39">
        <f>Masse_2*(q_2y-X831)/($AX831^2+Aarseth_2^2)^(3/2)</f>
        <v>2.006279343925133</v>
      </c>
      <c r="AL831" s="39"/>
      <c r="AM831" s="39">
        <f>Masse_3*(q_3x-W831)/($AZ831^2+Aarseth_3^2)^(3/2)</f>
        <v>-1.8703082920902567</v>
      </c>
      <c r="AN831" s="39">
        <f>Masse_3*(q_3y-X831)/($AZ831^2+Aarseth_3^2)^(3/2)</f>
        <v>7.2008646992068481</v>
      </c>
      <c r="AO831" s="39"/>
      <c r="AP831" s="39"/>
      <c r="AQ831" s="39"/>
      <c r="AR831" s="39"/>
      <c r="AS831" s="39"/>
      <c r="AT831" s="39"/>
      <c r="AU831" s="39"/>
      <c r="AV831" s="39">
        <f>SQRT((q_1x-W831)^2+(q_1y-X831)^2)</f>
        <v>282082.61924923811</v>
      </c>
      <c r="AW831" s="39"/>
      <c r="AX831" s="39">
        <f>SQRT((q_2x-W831)^2+(q_2y-X831)^2)</f>
        <v>293089.52502137295</v>
      </c>
      <c r="AY831" s="39"/>
      <c r="AZ831" s="39">
        <f>SQRT((q_3x-W831)^2+(q_3y-X831)^2)</f>
        <v>265005.83646655298</v>
      </c>
      <c r="BA831" s="39"/>
    </row>
    <row r="832" spans="20:53" x14ac:dyDescent="0.3">
      <c r="T832">
        <v>828</v>
      </c>
      <c r="U832">
        <v>414</v>
      </c>
      <c r="W832" s="39">
        <f>W831+(Z831*bt)+(0.5*AC831)*bt^2</f>
        <v>62024.650836873348</v>
      </c>
      <c r="X832" s="39">
        <f>X831+(AA831*bt)+(0.5*AD831)*bt^2</f>
        <v>-272161.26050706703</v>
      </c>
      <c r="Y832" s="39"/>
      <c r="Z832" s="39">
        <f>Z831+(AC831*bt)</f>
        <v>807.46033944860915</v>
      </c>
      <c r="AA832" s="39">
        <f>AA831+(AD831*bt)</f>
        <v>-1328.1342166918673</v>
      </c>
      <c r="AB832" s="39"/>
      <c r="AC832" s="39">
        <f t="shared" si="53"/>
        <v>-3.4170579976690592</v>
      </c>
      <c r="AD832" s="39">
        <f t="shared" si="54"/>
        <v>15.616717010692149</v>
      </c>
      <c r="AE832" s="39"/>
      <c r="AF832" s="39"/>
      <c r="AG832" s="39">
        <f>Masse_1*(q_1x-W832)/($AV832^2+Aarseth_1^2)^(3/2)</f>
        <v>-0.97105801662818469</v>
      </c>
      <c r="AH832" s="39">
        <f>Masse_1*(q_1y-X832)/($AV832^2+Aarseth_1^2)^(3/2)</f>
        <v>6.4620955450616506</v>
      </c>
      <c r="AI832" s="39"/>
      <c r="AJ832" s="39">
        <f>Masse_2*(q_2x-W832)/($AX832^2+Aarseth_2^2)^(3/2)</f>
        <v>-0.58013182075914327</v>
      </c>
      <c r="AK832" s="39">
        <f>Masse_2*(q_2y-X832)/($AX832^2+Aarseth_2^2)^(3/2)</f>
        <v>1.9956284377387954</v>
      </c>
      <c r="AL832" s="39"/>
      <c r="AM832" s="39">
        <f>Masse_3*(q_3x-W832)/($AZ832^2+Aarseth_3^2)^(3/2)</f>
        <v>-1.8658681602817313</v>
      </c>
      <c r="AN832" s="39">
        <f>Masse_3*(q_3y-X832)/($AZ832^2+Aarseth_3^2)^(3/2)</f>
        <v>7.1589930278917047</v>
      </c>
      <c r="AO832" s="39"/>
      <c r="AP832" s="39"/>
      <c r="AQ832" s="39"/>
      <c r="AR832" s="39"/>
      <c r="AS832" s="39"/>
      <c r="AT832" s="39"/>
      <c r="AU832" s="39"/>
      <c r="AV832" s="39">
        <f>SQRT((q_1x-W832)^2+(q_1y-X832)^2)</f>
        <v>282801.15259023034</v>
      </c>
      <c r="AW832" s="39"/>
      <c r="AX832" s="39">
        <f>SQRT((q_2x-W832)^2+(q_2y-X832)^2)</f>
        <v>293841.82866952068</v>
      </c>
      <c r="AY832" s="39"/>
      <c r="AZ832" s="39">
        <f>SQRT((q_3x-W832)^2+(q_3y-X832)^2)</f>
        <v>265752.17351018672</v>
      </c>
      <c r="BA832" s="39"/>
    </row>
    <row r="833" spans="20:53" x14ac:dyDescent="0.3">
      <c r="T833">
        <v>829</v>
      </c>
      <c r="U833">
        <v>414.5</v>
      </c>
      <c r="W833" s="39">
        <f>W832+(Z832*bt)+(0.5*AC832)*bt^2</f>
        <v>62427.953874347942</v>
      </c>
      <c r="X833" s="39">
        <f>X832+(AA832*bt)+(0.5*AD832)*bt^2</f>
        <v>-272823.3755257866</v>
      </c>
      <c r="Y833" s="39"/>
      <c r="Z833" s="39">
        <f>Z832+(AC832*bt)</f>
        <v>805.75181044977467</v>
      </c>
      <c r="AA833" s="39">
        <f>AA832+(AD832*bt)</f>
        <v>-1320.3258581865211</v>
      </c>
      <c r="AB833" s="39"/>
      <c r="AC833" s="39">
        <f t="shared" si="53"/>
        <v>-3.413014796177321</v>
      </c>
      <c r="AD833" s="39">
        <f t="shared" si="54"/>
        <v>15.531377465841121</v>
      </c>
      <c r="AE833" s="39"/>
      <c r="AF833" s="39"/>
      <c r="AG833" s="39">
        <f>Masse_1*(q_1x-W833)/($AV833^2+Aarseth_1^2)^(3/2)</f>
        <v>-0.97298921077848621</v>
      </c>
      <c r="AH833" s="39">
        <f>Masse_1*(q_1y-X833)/($AV833^2+Aarseth_1^2)^(3/2)</f>
        <v>6.4285829272691544</v>
      </c>
      <c r="AI833" s="39"/>
      <c r="AJ833" s="39">
        <f>Masse_2*(q_2x-W833)/($AX833^2+Aarseth_2^2)^(3/2)</f>
        <v>-0.57855457806736155</v>
      </c>
      <c r="AK833" s="39">
        <f>Masse_2*(q_2y-X833)/($AX833^2+Aarseth_2^2)^(3/2)</f>
        <v>1.9851124649332181</v>
      </c>
      <c r="AL833" s="39"/>
      <c r="AM833" s="39">
        <f>Masse_3*(q_3x-W833)/($AZ833^2+Aarseth_3^2)^(3/2)</f>
        <v>-1.8614710073314731</v>
      </c>
      <c r="AN833" s="39">
        <f>Masse_3*(q_3y-X833)/($AZ833^2+Aarseth_3^2)^(3/2)</f>
        <v>7.1176820736387478</v>
      </c>
      <c r="AO833" s="39"/>
      <c r="AP833" s="39"/>
      <c r="AQ833" s="39"/>
      <c r="AR833" s="39"/>
      <c r="AS833" s="39"/>
      <c r="AT833" s="39"/>
      <c r="AU833" s="39"/>
      <c r="AV833" s="39">
        <f>SQRT((q_1x-W833)^2+(q_1y-X833)^2)</f>
        <v>283516.00684288528</v>
      </c>
      <c r="AW833" s="39"/>
      <c r="AX833" s="39">
        <f>SQRT((q_2x-W833)^2+(q_2y-X833)^2)</f>
        <v>294590.27364071569</v>
      </c>
      <c r="AY833" s="39"/>
      <c r="AZ833" s="39">
        <f>SQRT((q_3x-W833)^2+(q_3y-X833)^2)</f>
        <v>266494.69400194811</v>
      </c>
      <c r="BA833" s="39"/>
    </row>
    <row r="834" spans="20:53" x14ac:dyDescent="0.3">
      <c r="T834">
        <v>830</v>
      </c>
      <c r="U834">
        <v>415</v>
      </c>
      <c r="W834" s="39">
        <f>W833+(Z833*bt)+(0.5*AC833)*bt^2</f>
        <v>62830.403152723309</v>
      </c>
      <c r="X834" s="39">
        <f>X833+(AA833*bt)+(0.5*AD833)*bt^2</f>
        <v>-273481.59703269659</v>
      </c>
      <c r="Y834" s="39"/>
      <c r="Z834" s="39">
        <f>Z833+(AC833*bt)</f>
        <v>804.04530305168601</v>
      </c>
      <c r="AA834" s="39">
        <f>AA833+(AD833*bt)</f>
        <v>-1312.5601694536006</v>
      </c>
      <c r="AB834" s="39"/>
      <c r="AC834" s="39">
        <f t="shared" si="53"/>
        <v>-3.4089848839021455</v>
      </c>
      <c r="AD834" s="39">
        <f t="shared" si="54"/>
        <v>15.447138787408193</v>
      </c>
      <c r="AE834" s="39"/>
      <c r="AF834" s="39"/>
      <c r="AG834" s="39">
        <f>Masse_1*(q_1x-W834)/($AV834^2+Aarseth_1^2)^(3/2)</f>
        <v>-0.97487286894812353</v>
      </c>
      <c r="AH834" s="39">
        <f>Masse_1*(q_1y-X834)/($AV834^2+Aarseth_1^2)^(3/2)</f>
        <v>6.3954881452819938</v>
      </c>
      <c r="AI834" s="39"/>
      <c r="AJ834" s="39">
        <f>Masse_2*(q_2x-W834)/($AX834^2+Aarseth_2^2)^(3/2)</f>
        <v>-0.57699550104490471</v>
      </c>
      <c r="AK834" s="39">
        <f>Masse_2*(q_2y-X834)/($AX834^2+Aarseth_2^2)^(3/2)</f>
        <v>1.9747290836590932</v>
      </c>
      <c r="AL834" s="39"/>
      <c r="AM834" s="39">
        <f>Masse_3*(q_3x-W834)/($AZ834^2+Aarseth_3^2)^(3/2)</f>
        <v>-1.8571165139091173</v>
      </c>
      <c r="AN834" s="39">
        <f>Masse_3*(q_3y-X834)/($AZ834^2+Aarseth_3^2)^(3/2)</f>
        <v>7.0769215584671068</v>
      </c>
      <c r="AO834" s="39"/>
      <c r="AP834" s="39"/>
      <c r="AQ834" s="39"/>
      <c r="AR834" s="39"/>
      <c r="AS834" s="39"/>
      <c r="AT834" s="39"/>
      <c r="AU834" s="39"/>
      <c r="AV834" s="39">
        <f>SQRT((q_1x-W834)^2+(q_1y-X834)^2)</f>
        <v>284227.20015028381</v>
      </c>
      <c r="AW834" s="39"/>
      <c r="AX834" s="39">
        <f>SQRT((q_2x-W834)^2+(q_2y-X834)^2)</f>
        <v>295334.88033527439</v>
      </c>
      <c r="AY834" s="39"/>
      <c r="AZ834" s="39">
        <f>SQRT((q_3x-W834)^2+(q_3y-X834)^2)</f>
        <v>267233.41781378002</v>
      </c>
      <c r="BA834" s="39"/>
    </row>
    <row r="835" spans="20:53" x14ac:dyDescent="0.3">
      <c r="T835">
        <v>831</v>
      </c>
      <c r="U835">
        <v>415.5</v>
      </c>
      <c r="W835" s="39">
        <f>W834+(Z834*bt)+(0.5*AC834)*bt^2</f>
        <v>63231.999681138659</v>
      </c>
      <c r="X835" s="39">
        <f>X834+(AA834*bt)+(0.5*AD834)*bt^2</f>
        <v>-274135.94622507499</v>
      </c>
      <c r="Y835" s="39"/>
      <c r="Z835" s="39">
        <f>Z834+(AC834*bt)</f>
        <v>802.34081060973494</v>
      </c>
      <c r="AA835" s="39">
        <f>AA834+(AD834*bt)</f>
        <v>-1304.8366000598965</v>
      </c>
      <c r="AB835" s="39"/>
      <c r="AC835" s="39">
        <f t="shared" si="53"/>
        <v>-3.4049690735807276</v>
      </c>
      <c r="AD835" s="39">
        <f t="shared" si="54"/>
        <v>15.363981611951377</v>
      </c>
      <c r="AE835" s="39"/>
      <c r="AF835" s="39"/>
      <c r="AG835" s="39">
        <f>Masse_1*(q_1x-W835)/($AV835^2+Aarseth_1^2)^(3/2)</f>
        <v>-0.97671036271708833</v>
      </c>
      <c r="AH835" s="39">
        <f>Masse_1*(q_1y-X835)/($AV835^2+Aarseth_1^2)^(3/2)</f>
        <v>6.3628041548046737</v>
      </c>
      <c r="AI835" s="39"/>
      <c r="AJ835" s="39">
        <f>Masse_2*(q_2x-W835)/($AX835^2+Aarseth_2^2)^(3/2)</f>
        <v>-0.57545435013547397</v>
      </c>
      <c r="AK835" s="39">
        <f>Masse_2*(q_2y-X835)/($AX835^2+Aarseth_2^2)^(3/2)</f>
        <v>1.964476005760692</v>
      </c>
      <c r="AL835" s="39"/>
      <c r="AM835" s="39">
        <f>Masse_3*(q_3x-W835)/($AZ835^2+Aarseth_3^2)^(3/2)</f>
        <v>-1.8528043607281652</v>
      </c>
      <c r="AN835" s="39">
        <f>Masse_3*(q_3y-X835)/($AZ835^2+Aarseth_3^2)^(3/2)</f>
        <v>7.0367014513860111</v>
      </c>
      <c r="AO835" s="39"/>
      <c r="AP835" s="39"/>
      <c r="AQ835" s="39"/>
      <c r="AR835" s="39"/>
      <c r="AS835" s="39"/>
      <c r="AT835" s="39"/>
      <c r="AU835" s="39"/>
      <c r="AV835" s="39">
        <f>SQRT((q_1x-W835)^2+(q_1y-X835)^2)</f>
        <v>284934.7504298542</v>
      </c>
      <c r="AW835" s="39"/>
      <c r="AX835" s="39">
        <f>SQRT((q_2x-W835)^2+(q_2y-X835)^2)</f>
        <v>296075.66888911993</v>
      </c>
      <c r="AY835" s="39"/>
      <c r="AZ835" s="39">
        <f>SQRT((q_3x-W835)^2+(q_3y-X835)^2)</f>
        <v>267968.36456278164</v>
      </c>
      <c r="BA835" s="39"/>
    </row>
    <row r="836" spans="20:53" x14ac:dyDescent="0.3">
      <c r="T836">
        <v>832</v>
      </c>
      <c r="U836">
        <v>416</v>
      </c>
      <c r="W836" s="39">
        <f>W835+(Z835*bt)+(0.5*AC835)*bt^2</f>
        <v>63632.744465309326</v>
      </c>
      <c r="X836" s="39">
        <f>X835+(AA835*bt)+(0.5*AD835)*bt^2</f>
        <v>-274786.44402740343</v>
      </c>
      <c r="Y836" s="39"/>
      <c r="Z836" s="39">
        <f>Z835+(AC835*bt)</f>
        <v>800.63832607294455</v>
      </c>
      <c r="AA836" s="39">
        <f>AA835+(AD835*bt)</f>
        <v>-1297.1546092539209</v>
      </c>
      <c r="AB836" s="39"/>
      <c r="AC836" s="39">
        <f t="shared" si="53"/>
        <v>-3.4009681426990888</v>
      </c>
      <c r="AD836" s="39">
        <f t="shared" si="54"/>
        <v>15.281887024618234</v>
      </c>
      <c r="AE836" s="39"/>
      <c r="AF836" s="39"/>
      <c r="AG836" s="39">
        <f>Masse_1*(q_1x-W836)/($AV836^2+Aarseth_1^2)^(3/2)</f>
        <v>-0.97850302359170527</v>
      </c>
      <c r="AH836" s="39">
        <f>Masse_1*(q_1y-X836)/($AV836^2+Aarseth_1^2)^(3/2)</f>
        <v>6.3305240682115489</v>
      </c>
      <c r="AI836" s="39"/>
      <c r="AJ836" s="39">
        <f>Masse_2*(q_2x-W836)/($AX836^2+Aarseth_2^2)^(3/2)</f>
        <v>-0.57393089035814504</v>
      </c>
      <c r="AK836" s="39">
        <f>Masse_2*(q_2y-X836)/($AX836^2+Aarseth_2^2)^(3/2)</f>
        <v>1.9543509952656812</v>
      </c>
      <c r="AL836" s="39"/>
      <c r="AM836" s="39">
        <f>Masse_3*(q_3x-W836)/($AZ836^2+Aarseth_3^2)^(3/2)</f>
        <v>-1.8485342287492383</v>
      </c>
      <c r="AN836" s="39">
        <f>Masse_3*(q_3y-X836)/($AZ836^2+Aarseth_3^2)^(3/2)</f>
        <v>6.9970119611410038</v>
      </c>
      <c r="AO836" s="39"/>
      <c r="AP836" s="39"/>
      <c r="AQ836" s="39"/>
      <c r="AR836" s="39"/>
      <c r="AS836" s="39"/>
      <c r="AT836" s="39"/>
      <c r="AU836" s="39"/>
      <c r="AV836" s="39">
        <f>SQRT((q_1x-W836)^2+(q_1y-X836)^2)</f>
        <v>285638.67537714733</v>
      </c>
      <c r="AW836" s="39"/>
      <c r="AX836" s="39">
        <f>SQRT((q_2x-W836)^2+(q_2y-X836)^2)</f>
        <v>296812.65917843382</v>
      </c>
      <c r="AY836" s="39"/>
      <c r="AZ836" s="39">
        <f>SQRT((q_3x-W836)^2+(q_3y-X836)^2)</f>
        <v>268699.55361563904</v>
      </c>
      <c r="BA836" s="39"/>
    </row>
    <row r="837" spans="20:53" x14ac:dyDescent="0.3">
      <c r="T837">
        <v>833</v>
      </c>
      <c r="U837">
        <v>416.5</v>
      </c>
      <c r="W837" s="39">
        <f>W836+(Z836*bt)+(0.5*AC836)*bt^2</f>
        <v>64032.63850732796</v>
      </c>
      <c r="X837" s="39">
        <f>X836+(AA836*bt)+(0.5*AD836)*bt^2</f>
        <v>-275433.11109615228</v>
      </c>
      <c r="Y837" s="39"/>
      <c r="Z837" s="39">
        <f>Z836+(AC836*bt)</f>
        <v>798.93784200159496</v>
      </c>
      <c r="AA837" s="39">
        <f>AA836+(AD836*bt)</f>
        <v>-1289.5136657416117</v>
      </c>
      <c r="AB837" s="39"/>
      <c r="AC837" s="39">
        <f t="shared" si="53"/>
        <v>-3.3969828349151943</v>
      </c>
      <c r="AD837" s="39">
        <f t="shared" si="54"/>
        <v>15.200836546424476</v>
      </c>
      <c r="AE837" s="39"/>
      <c r="AF837" s="39"/>
      <c r="AG837" s="39">
        <f>Masse_1*(q_1x-W837)/($AV837^2+Aarseth_1^2)^(3/2)</f>
        <v>-0.98025214434439933</v>
      </c>
      <c r="AH837" s="39">
        <f>Masse_1*(q_1y-X837)/($AV837^2+Aarseth_1^2)^(3/2)</f>
        <v>6.2986411502885353</v>
      </c>
      <c r="AI837" s="39"/>
      <c r="AJ837" s="39">
        <f>Masse_2*(q_2x-W837)/($AX837^2+Aarseth_2^2)^(3/2)</f>
        <v>-0.5724248912009714</v>
      </c>
      <c r="AK837" s="39">
        <f>Masse_2*(q_2y-X837)/($AX837^2+Aarseth_2^2)^(3/2)</f>
        <v>1.9443518669251543</v>
      </c>
      <c r="AL837" s="39"/>
      <c r="AM837" s="39">
        <f>Masse_3*(q_3x-W837)/($AZ837^2+Aarseth_3^2)^(3/2)</f>
        <v>-1.8443057993698235</v>
      </c>
      <c r="AN837" s="39">
        <f>Masse_3*(q_3y-X837)/($AZ837^2+Aarseth_3^2)^(3/2)</f>
        <v>6.9578435292107867</v>
      </c>
      <c r="AO837" s="39"/>
      <c r="AP837" s="39"/>
      <c r="AQ837" s="39"/>
      <c r="AR837" s="39"/>
      <c r="AS837" s="39"/>
      <c r="AT837" s="39"/>
      <c r="AU837" s="39"/>
      <c r="AV837" s="39">
        <f>SQRT((q_1x-W837)^2+(q_1y-X837)^2)</f>
        <v>286338.99246952846</v>
      </c>
      <c r="AW837" s="39"/>
      <c r="AX837" s="39">
        <f>SQRT((q_2x-W837)^2+(q_2y-X837)^2)</f>
        <v>297545.87082420028</v>
      </c>
      <c r="AY837" s="39"/>
      <c r="AZ837" s="39">
        <f>SQRT((q_3x-W837)^2+(q_3y-X837)^2)</f>
        <v>269427.00409295317</v>
      </c>
      <c r="BA837" s="39"/>
    </row>
    <row r="838" spans="20:53" x14ac:dyDescent="0.3">
      <c r="T838">
        <v>834</v>
      </c>
      <c r="U838">
        <v>417</v>
      </c>
      <c r="W838" s="39">
        <f>W837+(Z837*bt)+(0.5*AC837)*bt^2</f>
        <v>64431.682805474396</v>
      </c>
      <c r="X838" s="39">
        <f>X837+(AA837*bt)+(0.5*AD837)*bt^2</f>
        <v>-276075.96782445483</v>
      </c>
      <c r="Y838" s="39"/>
      <c r="Z838" s="39">
        <f>Z837+(AC837*bt)</f>
        <v>797.23935058413736</v>
      </c>
      <c r="AA838" s="39">
        <f>AA837+(AD837*bt)</f>
        <v>-1281.9132474683995</v>
      </c>
      <c r="AB838" s="39"/>
      <c r="AC838" s="39">
        <f t="shared" si="53"/>
        <v>-3.3930138614224585</v>
      </c>
      <c r="AD838" s="39">
        <f t="shared" si="54"/>
        <v>15.120812121961386</v>
      </c>
      <c r="AE838" s="39"/>
      <c r="AF838" s="39"/>
      <c r="AG838" s="39">
        <f>Masse_1*(q_1x-W838)/($AV838^2+Aarseth_1^2)^(3/2)</f>
        <v>-0.98195898030304285</v>
      </c>
      <c r="AH838" s="39">
        <f>Masse_1*(q_1y-X838)/($AV838^2+Aarseth_1^2)^(3/2)</f>
        <v>6.2671488141124669</v>
      </c>
      <c r="AI838" s="39"/>
      <c r="AJ838" s="39">
        <f>Masse_2*(q_2x-W838)/($AX838^2+Aarseth_2^2)^(3/2)</f>
        <v>-0.57093612651764458</v>
      </c>
      <c r="AK838" s="39">
        <f>Masse_2*(q_2y-X838)/($AX838^2+Aarseth_2^2)^(3/2)</f>
        <v>1.9344764848023432</v>
      </c>
      <c r="AL838" s="39"/>
      <c r="AM838" s="39">
        <f>Masse_3*(q_3x-W838)/($AZ838^2+Aarseth_3^2)^(3/2)</f>
        <v>-1.8401187546017714</v>
      </c>
      <c r="AN838" s="39">
        <f>Masse_3*(q_3y-X838)/($AZ838^2+Aarseth_3^2)^(3/2)</f>
        <v>6.9191868230465765</v>
      </c>
      <c r="AO838" s="39"/>
      <c r="AP838" s="39"/>
      <c r="AQ838" s="39"/>
      <c r="AR838" s="39"/>
      <c r="AS838" s="39"/>
      <c r="AT838" s="39"/>
      <c r="AU838" s="39"/>
      <c r="AV838" s="39">
        <f>SQRT((q_1x-W838)^2+(q_1y-X838)^2)</f>
        <v>287035.71896978695</v>
      </c>
      <c r="AW838" s="39"/>
      <c r="AX838" s="39">
        <f>SQRT((q_2x-W838)^2+(q_2y-X838)^2)</f>
        <v>298275.32319664455</v>
      </c>
      <c r="AY838" s="39"/>
      <c r="AZ838" s="39">
        <f>SQRT((q_3x-W838)^2+(q_3y-X838)^2)</f>
        <v>270150.7348734698</v>
      </c>
      <c r="BA838" s="39"/>
    </row>
    <row r="839" spans="20:53" x14ac:dyDescent="0.3">
      <c r="T839">
        <v>835</v>
      </c>
      <c r="U839">
        <v>417.5</v>
      </c>
      <c r="W839" s="39">
        <f>W838+(Z838*bt)+(0.5*AC838)*bt^2</f>
        <v>64829.878354033783</v>
      </c>
      <c r="X839" s="39">
        <f>X838+(AA838*bt)+(0.5*AD838)*bt^2</f>
        <v>-276715.03434667381</v>
      </c>
      <c r="Y839" s="39"/>
      <c r="Z839" s="39">
        <f>Z838+(AC838*bt)</f>
        <v>795.54284365342608</v>
      </c>
      <c r="AA839" s="39">
        <f>AA838+(AD838*bt)</f>
        <v>-1274.3528414074187</v>
      </c>
      <c r="AB839" s="39"/>
      <c r="AC839" s="39">
        <f t="shared" si="53"/>
        <v>-3.3890619022557518</v>
      </c>
      <c r="AD839" s="39">
        <f t="shared" si="54"/>
        <v>15.04179610751256</v>
      </c>
      <c r="AE839" s="39"/>
      <c r="AF839" s="39"/>
      <c r="AG839" s="39">
        <f>Masse_1*(q_1x-W839)/($AV839^2+Aarseth_1^2)^(3/2)</f>
        <v>-0.98362475059178278</v>
      </c>
      <c r="AH839" s="39">
        <f>Masse_1*(q_1y-X839)/($AV839^2+Aarseth_1^2)^(3/2)</f>
        <v>6.2360406170615263</v>
      </c>
      <c r="AI839" s="39"/>
      <c r="AJ839" s="39">
        <f>Masse_2*(q_2x-W839)/($AX839^2+Aarseth_2^2)^(3/2)</f>
        <v>-0.56946437442696263</v>
      </c>
      <c r="AK839" s="39">
        <f>Masse_2*(q_2y-X839)/($AX839^2+Aarseth_2^2)^(3/2)</f>
        <v>1.9247227609076234</v>
      </c>
      <c r="AL839" s="39"/>
      <c r="AM839" s="39">
        <f>Masse_3*(q_3x-W839)/($AZ839^2+Aarseth_3^2)^(3/2)</f>
        <v>-1.8359727772370065</v>
      </c>
      <c r="AN839" s="39">
        <f>Masse_3*(q_3y-X839)/($AZ839^2+Aarseth_3^2)^(3/2)</f>
        <v>6.8810327295434099</v>
      </c>
      <c r="AO839" s="39"/>
      <c r="AP839" s="39"/>
      <c r="AQ839" s="39"/>
      <c r="AR839" s="39"/>
      <c r="AS839" s="39"/>
      <c r="AT839" s="39"/>
      <c r="AU839" s="39"/>
      <c r="AV839" s="39">
        <f>SQRT((q_1x-W839)^2+(q_1y-X839)^2)</f>
        <v>287728.87192966655</v>
      </c>
      <c r="AW839" s="39"/>
      <c r="AX839" s="39">
        <f>SQRT((q_2x-W839)^2+(q_2y-X839)^2)</f>
        <v>299001.03541956923</v>
      </c>
      <c r="AY839" s="39"/>
      <c r="AZ839" s="39">
        <f>SQRT((q_3x-W839)^2+(q_3y-X839)^2)</f>
        <v>270870.76459821168</v>
      </c>
      <c r="BA839" s="39"/>
    </row>
    <row r="840" spans="20:53" x14ac:dyDescent="0.3">
      <c r="T840">
        <v>836</v>
      </c>
      <c r="U840">
        <v>418</v>
      </c>
      <c r="W840" s="39">
        <f>W839+(Z839*bt)+(0.5*AC839)*bt^2</f>
        <v>65227.226143122716</v>
      </c>
      <c r="X840" s="39">
        <f>X839+(AA839*bt)+(0.5*AD839)*bt^2</f>
        <v>-277350.3305428641</v>
      </c>
      <c r="Y840" s="39"/>
      <c r="Z840" s="39">
        <f>Z839+(AC839*bt)</f>
        <v>793.84831270229824</v>
      </c>
      <c r="AA840" s="39">
        <f>AA839+(AD839*bt)</f>
        <v>-1266.8319433536624</v>
      </c>
      <c r="AB840" s="39"/>
      <c r="AC840" s="39">
        <f t="shared" si="53"/>
        <v>-3.3851276075429313</v>
      </c>
      <c r="AD840" s="39">
        <f t="shared" si="54"/>
        <v>14.96377125956637</v>
      </c>
      <c r="AE840" s="39"/>
      <c r="AF840" s="39"/>
      <c r="AG840" s="39">
        <f>Masse_1*(q_1x-W840)/($AV840^2+Aarseth_1^2)^(3/2)</f>
        <v>-0.98525063932563639</v>
      </c>
      <c r="AH840" s="39">
        <f>Masse_1*(q_1y-X840)/($AV840^2+Aarseth_1^2)^(3/2)</f>
        <v>6.2053102569535179</v>
      </c>
      <c r="AI840" s="39"/>
      <c r="AJ840" s="39">
        <f>Masse_2*(q_2x-W840)/($AX840^2+Aarseth_2^2)^(3/2)</f>
        <v>-0.56800941721517684</v>
      </c>
      <c r="AK840" s="39">
        <f>Masse_2*(q_2y-X840)/($AX840^2+Aarseth_2^2)^(3/2)</f>
        <v>1.9150886538786089</v>
      </c>
      <c r="AL840" s="39"/>
      <c r="AM840" s="39">
        <f>Masse_3*(q_3x-W840)/($AZ840^2+Aarseth_3^2)^(3/2)</f>
        <v>-1.8318675510021178</v>
      </c>
      <c r="AN840" s="39">
        <f>Masse_3*(q_3y-X840)/($AZ840^2+Aarseth_3^2)^(3/2)</f>
        <v>6.8433723487342437</v>
      </c>
      <c r="AO840" s="39"/>
      <c r="AP840" s="39"/>
      <c r="AQ840" s="39"/>
      <c r="AR840" s="39"/>
      <c r="AS840" s="39"/>
      <c r="AT840" s="39"/>
      <c r="AU840" s="39"/>
      <c r="AV840" s="39">
        <f>SQRT((q_1x-W840)^2+(q_1y-X840)^2)</f>
        <v>288418.46819331823</v>
      </c>
      <c r="AW840" s="39"/>
      <c r="AX840" s="39">
        <f>SQRT((q_2x-W840)^2+(q_2y-X840)^2)</f>
        <v>299723.02637459181</v>
      </c>
      <c r="AY840" s="39"/>
      <c r="AZ840" s="39">
        <f>SQRT((q_3x-W840)^2+(q_3y-X840)^2)</f>
        <v>271587.11167451844</v>
      </c>
      <c r="BA840" s="39"/>
    </row>
    <row r="841" spans="20:53" x14ac:dyDescent="0.3">
      <c r="T841">
        <v>837</v>
      </c>
      <c r="U841">
        <v>418.5</v>
      </c>
      <c r="W841" s="39">
        <f>W840+(Z840*bt)+(0.5*AC840)*bt^2</f>
        <v>65623.727158522932</v>
      </c>
      <c r="X841" s="39">
        <f>X840+(AA840*bt)+(0.5*AD840)*bt^2</f>
        <v>-277981.8760431335</v>
      </c>
      <c r="Y841" s="39"/>
      <c r="Z841" s="39">
        <f>Z840+(AC840*bt)</f>
        <v>792.15574889852678</v>
      </c>
      <c r="AA841" s="39">
        <f>AA840+(AD840*bt)</f>
        <v>-1259.3500577238792</v>
      </c>
      <c r="AB841" s="39"/>
      <c r="AC841" s="39">
        <f t="shared" si="53"/>
        <v>-3.3812115987039881</v>
      </c>
      <c r="AD841" s="39">
        <f t="shared" si="54"/>
        <v>14.886720723706976</v>
      </c>
      <c r="AE841" s="39"/>
      <c r="AF841" s="39"/>
      <c r="AG841" s="39">
        <f>Masse_1*(q_1x-W841)/($AV841^2+Aarseth_1^2)^(3/2)</f>
        <v>-0.98683779676054673</v>
      </c>
      <c r="AH841" s="39">
        <f>Masse_1*(q_1y-X841)/($AV841^2+Aarseth_1^2)^(3/2)</f>
        <v>6.1749515683057181</v>
      </c>
      <c r="AI841" s="39"/>
      <c r="AJ841" s="39">
        <f>Masse_2*(q_2x-W841)/($AX841^2+Aarseth_2^2)^(3/2)</f>
        <v>-0.56657104124096336</v>
      </c>
      <c r="AK841" s="39">
        <f>Masse_2*(q_2y-X841)/($AX841^2+Aarseth_2^2)^(3/2)</f>
        <v>1.9055721677030868</v>
      </c>
      <c r="AL841" s="39"/>
      <c r="AM841" s="39">
        <f>Masse_3*(q_3x-W841)/($AZ841^2+Aarseth_3^2)^(3/2)</f>
        <v>-1.8278027607024778</v>
      </c>
      <c r="AN841" s="39">
        <f>Masse_3*(q_3y-X841)/($AZ841^2+Aarseth_3^2)^(3/2)</f>
        <v>6.8061969876981703</v>
      </c>
      <c r="AO841" s="39"/>
      <c r="AP841" s="39"/>
      <c r="AQ841" s="39"/>
      <c r="AR841" s="39"/>
      <c r="AS841" s="39"/>
      <c r="AT841" s="39"/>
      <c r="AU841" s="39"/>
      <c r="AV841" s="39">
        <f>SQRT((q_1x-W841)^2+(q_1y-X841)^2)</f>
        <v>289104.52440067829</v>
      </c>
      <c r="AW841" s="39"/>
      <c r="AX841" s="39">
        <f>SQRT((q_2x-W841)^2+(q_2y-X841)^2)</f>
        <v>300441.31470528466</v>
      </c>
      <c r="AY841" s="39"/>
      <c r="AZ841" s="39">
        <f>SQRT((q_3x-W841)^2+(q_3y-X841)^2)</f>
        <v>272299.79427999485</v>
      </c>
      <c r="BA841" s="39"/>
    </row>
    <row r="842" spans="20:53" x14ac:dyDescent="0.3">
      <c r="T842">
        <v>838</v>
      </c>
      <c r="U842">
        <v>419</v>
      </c>
      <c r="W842" s="39">
        <f>W841+(Z841*bt)+(0.5*AC841)*bt^2</f>
        <v>66019.382381522344</v>
      </c>
      <c r="X842" s="39">
        <f>X841+(AA841*bt)+(0.5*AD841)*bt^2</f>
        <v>-278609.69023190497</v>
      </c>
      <c r="Y842" s="39"/>
      <c r="Z842" s="39">
        <f>Z841+(AC841*bt)</f>
        <v>790.46514309917484</v>
      </c>
      <c r="AA842" s="39">
        <f>AA841+(AD841*bt)</f>
        <v>-1251.9066973620256</v>
      </c>
      <c r="AB842" s="39"/>
      <c r="AC842" s="39">
        <f t="shared" si="53"/>
        <v>-3.377314469600619</v>
      </c>
      <c r="AD842" s="39">
        <f t="shared" si="54"/>
        <v>14.810628023871434</v>
      </c>
      <c r="AE842" s="39"/>
      <c r="AF842" s="39"/>
      <c r="AG842" s="39">
        <f>Masse_1*(q_1x-W842)/($AV842^2+Aarseth_1^2)^(3/2)</f>
        <v>-0.98838734040091836</v>
      </c>
      <c r="AH842" s="39">
        <f>Masse_1*(q_1y-X842)/($AV842^2+Aarseth_1^2)^(3/2)</f>
        <v>6.1449585187129241</v>
      </c>
      <c r="AI842" s="39"/>
      <c r="AJ842" s="39">
        <f>Masse_2*(q_2x-W842)/($AX842^2+Aarseth_2^2)^(3/2)</f>
        <v>-0.56514903684306494</v>
      </c>
      <c r="AK842" s="39">
        <f>Masse_2*(q_2y-X842)/($AX842^2+Aarseth_2^2)^(3/2)</f>
        <v>1.8961713504836004</v>
      </c>
      <c r="AL842" s="39"/>
      <c r="AM842" s="39">
        <f>Masse_3*(q_3x-W842)/($AZ842^2+Aarseth_3^2)^(3/2)</f>
        <v>-1.8237780923566358</v>
      </c>
      <c r="AN842" s="39">
        <f>Masse_3*(q_3y-X842)/($AZ842^2+Aarseth_3^2)^(3/2)</f>
        <v>6.7694981546749098</v>
      </c>
      <c r="AO842" s="39"/>
      <c r="AP842" s="39"/>
      <c r="AQ842" s="39"/>
      <c r="AR842" s="39"/>
      <c r="AS842" s="39"/>
      <c r="AT842" s="39"/>
      <c r="AU842" s="39"/>
      <c r="AV842" s="39">
        <f>SQRT((q_1x-W842)^2+(q_1y-X842)^2)</f>
        <v>289787.05699077278</v>
      </c>
      <c r="AW842" s="39"/>
      <c r="AX842" s="39">
        <f>SQRT((q_2x-W842)^2+(q_2y-X842)^2)</f>
        <v>301155.91882122244</v>
      </c>
      <c r="AY842" s="39"/>
      <c r="AZ842" s="39">
        <f>SQRT((q_3x-W842)^2+(q_3y-X842)^2)</f>
        <v>273008.83036637073</v>
      </c>
      <c r="BA842" s="39"/>
    </row>
    <row r="843" spans="20:53" x14ac:dyDescent="0.3">
      <c r="T843">
        <v>839</v>
      </c>
      <c r="U843">
        <v>419.5</v>
      </c>
      <c r="W843" s="39">
        <f>W842+(Z842*bt)+(0.5*AC842)*bt^2</f>
        <v>66414.192788763234</v>
      </c>
      <c r="X843" s="39">
        <f>X842+(AA842*bt)+(0.5*AD842)*bt^2</f>
        <v>-279233.79225208302</v>
      </c>
      <c r="Y843" s="39"/>
      <c r="Z843" s="39">
        <f>Z842+(AC842*bt)</f>
        <v>788.77648586437454</v>
      </c>
      <c r="AA843" s="39">
        <f>AA842+(AD842*bt)</f>
        <v>-1244.50138335009</v>
      </c>
      <c r="AB843" s="39"/>
      <c r="AC843" s="39">
        <f t="shared" si="53"/>
        <v>-3.3734367876380755</v>
      </c>
      <c r="AD843" s="39">
        <f t="shared" si="54"/>
        <v>14.73547705195773</v>
      </c>
      <c r="AE843" s="39"/>
      <c r="AF843" s="39"/>
      <c r="AG843" s="39">
        <f>Masse_1*(q_1x-W843)/($AV843^2+Aarseth_1^2)^(3/2)</f>
        <v>-0.98990035606640547</v>
      </c>
      <c r="AH843" s="39">
        <f>Masse_1*(q_1y-X843)/($AV843^2+Aarseth_1^2)^(3/2)</f>
        <v>6.1153252053394365</v>
      </c>
      <c r="AI843" s="39"/>
      <c r="AJ843" s="39">
        <f>Masse_2*(q_2x-W843)/($AX843^2+Aarseth_2^2)^(3/2)</f>
        <v>-0.56374319825046126</v>
      </c>
      <c r="AK843" s="39">
        <f>Masse_2*(q_2y-X843)/($AX843^2+Aarseth_2^2)^(3/2)</f>
        <v>1.8868842932419454</v>
      </c>
      <c r="AL843" s="39"/>
      <c r="AM843" s="39">
        <f>Masse_3*(q_3x-W843)/($AZ843^2+Aarseth_3^2)^(3/2)</f>
        <v>-1.8197932333212086</v>
      </c>
      <c r="AN843" s="39">
        <f>Masse_3*(q_3y-X843)/($AZ843^2+Aarseth_3^2)^(3/2)</f>
        <v>6.733267553376348</v>
      </c>
      <c r="AO843" s="39"/>
      <c r="AP843" s="39"/>
      <c r="AQ843" s="39"/>
      <c r="AR843" s="39"/>
      <c r="AS843" s="39"/>
      <c r="AT843" s="39"/>
      <c r="AU843" s="39"/>
      <c r="AV843" s="39">
        <f>SQRT((q_1x-W843)^2+(q_1y-X843)^2)</f>
        <v>290466.08220495068</v>
      </c>
      <c r="AW843" s="39"/>
      <c r="AX843" s="39">
        <f>SQRT((q_2x-W843)^2+(q_2y-X843)^2)</f>
        <v>301866.85690193722</v>
      </c>
      <c r="AY843" s="39"/>
      <c r="AZ843" s="39">
        <f>SQRT((q_3x-W843)^2+(q_3y-X843)^2)</f>
        <v>273714.23766327463</v>
      </c>
      <c r="BA843" s="39"/>
    </row>
    <row r="844" spans="20:53" x14ac:dyDescent="0.3">
      <c r="T844">
        <v>840</v>
      </c>
      <c r="U844">
        <v>420</v>
      </c>
      <c r="W844" s="39">
        <f>W843+(Z843*bt)+(0.5*AC843)*bt^2</f>
        <v>66808.159352096962</v>
      </c>
      <c r="X844" s="39">
        <f>X843+(AA843*bt)+(0.5*AD843)*bt^2</f>
        <v>-279854.20100912655</v>
      </c>
      <c r="Y844" s="39"/>
      <c r="Z844" s="39">
        <f>Z843+(AC843*bt)</f>
        <v>787.08976747055544</v>
      </c>
      <c r="AA844" s="39">
        <f>AA843+(AD843*bt)</f>
        <v>-1237.1336448241111</v>
      </c>
      <c r="AB844" s="39"/>
      <c r="AC844" s="39">
        <f t="shared" si="53"/>
        <v>-3.3695790948216358</v>
      </c>
      <c r="AD844" s="39">
        <f t="shared" si="54"/>
        <v>14.661252057770852</v>
      </c>
      <c r="AE844" s="39"/>
      <c r="AF844" s="39"/>
      <c r="AG844" s="39">
        <f>Masse_1*(q_1x-W844)/($AV844^2+Aarseth_1^2)^(3/2)</f>
        <v>-0.99137789891947026</v>
      </c>
      <c r="AH844" s="39">
        <f>Masse_1*(q_1y-X844)/($AV844^2+Aarseth_1^2)^(3/2)</f>
        <v>6.0860458515198763</v>
      </c>
      <c r="AI844" s="39"/>
      <c r="AJ844" s="39">
        <f>Masse_2*(q_2x-W844)/($AX844^2+Aarseth_2^2)^(3/2)</f>
        <v>-0.56235332349496758</v>
      </c>
      <c r="AK844" s="39">
        <f>Masse_2*(q_2y-X844)/($AX844^2+Aarseth_2^2)^(3/2)</f>
        <v>1.8777091287620211</v>
      </c>
      <c r="AL844" s="39"/>
      <c r="AM844" s="39">
        <f>Masse_3*(q_3x-W844)/($AZ844^2+Aarseth_3^2)^(3/2)</f>
        <v>-1.8158478724071976</v>
      </c>
      <c r="AN844" s="39">
        <f>Masse_3*(q_3y-X844)/($AZ844^2+Aarseth_3^2)^(3/2)</f>
        <v>6.697497077488956</v>
      </c>
      <c r="AO844" s="39"/>
      <c r="AP844" s="39"/>
      <c r="AQ844" s="39"/>
      <c r="AR844" s="39"/>
      <c r="AS844" s="39"/>
      <c r="AT844" s="39"/>
      <c r="AU844" s="39"/>
      <c r="AV844" s="39">
        <f>SQRT((q_1x-W844)^2+(q_1y-X844)^2)</f>
        <v>291141.61609004787</v>
      </c>
      <c r="AW844" s="39"/>
      <c r="AX844" s="39">
        <f>SQRT((q_2x-W844)^2+(q_2y-X844)^2)</f>
        <v>302574.14690078562</v>
      </c>
      <c r="AY844" s="39"/>
      <c r="AZ844" s="39">
        <f>SQRT((q_3x-W844)^2+(q_3y-X844)^2)</f>
        <v>274416.03368192422</v>
      </c>
      <c r="BA844" s="39"/>
    </row>
    <row r="845" spans="20:53" x14ac:dyDescent="0.3">
      <c r="T845">
        <v>841</v>
      </c>
      <c r="U845">
        <v>420.5</v>
      </c>
      <c r="W845" s="39">
        <f>W844+(Z844*bt)+(0.5*AC844)*bt^2</f>
        <v>67201.283038445385</v>
      </c>
      <c r="X845" s="39">
        <f>X844+(AA844*bt)+(0.5*AD844)*bt^2</f>
        <v>-280470.93517503142</v>
      </c>
      <c r="Y845" s="39"/>
      <c r="Z845" s="39">
        <f>Z844+(AC844*bt)</f>
        <v>785.40497792314466</v>
      </c>
      <c r="AA845" s="39">
        <f>AA844+(AD844*bt)</f>
        <v>-1229.8030187952256</v>
      </c>
      <c r="AB845" s="39"/>
      <c r="AC845" s="39">
        <f t="shared" si="53"/>
        <v>-3.3657419087695866</v>
      </c>
      <c r="AD845" s="39">
        <f t="shared" si="54"/>
        <v>14.587937639294081</v>
      </c>
      <c r="AE845" s="39"/>
      <c r="AF845" s="39"/>
      <c r="AG845" s="39">
        <f>Masse_1*(q_1x-W845)/($AV845^2+Aarseth_1^2)^(3/2)</f>
        <v>-0.99282099445548411</v>
      </c>
      <c r="AH845" s="39">
        <f>Masse_1*(q_1y-X845)/($AV845^2+Aarseth_1^2)^(3/2)</f>
        <v>6.0571148034658799</v>
      </c>
      <c r="AI845" s="39"/>
      <c r="AJ845" s="39">
        <f>Masse_2*(q_2x-W845)/($AX845^2+Aarseth_2^2)^(3/2)</f>
        <v>-0.56097921432621667</v>
      </c>
      <c r="AK845" s="39">
        <f>Masse_2*(q_2y-X845)/($AX845^2+Aarseth_2^2)^(3/2)</f>
        <v>1.8686440304697103</v>
      </c>
      <c r="AL845" s="39"/>
      <c r="AM845" s="39">
        <f>Masse_3*(q_3x-W845)/($AZ845^2+Aarseth_3^2)^(3/2)</f>
        <v>-1.8119416999878861</v>
      </c>
      <c r="AN845" s="39">
        <f>Masse_3*(q_3y-X845)/($AZ845^2+Aarseth_3^2)^(3/2)</f>
        <v>6.6621788053584909</v>
      </c>
      <c r="AO845" s="39"/>
      <c r="AP845" s="39"/>
      <c r="AQ845" s="39"/>
      <c r="AR845" s="39"/>
      <c r="AS845" s="39"/>
      <c r="AT845" s="39"/>
      <c r="AU845" s="39"/>
      <c r="AV845" s="39">
        <f>SQRT((q_1x-W845)^2+(q_1y-X845)^2)</f>
        <v>291813.67450148321</v>
      </c>
      <c r="AW845" s="39"/>
      <c r="AX845" s="39">
        <f>SQRT((q_2x-W845)^2+(q_2y-X845)^2)</f>
        <v>303277.80654872913</v>
      </c>
      <c r="AY845" s="39"/>
      <c r="AZ845" s="39">
        <f>SQRT((q_3x-W845)^2+(q_3y-X845)^2)</f>
        <v>275114.23571873456</v>
      </c>
      <c r="BA845" s="39"/>
    </row>
    <row r="846" spans="20:53" x14ac:dyDescent="0.3">
      <c r="T846">
        <v>842</v>
      </c>
      <c r="U846">
        <v>421</v>
      </c>
      <c r="W846" s="39">
        <f>W845+(Z845*bt)+(0.5*AC845)*bt^2</f>
        <v>67593.564809668358</v>
      </c>
      <c r="X846" s="39">
        <f>X845+(AA845*bt)+(0.5*AD845)*bt^2</f>
        <v>-281084.01319222414</v>
      </c>
      <c r="Y846" s="39"/>
      <c r="Z846" s="39">
        <f>Z845+(AC845*bt)</f>
        <v>783.72210696875982</v>
      </c>
      <c r="AA846" s="39">
        <f>AA845+(AD845*bt)</f>
        <v>-1222.5090499755786</v>
      </c>
      <c r="AB846" s="39"/>
      <c r="AC846" s="39">
        <f t="shared" si="53"/>
        <v>-3.3619257236848936</v>
      </c>
      <c r="AD846" s="39">
        <f t="shared" si="54"/>
        <v>14.515518733274185</v>
      </c>
      <c r="AE846" s="39"/>
      <c r="AF846" s="39"/>
      <c r="AG846" s="39">
        <f>Masse_1*(q_1x-W846)/($AV846^2+Aarseth_1^2)^(3/2)</f>
        <v>-0.99423063945688173</v>
      </c>
      <c r="AH846" s="39">
        <f>Masse_1*(q_1y-X846)/($AV846^2+Aarseth_1^2)^(3/2)</f>
        <v>6.0285265270747743</v>
      </c>
      <c r="AI846" s="39"/>
      <c r="AJ846" s="39">
        <f>Masse_2*(q_2x-W846)/($AX846^2+Aarseth_2^2)^(3/2)</f>
        <v>-0.55962067612898136</v>
      </c>
      <c r="AK846" s="39">
        <f>Masse_2*(q_2y-X846)/($AX846^2+Aarseth_2^2)^(3/2)</f>
        <v>1.8596872113485405</v>
      </c>
      <c r="AL846" s="39"/>
      <c r="AM846" s="39">
        <f>Masse_3*(q_3x-W846)/($AZ846^2+Aarseth_3^2)^(3/2)</f>
        <v>-1.8080744080990305</v>
      </c>
      <c r="AN846" s="39">
        <f>Masse_3*(q_3y-X846)/($AZ846^2+Aarseth_3^2)^(3/2)</f>
        <v>6.6273049948508689</v>
      </c>
      <c r="AO846" s="39"/>
      <c r="AP846" s="39"/>
      <c r="AQ846" s="39"/>
      <c r="AR846" s="39"/>
      <c r="AS846" s="39"/>
      <c r="AT846" s="39"/>
      <c r="AU846" s="39"/>
      <c r="AV846" s="39">
        <f>SQRT((q_1x-W846)^2+(q_1y-X846)^2)</f>
        <v>292482.2731062891</v>
      </c>
      <c r="AW846" s="39"/>
      <c r="AX846" s="39">
        <f>SQRT((q_2x-W846)^2+(q_2y-X846)^2)</f>
        <v>303977.85335803078</v>
      </c>
      <c r="AY846" s="39"/>
      <c r="AZ846" s="39">
        <f>SQRT((q_3x-W846)^2+(q_3y-X846)^2)</f>
        <v>275808.86085884774</v>
      </c>
      <c r="BA846" s="39"/>
    </row>
    <row r="847" spans="20:53" x14ac:dyDescent="0.3">
      <c r="T847">
        <v>843</v>
      </c>
      <c r="U847">
        <v>421.5</v>
      </c>
      <c r="W847" s="39">
        <f>W846+(Z846*bt)+(0.5*AC846)*bt^2</f>
        <v>67985.005622437267</v>
      </c>
      <c r="X847" s="39">
        <f>X846+(AA846*bt)+(0.5*AD846)*bt^2</f>
        <v>-281693.45327737025</v>
      </c>
      <c r="Y847" s="39"/>
      <c r="Z847" s="39">
        <f>Z846+(AC846*bt)</f>
        <v>782.04114410691739</v>
      </c>
      <c r="AA847" s="39">
        <f>AA846+(AD846*bt)</f>
        <v>-1215.2512906089414</v>
      </c>
      <c r="AB847" s="39"/>
      <c r="AC847" s="39">
        <f t="shared" si="53"/>
        <v>-3.3581310112870213</v>
      </c>
      <c r="AD847" s="39">
        <f t="shared" si="54"/>
        <v>14.443980606107395</v>
      </c>
      <c r="AE847" s="39"/>
      <c r="AF847" s="39"/>
      <c r="AG847" s="39">
        <f>Masse_1*(q_1x-W847)/($AV847^2+Aarseth_1^2)^(3/2)</f>
        <v>-0.99560780291272488</v>
      </c>
      <c r="AH847" s="39">
        <f>Masse_1*(q_1y-X847)/($AV847^2+Aarseth_1^2)^(3/2)</f>
        <v>6.0002756048359522</v>
      </c>
      <c r="AI847" s="39"/>
      <c r="AJ847" s="39">
        <f>Masse_2*(q_2x-W847)/($AX847^2+Aarseth_2^2)^(3/2)</f>
        <v>-0.55827751784265589</v>
      </c>
      <c r="AK847" s="39">
        <f>Masse_2*(q_2y-X847)/($AX847^2+Aarseth_2^2)^(3/2)</f>
        <v>1.8508369228894526</v>
      </c>
      <c r="AL847" s="39"/>
      <c r="AM847" s="39">
        <f>Masse_3*(q_3x-W847)/($AZ847^2+Aarseth_3^2)^(3/2)</f>
        <v>-1.8042456905316409</v>
      </c>
      <c r="AN847" s="39">
        <f>Masse_3*(q_3y-X847)/($AZ847^2+Aarseth_3^2)^(3/2)</f>
        <v>6.5928680783819908</v>
      </c>
      <c r="AO847" s="39"/>
      <c r="AP847" s="39"/>
      <c r="AQ847" s="39"/>
      <c r="AR847" s="39"/>
      <c r="AS847" s="39"/>
      <c r="AT847" s="39"/>
      <c r="AU847" s="39"/>
      <c r="AV847" s="39">
        <f>SQRT((q_1x-W847)^2+(q_1y-X847)^2)</f>
        <v>293147.42738607799</v>
      </c>
      <c r="AW847" s="39"/>
      <c r="AX847" s="39">
        <f>SQRT((q_2x-W847)^2+(q_2y-X847)^2)</f>
        <v>304674.30462587043</v>
      </c>
      <c r="AY847" s="39"/>
      <c r="AZ847" s="39">
        <f>SQRT((q_3x-W847)^2+(q_3y-X847)^2)</f>
        <v>276499.92597958515</v>
      </c>
      <c r="BA847" s="39"/>
    </row>
    <row r="848" spans="20:53" x14ac:dyDescent="0.3">
      <c r="T848">
        <v>844</v>
      </c>
      <c r="U848">
        <v>422</v>
      </c>
      <c r="W848" s="39">
        <f>W847+(Z847*bt)+(0.5*AC847)*bt^2</f>
        <v>68375.606428114319</v>
      </c>
      <c r="X848" s="39">
        <f>X847+(AA847*bt)+(0.5*AD847)*bt^2</f>
        <v>-282299.27342509892</v>
      </c>
      <c r="Y848" s="39"/>
      <c r="Z848" s="39">
        <f>Z847+(AC847*bt)</f>
        <v>780.36207860127388</v>
      </c>
      <c r="AA848" s="39">
        <f>AA847+(AD847*bt)</f>
        <v>-1208.0293003058878</v>
      </c>
      <c r="AB848" s="39"/>
      <c r="AC848" s="39">
        <f t="shared" si="53"/>
        <v>-3.3543582217059966</v>
      </c>
      <c r="AD848" s="39">
        <f t="shared" si="54"/>
        <v>14.373308845016481</v>
      </c>
      <c r="AE848" s="39"/>
      <c r="AF848" s="39"/>
      <c r="AG848" s="39">
        <f>Masse_1*(q_1x-W848)/($AV848^2+Aarseth_1^2)^(3/2)</f>
        <v>-0.99695342690523137</v>
      </c>
      <c r="AH848" s="39">
        <f>Masse_1*(q_1y-X848)/($AV848^2+Aarseth_1^2)^(3/2)</f>
        <v>5.9723567328323917</v>
      </c>
      <c r="AI848" s="39"/>
      <c r="AJ848" s="39">
        <f>Masse_2*(q_2x-W848)/($AX848^2+Aarseth_2^2)^(3/2)</f>
        <v>-0.55694955188295114</v>
      </c>
      <c r="AK848" s="39">
        <f>Masse_2*(q_2y-X848)/($AX848^2+Aarseth_2^2)^(3/2)</f>
        <v>1.8420914540738236</v>
      </c>
      <c r="AL848" s="39"/>
      <c r="AM848" s="39">
        <f>Masse_3*(q_3x-W848)/($AZ848^2+Aarseth_3^2)^(3/2)</f>
        <v>-1.8004552429178142</v>
      </c>
      <c r="AN848" s="39">
        <f>Masse_3*(q_3y-X848)/($AZ848^2+Aarseth_3^2)^(3/2)</f>
        <v>6.558860658110266</v>
      </c>
      <c r="AO848" s="39"/>
      <c r="AP848" s="39"/>
      <c r="AQ848" s="39"/>
      <c r="AR848" s="39"/>
      <c r="AS848" s="39"/>
      <c r="AT848" s="39"/>
      <c r="AU848" s="39"/>
      <c r="AV848" s="39">
        <f>SQRT((q_1x-W848)^2+(q_1y-X848)^2)</f>
        <v>293809.15263994591</v>
      </c>
      <c r="AW848" s="39"/>
      <c r="AX848" s="39">
        <f>SQRT((q_2x-W848)^2+(q_2y-X848)^2)</f>
        <v>305367.17743788002</v>
      </c>
      <c r="AY848" s="39"/>
      <c r="AZ848" s="39">
        <f>SQRT((q_3x-W848)^2+(q_3y-X848)^2)</f>
        <v>277187.4477538247</v>
      </c>
      <c r="BA848" s="39"/>
    </row>
    <row r="849" spans="20:53" x14ac:dyDescent="0.3">
      <c r="T849">
        <v>845</v>
      </c>
      <c r="U849">
        <v>422.5</v>
      </c>
      <c r="W849" s="39">
        <f>W848+(Z848*bt)+(0.5*AC848)*bt^2</f>
        <v>68765.368172637231</v>
      </c>
      <c r="X849" s="39">
        <f>X848+(AA848*bt)+(0.5*AD848)*bt^2</f>
        <v>-282901.49141164625</v>
      </c>
      <c r="Y849" s="39"/>
      <c r="Z849" s="39">
        <f>Z848+(AC848*bt)</f>
        <v>778.68489949042089</v>
      </c>
      <c r="AA849" s="39">
        <f>AA848+(AD848*bt)</f>
        <v>-1200.8426458833796</v>
      </c>
      <c r="AB849" s="39"/>
      <c r="AC849" s="39">
        <f t="shared" si="53"/>
        <v>-3.3506077843401991</v>
      </c>
      <c r="AD849" s="39">
        <f t="shared" si="54"/>
        <v>14.303489349507359</v>
      </c>
      <c r="AE849" s="39"/>
      <c r="AF849" s="39"/>
      <c r="AG849" s="39">
        <f>Masse_1*(q_1x-W849)/($AV849^2+Aarseth_1^2)^(3/2)</f>
        <v>-0.99826842746445044</v>
      </c>
      <c r="AH849" s="39">
        <f>Masse_1*(q_1y-X849)/($AV849^2+Aarseth_1^2)^(3/2)</f>
        <v>5.9447647178331042</v>
      </c>
      <c r="AI849" s="39"/>
      <c r="AJ849" s="39">
        <f>Masse_2*(q_2x-W849)/($AX849^2+Aarseth_2^2)^(3/2)</f>
        <v>-0.55563659406565613</v>
      </c>
      <c r="AK849" s="39">
        <f>Masse_2*(q_2y-X849)/($AX849^2+Aarseth_2^2)^(3/2)</f>
        <v>1.8334491303882903</v>
      </c>
      <c r="AL849" s="39"/>
      <c r="AM849" s="39">
        <f>Masse_3*(q_3x-W849)/($AZ849^2+Aarseth_3^2)^(3/2)</f>
        <v>-1.7967027628100929</v>
      </c>
      <c r="AN849" s="39">
        <f>Masse_3*(q_3y-X849)/($AZ849^2+Aarseth_3^2)^(3/2)</f>
        <v>6.5252755012859653</v>
      </c>
      <c r="AO849" s="39"/>
      <c r="AP849" s="39"/>
      <c r="AQ849" s="39"/>
      <c r="AR849" s="39"/>
      <c r="AS849" s="39"/>
      <c r="AT849" s="39"/>
      <c r="AU849" s="39"/>
      <c r="AV849" s="39">
        <f>SQRT((q_1x-W849)^2+(q_1y-X849)^2)</f>
        <v>294467.46398731612</v>
      </c>
      <c r="AW849" s="39"/>
      <c r="AX849" s="39">
        <f>SQRT((q_2x-W849)^2+(q_2y-X849)^2)</f>
        <v>306056.48867160216</v>
      </c>
      <c r="AY849" s="39"/>
      <c r="AZ849" s="39">
        <f>SQRT((q_3x-W849)^2+(q_3y-X849)^2)</f>
        <v>277871.44265330525</v>
      </c>
      <c r="BA849" s="39"/>
    </row>
    <row r="850" spans="20:53" x14ac:dyDescent="0.3">
      <c r="T850">
        <v>846</v>
      </c>
      <c r="U850">
        <v>423</v>
      </c>
      <c r="W850" s="39">
        <f>W849+(Z849*bt)+(0.5*AC849)*bt^2</f>
        <v>69154.291796409394</v>
      </c>
      <c r="X850" s="39">
        <f>X849+(AA849*bt)+(0.5*AD849)*bt^2</f>
        <v>-283500.12479841925</v>
      </c>
      <c r="Y850" s="39"/>
      <c r="Z850" s="39">
        <f>Z849+(AC849*bt)</f>
        <v>777.00959559825083</v>
      </c>
      <c r="AA850" s="39">
        <f>AA849+(AD849*bt)</f>
        <v>-1193.690901208626</v>
      </c>
      <c r="AB850" s="39"/>
      <c r="AC850" s="39">
        <f t="shared" ref="AC850:AC913" si="55">AG850+AJ850+AM850</f>
        <v>-3.3468801086794939</v>
      </c>
      <c r="AD850" s="39">
        <f t="shared" ref="AD850:AD913" si="56">AH850+AK850+AN850</f>
        <v>14.234508323095334</v>
      </c>
      <c r="AE850" s="39"/>
      <c r="AF850" s="39"/>
      <c r="AG850" s="39">
        <f>Masse_1*(q_1x-W850)/($AV850^2+Aarseth_1^2)^(3/2)</f>
        <v>-0.99955369539249606</v>
      </c>
      <c r="AH850" s="39">
        <f>Masse_1*(q_1y-X850)/($AV850^2+Aarseth_1^2)^(3/2)</f>
        <v>5.9174944744740454</v>
      </c>
      <c r="AI850" s="39"/>
      <c r="AJ850" s="39">
        <f>Masse_2*(q_2x-W850)/($AX850^2+Aarseth_2^2)^(3/2)</f>
        <v>-0.5543384635324311</v>
      </c>
      <c r="AK850" s="39">
        <f>Masse_2*(q_2y-X850)/($AX850^2+Aarseth_2^2)^(3/2)</f>
        <v>1.8249083128703067</v>
      </c>
      <c r="AL850" s="39"/>
      <c r="AM850" s="39">
        <f>Masse_3*(q_3x-W850)/($AZ850^2+Aarseth_3^2)^(3/2)</f>
        <v>-1.7929879497545667</v>
      </c>
      <c r="AN850" s="39">
        <f>Masse_3*(q_3y-X850)/($AZ850^2+Aarseth_3^2)^(3/2)</f>
        <v>6.4921055357509809</v>
      </c>
      <c r="AO850" s="39"/>
      <c r="AP850" s="39"/>
      <c r="AQ850" s="39"/>
      <c r="AR850" s="39"/>
      <c r="AS850" s="39"/>
      <c r="AT850" s="39"/>
      <c r="AU850" s="39"/>
      <c r="AV850" s="39">
        <f>SQRT((q_1x-W850)^2+(q_1y-X850)^2)</f>
        <v>295122.37637072208</v>
      </c>
      <c r="AW850" s="39"/>
      <c r="AX850" s="39">
        <f>SQRT((q_2x-W850)^2+(q_2y-X850)^2)</f>
        <v>306742.25499987276</v>
      </c>
      <c r="AY850" s="39"/>
      <c r="AZ850" s="39">
        <f>SQRT((q_3x-W850)^2+(q_3y-X850)^2)</f>
        <v>278551.92695185891</v>
      </c>
      <c r="BA850" s="39"/>
    </row>
    <row r="851" spans="20:53" x14ac:dyDescent="0.3">
      <c r="T851">
        <v>847</v>
      </c>
      <c r="U851">
        <v>423.5</v>
      </c>
      <c r="W851" s="39">
        <f>W850+(Z850*bt)+(0.5*AC850)*bt^2</f>
        <v>69542.378234194926</v>
      </c>
      <c r="X851" s="39">
        <f>X850+(AA850*bt)+(0.5*AD850)*bt^2</f>
        <v>-284095.1909354832</v>
      </c>
      <c r="Y851" s="39"/>
      <c r="Z851" s="39">
        <f>Z850+(AC850*bt)</f>
        <v>775.3361555439111</v>
      </c>
      <c r="AA851" s="39">
        <f>AA850+(AD850*bt)</f>
        <v>-1186.5736470470783</v>
      </c>
      <c r="AB851" s="39"/>
      <c r="AC851" s="39">
        <f t="shared" si="55"/>
        <v>-3.343175585095187</v>
      </c>
      <c r="AD851" s="39">
        <f t="shared" si="56"/>
        <v>14.166352265290925</v>
      </c>
      <c r="AE851" s="39"/>
      <c r="AF851" s="39"/>
      <c r="AG851" s="39">
        <f>Masse_1*(q_1x-W851)/($AV851^2+Aarseth_1^2)^(3/2)</f>
        <v>-1.0008100970584475</v>
      </c>
      <c r="AH851" s="39">
        <f>Masse_1*(q_1y-X851)/($AV851^2+Aarseth_1^2)^(3/2)</f>
        <v>5.8905410225238413</v>
      </c>
      <c r="AI851" s="39"/>
      <c r="AJ851" s="39">
        <f>Masse_2*(q_2x-W851)/($AX851^2+Aarseth_2^2)^(3/2)</f>
        <v>-0.55305498267857167</v>
      </c>
      <c r="AK851" s="39">
        <f>Masse_2*(q_2y-X851)/($AX851^2+Aarseth_2^2)^(3/2)</f>
        <v>1.8164673971833474</v>
      </c>
      <c r="AL851" s="39"/>
      <c r="AM851" s="39">
        <f>Masse_3*(q_3x-W851)/($AZ851^2+Aarseth_3^2)^(3/2)</f>
        <v>-1.7893105053581677</v>
      </c>
      <c r="AN851" s="39">
        <f>Masse_3*(q_3y-X851)/($AZ851^2+Aarseth_3^2)^(3/2)</f>
        <v>6.459343845583736</v>
      </c>
      <c r="AO851" s="39"/>
      <c r="AP851" s="39"/>
      <c r="AQ851" s="39"/>
      <c r="AR851" s="39"/>
      <c r="AS851" s="39"/>
      <c r="AT851" s="39"/>
      <c r="AU851" s="39"/>
      <c r="AV851" s="39">
        <f>SQRT((q_1x-W851)^2+(q_1y-X851)^2)</f>
        <v>295773.90455853427</v>
      </c>
      <c r="AW851" s="39"/>
      <c r="AX851" s="39">
        <f>SQRT((q_2x-W851)^2+(q_2y-X851)^2)</f>
        <v>307424.49289413157</v>
      </c>
      <c r="AY851" s="39"/>
      <c r="AZ851" s="39">
        <f>SQRT((q_3x-W851)^2+(q_3y-X851)^2)</f>
        <v>279228.91672857583</v>
      </c>
      <c r="BA851" s="39"/>
    </row>
    <row r="852" spans="20:53" x14ac:dyDescent="0.3">
      <c r="T852">
        <v>848</v>
      </c>
      <c r="U852">
        <v>424</v>
      </c>
      <c r="W852" s="39">
        <f>W851+(Z851*bt)+(0.5*AC851)*bt^2</f>
        <v>69929.628415018742</v>
      </c>
      <c r="X852" s="39">
        <f>X851+(AA851*bt)+(0.5*AD851)*bt^2</f>
        <v>-284686.70696497353</v>
      </c>
      <c r="Y852" s="39"/>
      <c r="Z852" s="39">
        <f>Z851+(AC851*bt)</f>
        <v>773.66456775136351</v>
      </c>
      <c r="AA852" s="39">
        <f>AA851+(AD851*bt)</f>
        <v>-1179.490470914433</v>
      </c>
      <c r="AB852" s="39"/>
      <c r="AC852" s="39">
        <f t="shared" si="55"/>
        <v>-3.3394945855983886</v>
      </c>
      <c r="AD852" s="39">
        <f t="shared" si="56"/>
        <v>14.099007963836485</v>
      </c>
      <c r="AE852" s="39"/>
      <c r="AF852" s="39"/>
      <c r="AG852" s="39">
        <f>Masse_1*(q_1x-W852)/($AV852^2+Aarseth_1^2)^(3/2)</f>
        <v>-1.0020384751651708</v>
      </c>
      <c r="AH852" s="39">
        <f>Masse_1*(q_1y-X852)/($AV852^2+Aarseth_1^2)^(3/2)</f>
        <v>5.8638994842318164</v>
      </c>
      <c r="AI852" s="39"/>
      <c r="AJ852" s="39">
        <f>Masse_2*(q_2x-W852)/($AX852^2+Aarseth_2^2)^(3/2)</f>
        <v>-0.55178597708265442</v>
      </c>
      <c r="AK852" s="39">
        <f>Masse_2*(q_2y-X852)/($AX852^2+Aarseth_2^2)^(3/2)</f>
        <v>1.8081248127205876</v>
      </c>
      <c r="AL852" s="39"/>
      <c r="AM852" s="39">
        <f>Masse_3*(q_3x-W852)/($AZ852^2+Aarseth_3^2)^(3/2)</f>
        <v>-1.7856701333505638</v>
      </c>
      <c r="AN852" s="39">
        <f>Masse_3*(q_3y-X852)/($AZ852^2+Aarseth_3^2)^(3/2)</f>
        <v>6.4269836668840803</v>
      </c>
      <c r="AO852" s="39"/>
      <c r="AP852" s="39"/>
      <c r="AQ852" s="39"/>
      <c r="AR852" s="39"/>
      <c r="AS852" s="39"/>
      <c r="AT852" s="39"/>
      <c r="AU852" s="39"/>
      <c r="AV852" s="39">
        <f>SQRT((q_1x-W852)^2+(q_1y-X852)^2)</f>
        <v>296422.06314762932</v>
      </c>
      <c r="AW852" s="39"/>
      <c r="AX852" s="39">
        <f>SQRT((q_2x-W852)^2+(q_2y-X852)^2)</f>
        <v>308103.21862765978</v>
      </c>
      <c r="AY852" s="39"/>
      <c r="AZ852" s="39">
        <f>SQRT((q_3x-W852)^2+(q_3y-X852)^2)</f>
        <v>279902.42787089985</v>
      </c>
      <c r="BA852" s="39"/>
    </row>
    <row r="853" spans="20:53" x14ac:dyDescent="0.3">
      <c r="T853">
        <v>849</v>
      </c>
      <c r="U853">
        <v>424.5</v>
      </c>
      <c r="W853" s="39">
        <f>W852+(Z852*bt)+(0.5*AC852)*bt^2</f>
        <v>70316.043262071224</v>
      </c>
      <c r="X853" s="39">
        <f>X852+(AA852*bt)+(0.5*AD852)*bt^2</f>
        <v>-285274.68982443528</v>
      </c>
      <c r="Y853" s="39"/>
      <c r="Z853" s="39">
        <f>Z852+(AC852*bt)</f>
        <v>771.99482045856428</v>
      </c>
      <c r="AA853" s="39">
        <f>AA852+(AD852*bt)</f>
        <v>-1172.4409669325148</v>
      </c>
      <c r="AB853" s="39"/>
      <c r="AC853" s="39">
        <f t="shared" si="55"/>
        <v>-3.3358374645679212</v>
      </c>
      <c r="AD853" s="39">
        <f t="shared" si="56"/>
        <v>14.032462487183597</v>
      </c>
      <c r="AE853" s="39"/>
      <c r="AF853" s="39"/>
      <c r="AG853" s="39">
        <f>Masse_1*(q_1x-W853)/($AV853^2+Aarseth_1^2)^(3/2)</f>
        <v>-1.0032396494890745</v>
      </c>
      <c r="AH853" s="39">
        <f>Masse_1*(q_1y-X853)/($AV853^2+Aarseth_1^2)^(3/2)</f>
        <v>5.8375650817549598</v>
      </c>
      <c r="AI853" s="39"/>
      <c r="AJ853" s="39">
        <f>Masse_2*(q_2x-W853)/($AX853^2+Aarseth_2^2)^(3/2)</f>
        <v>-0.55053127543806302</v>
      </c>
      <c r="AK853" s="39">
        <f>Masse_2*(q_2y-X853)/($AX853^2+Aarseth_2^2)^(3/2)</f>
        <v>1.7998790217362413</v>
      </c>
      <c r="AL853" s="39"/>
      <c r="AM853" s="39">
        <f>Masse_3*(q_3x-W853)/($AZ853^2+Aarseth_3^2)^(3/2)</f>
        <v>-1.7820665396407835</v>
      </c>
      <c r="AN853" s="39">
        <f>Masse_3*(q_3y-X853)/($AZ853^2+Aarseth_3^2)^(3/2)</f>
        <v>6.3950183836923973</v>
      </c>
      <c r="AO853" s="39"/>
      <c r="AP853" s="39"/>
      <c r="AQ853" s="39"/>
      <c r="AR853" s="39"/>
      <c r="AS853" s="39"/>
      <c r="AT853" s="39"/>
      <c r="AU853" s="39"/>
      <c r="AV853" s="39">
        <f>SQRT((q_1x-W853)^2+(q_1y-X853)^2)</f>
        <v>297066.86656600551</v>
      </c>
      <c r="AW853" s="39"/>
      <c r="AX853" s="39">
        <f>SQRT((q_2x-W853)^2+(q_2y-X853)^2)</f>
        <v>308778.44827875018</v>
      </c>
      <c r="AY853" s="39"/>
      <c r="AZ853" s="39">
        <f>SQRT((q_3x-W853)^2+(q_3y-X853)^2)</f>
        <v>280572.47607765964</v>
      </c>
      <c r="BA853" s="39"/>
    </row>
    <row r="854" spans="20:53" x14ac:dyDescent="0.3">
      <c r="T854">
        <v>850</v>
      </c>
      <c r="U854">
        <v>425</v>
      </c>
      <c r="W854" s="39">
        <f>W853+(Z853*bt)+(0.5*AC853)*bt^2</f>
        <v>70701.623692617432</v>
      </c>
      <c r="X854" s="39">
        <f>X853+(AA853*bt)+(0.5*AD853)*bt^2</f>
        <v>-285859.15625009069</v>
      </c>
      <c r="Y854" s="39"/>
      <c r="Z854" s="39">
        <f>Z853+(AC853*bt)</f>
        <v>770.32690172628031</v>
      </c>
      <c r="AA854" s="39">
        <f>AA853+(AD853*bt)</f>
        <v>-1165.424735688923</v>
      </c>
      <c r="AB854" s="39"/>
      <c r="AC854" s="39">
        <f t="shared" si="55"/>
        <v>-3.3322045594492775</v>
      </c>
      <c r="AD854" s="39">
        <f t="shared" si="56"/>
        <v>13.966703177203696</v>
      </c>
      <c r="AE854" s="39"/>
      <c r="AF854" s="39"/>
      <c r="AG854" s="39">
        <f>Masse_1*(q_1x-W854)/($AV854^2+Aarseth_1^2)^(3/2)</f>
        <v>-1.0044144175940255</v>
      </c>
      <c r="AH854" s="39">
        <f>Masse_1*(q_1y-X854)/($AV854^2+Aarseth_1^2)^(3/2)</f>
        <v>5.811533134661989</v>
      </c>
      <c r="AI854" s="39"/>
      <c r="AJ854" s="39">
        <f>Masse_2*(q_2x-W854)/($AX854^2+Aarseth_2^2)^(3/2)</f>
        <v>-0.54929070948626246</v>
      </c>
      <c r="AK854" s="39">
        <f>Masse_2*(q_2y-X854)/($AX854^2+Aarseth_2^2)^(3/2)</f>
        <v>1.7917285185033223</v>
      </c>
      <c r="AL854" s="39"/>
      <c r="AM854" s="39">
        <f>Masse_3*(q_3x-W854)/($AZ854^2+Aarseth_3^2)^(3/2)</f>
        <v>-1.7784994323689896</v>
      </c>
      <c r="AN854" s="39">
        <f>Masse_3*(q_3y-X854)/($AZ854^2+Aarseth_3^2)^(3/2)</f>
        <v>6.363441524038385</v>
      </c>
      <c r="AO854" s="39"/>
      <c r="AP854" s="39"/>
      <c r="AQ854" s="39"/>
      <c r="AR854" s="39"/>
      <c r="AS854" s="39"/>
      <c r="AT854" s="39"/>
      <c r="AU854" s="39"/>
      <c r="AV854" s="39">
        <f>SQRT((q_1x-W854)^2+(q_1y-X854)^2)</f>
        <v>297708.32907534332</v>
      </c>
      <c r="AW854" s="39"/>
      <c r="AX854" s="39">
        <f>SQRT((q_2x-W854)^2+(q_2y-X854)^2)</f>
        <v>309450.19773380778</v>
      </c>
      <c r="AY854" s="39"/>
      <c r="AZ854" s="39">
        <f>SQRT((q_3x-W854)^2+(q_3y-X854)^2)</f>
        <v>281239.07686203514</v>
      </c>
      <c r="BA854" s="39"/>
    </row>
    <row r="855" spans="20:53" x14ac:dyDescent="0.3">
      <c r="T855">
        <v>851</v>
      </c>
      <c r="U855">
        <v>425.5</v>
      </c>
      <c r="W855" s="39">
        <f>W854+(Z854*bt)+(0.5*AC854)*bt^2</f>
        <v>71086.370617910638</v>
      </c>
      <c r="X855" s="39">
        <f>X854+(AA854*bt)+(0.5*AD854)*bt^2</f>
        <v>-286440.12278003799</v>
      </c>
      <c r="Y855" s="39"/>
      <c r="Z855" s="39">
        <f>Z854+(AC854*bt)</f>
        <v>768.66079944655564</v>
      </c>
      <c r="AA855" s="39">
        <f>AA854+(AD854*bt)</f>
        <v>-1158.4413841003211</v>
      </c>
      <c r="AB855" s="39"/>
      <c r="AC855" s="39">
        <f t="shared" si="55"/>
        <v>-3.3285961914257793</v>
      </c>
      <c r="AD855" s="39">
        <f t="shared" si="56"/>
        <v>13.90171764212262</v>
      </c>
      <c r="AE855" s="39"/>
      <c r="AF855" s="39"/>
      <c r="AG855" s="39">
        <f>Masse_1*(q_1x-W855)/($AV855^2+Aarseth_1^2)^(3/2)</f>
        <v>-1.0055635555202171</v>
      </c>
      <c r="AH855" s="39">
        <f>Masse_1*(q_1y-X855)/($AV855^2+Aarseth_1^2)^(3/2)</f>
        <v>5.7857990575105909</v>
      </c>
      <c r="AI855" s="39"/>
      <c r="AJ855" s="39">
        <f>Masse_2*(q_2x-W855)/($AX855^2+Aarseth_2^2)^(3/2)</f>
        <v>-0.54806411395185628</v>
      </c>
      <c r="AK855" s="39">
        <f>Masse_2*(q_2y-X855)/($AX855^2+Aarseth_2^2)^(3/2)</f>
        <v>1.783671828497186</v>
      </c>
      <c r="AL855" s="39"/>
      <c r="AM855" s="39">
        <f>Masse_3*(q_3x-W855)/($AZ855^2+Aarseth_3^2)^(3/2)</f>
        <v>-1.7749685219537057</v>
      </c>
      <c r="AN855" s="39">
        <f>Masse_3*(q_3y-X855)/($AZ855^2+Aarseth_3^2)^(3/2)</f>
        <v>6.3322467561148441</v>
      </c>
      <c r="AO855" s="39"/>
      <c r="AP855" s="39"/>
      <c r="AQ855" s="39"/>
      <c r="AR855" s="39"/>
      <c r="AS855" s="39"/>
      <c r="AT855" s="39"/>
      <c r="AU855" s="39"/>
      <c r="AV855" s="39">
        <f>SQRT((q_1x-W855)^2+(q_1y-X855)^2)</f>
        <v>298346.46477351518</v>
      </c>
      <c r="AW855" s="39"/>
      <c r="AX855" s="39">
        <f>SQRT((q_2x-W855)^2+(q_2y-X855)^2)</f>
        <v>310118.48269038618</v>
      </c>
      <c r="AY855" s="39"/>
      <c r="AZ855" s="39">
        <f>SQRT((q_3x-W855)^2+(q_3y-X855)^2)</f>
        <v>281902.24555446196</v>
      </c>
      <c r="BA855" s="39"/>
    </row>
    <row r="856" spans="20:53" x14ac:dyDescent="0.3">
      <c r="T856">
        <v>852</v>
      </c>
      <c r="U856">
        <v>426</v>
      </c>
      <c r="W856" s="39">
        <f>W855+(Z855*bt)+(0.5*AC855)*bt^2</f>
        <v>71470.284943109975</v>
      </c>
      <c r="X856" s="39">
        <f>X855+(AA855*bt)+(0.5*AD855)*bt^2</f>
        <v>-287017.60575738287</v>
      </c>
      <c r="Y856" s="39"/>
      <c r="Z856" s="39">
        <f>Z855+(AC855*bt)</f>
        <v>766.99650135084278</v>
      </c>
      <c r="AA856" s="39">
        <f>AA855+(AD855*bt)</f>
        <v>-1151.4905252792598</v>
      </c>
      <c r="AB856" s="39"/>
      <c r="AC856" s="39">
        <f t="shared" si="55"/>
        <v>-3.325012666063131</v>
      </c>
      <c r="AD856" s="39">
        <f t="shared" si="56"/>
        <v>13.837493749671967</v>
      </c>
      <c r="AE856" s="39"/>
      <c r="AF856" s="39"/>
      <c r="AG856" s="39">
        <f>Masse_1*(q_1x-W856)/($AV856^2+Aarseth_1^2)^(3/2)</f>
        <v>-1.0066878184492032</v>
      </c>
      <c r="AH856" s="39">
        <f>Masse_1*(q_1y-X856)/($AV856^2+Aarseth_1^2)^(3/2)</f>
        <v>5.7603583574967416</v>
      </c>
      <c r="AI856" s="39"/>
      <c r="AJ856" s="39">
        <f>Masse_2*(q_2x-W856)/($AX856^2+Aarseth_2^2)^(3/2)</f>
        <v>-0.54685132647926582</v>
      </c>
      <c r="AK856" s="39">
        <f>Masse_2*(q_2y-X856)/($AX856^2+Aarseth_2^2)^(3/2)</f>
        <v>1.7757075076035949</v>
      </c>
      <c r="AL856" s="39"/>
      <c r="AM856" s="39">
        <f>Masse_3*(q_3x-W856)/($AZ856^2+Aarseth_3^2)^(3/2)</f>
        <v>-1.7714735211346617</v>
      </c>
      <c r="AN856" s="39">
        <f>Masse_3*(q_3y-X856)/($AZ856^2+Aarseth_3^2)^(3/2)</f>
        <v>6.3014278845716305</v>
      </c>
      <c r="AO856" s="39"/>
      <c r="AP856" s="39"/>
      <c r="AQ856" s="39"/>
      <c r="AR856" s="39"/>
      <c r="AS856" s="39"/>
      <c r="AT856" s="39"/>
      <c r="AU856" s="39"/>
      <c r="AV856" s="39">
        <f>SQRT((q_1x-W856)^2+(q_1y-X856)^2)</f>
        <v>298981.28759704367</v>
      </c>
      <c r="AW856" s="39"/>
      <c r="AX856" s="39">
        <f>SQRT((q_2x-W856)^2+(q_2y-X856)^2)</f>
        <v>310783.31866015884</v>
      </c>
      <c r="AY856" s="39"/>
      <c r="AZ856" s="39">
        <f>SQRT((q_3x-W856)^2+(q_3y-X856)^2)</f>
        <v>282561.99730547523</v>
      </c>
      <c r="BA856" s="39"/>
    </row>
    <row r="857" spans="20:53" x14ac:dyDescent="0.3">
      <c r="T857">
        <v>853</v>
      </c>
      <c r="U857">
        <v>426.5</v>
      </c>
      <c r="W857" s="39">
        <f>W856+(Z856*bt)+(0.5*AC856)*bt^2</f>
        <v>71853.367567202135</v>
      </c>
      <c r="X857" s="39">
        <f>X856+(AA856*bt)+(0.5*AD856)*bt^2</f>
        <v>-287591.6213333038</v>
      </c>
      <c r="Y857" s="39"/>
      <c r="Z857" s="39">
        <f>Z856+(AC856*bt)</f>
        <v>765.33399501781116</v>
      </c>
      <c r="AA857" s="39">
        <f>AA856+(AD856*bt)</f>
        <v>-1144.5717784044239</v>
      </c>
      <c r="AB857" s="39"/>
      <c r="AC857" s="39">
        <f t="shared" si="55"/>
        <v>-3.3214542739285271</v>
      </c>
      <c r="AD857" s="39">
        <f t="shared" si="56"/>
        <v>13.774019620448932</v>
      </c>
      <c r="AE857" s="39"/>
      <c r="AF857" s="39"/>
      <c r="AG857" s="39">
        <f>Masse_1*(q_1x-W857)/($AV857^2+Aarseth_1^2)^(3/2)</f>
        <v>-1.0077879413458317</v>
      </c>
      <c r="AH857" s="39">
        <f>Masse_1*(q_1y-X857)/($AV857^2+Aarseth_1^2)^(3/2)</f>
        <v>5.7352066321724591</v>
      </c>
      <c r="AI857" s="39"/>
      <c r="AJ857" s="39">
        <f>Masse_2*(q_2x-W857)/($AX857^2+Aarseth_2^2)^(3/2)</f>
        <v>-0.545652187571117</v>
      </c>
      <c r="AK857" s="39">
        <f>Masse_2*(q_2y-X857)/($AX857^2+Aarseth_2^2)^(3/2)</f>
        <v>1.7678341413508927</v>
      </c>
      <c r="AL857" s="39"/>
      <c r="AM857" s="39">
        <f>Masse_3*(q_3x-W857)/($AZ857^2+Aarseth_3^2)^(3/2)</f>
        <v>-1.7680141450115785</v>
      </c>
      <c r="AN857" s="39">
        <f>Masse_3*(q_3y-X857)/($AZ857^2+Aarseth_3^2)^(3/2)</f>
        <v>6.2709788469255807</v>
      </c>
      <c r="AO857" s="39"/>
      <c r="AP857" s="39"/>
      <c r="AQ857" s="39"/>
      <c r="AR857" s="39"/>
      <c r="AS857" s="39"/>
      <c r="AT857" s="39"/>
      <c r="AU857" s="39"/>
      <c r="AV857" s="39">
        <f>SQRT((q_1x-W857)^2+(q_1y-X857)^2)</f>
        <v>299612.81132351025</v>
      </c>
      <c r="AW857" s="39"/>
      <c r="AX857" s="39">
        <f>SQRT((q_2x-W857)^2+(q_2y-X857)^2)</f>
        <v>311444.72097182838</v>
      </c>
      <c r="AY857" s="39"/>
      <c r="AZ857" s="39">
        <f>SQRT((q_3x-W857)^2+(q_3y-X857)^2)</f>
        <v>283218.34708849422</v>
      </c>
      <c r="BA857" s="39"/>
    </row>
    <row r="858" spans="20:53" x14ac:dyDescent="0.3">
      <c r="T858">
        <v>854</v>
      </c>
      <c r="U858">
        <v>427</v>
      </c>
      <c r="W858" s="39">
        <f>W857+(Z857*bt)+(0.5*AC857)*bt^2</f>
        <v>72235.619382926801</v>
      </c>
      <c r="X858" s="39">
        <f>X857+(AA857*bt)+(0.5*AD857)*bt^2</f>
        <v>-288162.18547005346</v>
      </c>
      <c r="Y858" s="39"/>
      <c r="Z858" s="39">
        <f>Z857+(AC857*bt)</f>
        <v>763.67326788084688</v>
      </c>
      <c r="AA858" s="39">
        <f>AA857+(AD857*bt)</f>
        <v>-1137.6847685941993</v>
      </c>
      <c r="AB858" s="39"/>
      <c r="AC858" s="39">
        <f t="shared" si="55"/>
        <v>-3.317921291185336</v>
      </c>
      <c r="AD858" s="39">
        <f t="shared" si="56"/>
        <v>13.711283621477666</v>
      </c>
      <c r="AE858" s="39"/>
      <c r="AF858" s="39"/>
      <c r="AG858" s="39">
        <f>Masse_1*(q_1x-W858)/($AV858^2+Aarseth_1^2)^(3/2)</f>
        <v>-1.0088646395781031</v>
      </c>
      <c r="AH858" s="39">
        <f>Masse_1*(q_1y-X858)/($AV858^2+Aarseth_1^2)^(3/2)</f>
        <v>5.7103395672305073</v>
      </c>
      <c r="AI858" s="39"/>
      <c r="AJ858" s="39">
        <f>Masse_2*(q_2x-W858)/($AX858^2+Aarseth_2^2)^(3/2)</f>
        <v>-0.5444665405281327</v>
      </c>
      <c r="AK858" s="39">
        <f>Masse_2*(q_2y-X858)/($AX858^2+Aarseth_2^2)^(3/2)</f>
        <v>1.7600503441649482</v>
      </c>
      <c r="AL858" s="39"/>
      <c r="AM858" s="39">
        <f>Masse_3*(q_3x-W858)/($AZ858^2+Aarseth_3^2)^(3/2)</f>
        <v>-1.7645901110791002</v>
      </c>
      <c r="AN858" s="39">
        <f>Masse_3*(q_3y-X858)/($AZ858^2+Aarseth_3^2)^(3/2)</f>
        <v>6.2408937100822088</v>
      </c>
      <c r="AO858" s="39"/>
      <c r="AP858" s="39"/>
      <c r="AQ858" s="39"/>
      <c r="AR858" s="39"/>
      <c r="AS858" s="39"/>
      <c r="AT858" s="39"/>
      <c r="AU858" s="39"/>
      <c r="AV858" s="39">
        <f>SQRT((q_1x-W858)^2+(q_1y-X858)^2)</f>
        <v>300241.04957391537</v>
      </c>
      <c r="AW858" s="39"/>
      <c r="AX858" s="39">
        <f>SQRT((q_2x-W858)^2+(q_2y-X858)^2)</f>
        <v>312102.70477397455</v>
      </c>
      <c r="AY858" s="39"/>
      <c r="AZ858" s="39">
        <f>SQRT((q_3x-W858)^2+(q_3y-X858)^2)</f>
        <v>283871.30970254855</v>
      </c>
      <c r="BA858" s="39"/>
    </row>
    <row r="859" spans="20:53" x14ac:dyDescent="0.3">
      <c r="T859">
        <v>855</v>
      </c>
      <c r="U859">
        <v>427.5</v>
      </c>
      <c r="W859" s="39">
        <f>W858+(Z858*bt)+(0.5*AC858)*bt^2</f>
        <v>72617.041276705815</v>
      </c>
      <c r="X859" s="39">
        <f>X858+(AA858*bt)+(0.5*AD858)*bt^2</f>
        <v>-288729.3139438979</v>
      </c>
      <c r="Y859" s="39"/>
      <c r="Z859" s="39">
        <f>Z858+(AC858*bt)</f>
        <v>762.01430723525425</v>
      </c>
      <c r="AA859" s="39">
        <f>AA858+(AD858*bt)</f>
        <v>-1130.8291267834604</v>
      </c>
      <c r="AB859" s="39"/>
      <c r="AC859" s="39">
        <f t="shared" si="55"/>
        <v>-3.3144139801645505</v>
      </c>
      <c r="AD859" s="39">
        <f t="shared" si="56"/>
        <v>13.649274359965338</v>
      </c>
      <c r="AE859" s="39"/>
      <c r="AF859" s="39"/>
      <c r="AG859" s="39">
        <f>Masse_1*(q_1x-W859)/($AV859^2+Aarseth_1^2)^(3/2)</f>
        <v>-1.0099186095157346</v>
      </c>
      <c r="AH859" s="39">
        <f>Masse_1*(q_1y-X859)/($AV859^2+Aarseth_1^2)^(3/2)</f>
        <v>5.6857529343533502</v>
      </c>
      <c r="AI859" s="39"/>
      <c r="AJ859" s="39">
        <f>Masse_2*(q_2x-W859)/($AX859^2+Aarseth_2^2)^(3/2)</f>
        <v>-0.54329423139061794</v>
      </c>
      <c r="AK859" s="39">
        <f>Masse_2*(q_2y-X859)/($AX859^2+Aarseth_2^2)^(3/2)</f>
        <v>1.75235475864652</v>
      </c>
      <c r="AL859" s="39"/>
      <c r="AM859" s="39">
        <f>Masse_3*(q_3x-W859)/($AZ859^2+Aarseth_3^2)^(3/2)</f>
        <v>-1.7612011392581981</v>
      </c>
      <c r="AN859" s="39">
        <f>Masse_3*(q_3y-X859)/($AZ859^2+Aarseth_3^2)^(3/2)</f>
        <v>6.2111666669654673</v>
      </c>
      <c r="AO859" s="39"/>
      <c r="AP859" s="39"/>
      <c r="AQ859" s="39"/>
      <c r="AR859" s="39"/>
      <c r="AS859" s="39"/>
      <c r="AT859" s="39"/>
      <c r="AU859" s="39"/>
      <c r="AV859" s="39">
        <f>SQRT((q_1x-W859)^2+(q_1y-X859)^2)</f>
        <v>300866.01581499196</v>
      </c>
      <c r="AW859" s="39"/>
      <c r="AX859" s="39">
        <f>SQRT((q_2x-W859)^2+(q_2y-X859)^2)</f>
        <v>312757.28503784357</v>
      </c>
      <c r="AY859" s="39"/>
      <c r="AZ859" s="39">
        <f>SQRT((q_3x-W859)^2+(q_3y-X859)^2)</f>
        <v>284520.89977494953</v>
      </c>
      <c r="BA859" s="39"/>
    </row>
    <row r="860" spans="20:53" x14ac:dyDescent="0.3">
      <c r="T860">
        <v>856</v>
      </c>
      <c r="U860">
        <v>428</v>
      </c>
      <c r="W860" s="39">
        <f>W859+(Z859*bt)+(0.5*AC859)*bt^2</f>
        <v>72997.634128575926</v>
      </c>
      <c r="X860" s="39">
        <f>X859+(AA859*bt)+(0.5*AD859)*bt^2</f>
        <v>-289293.02234799461</v>
      </c>
      <c r="Y860" s="39"/>
      <c r="Z860" s="39">
        <f>Z859+(AC859*bt)</f>
        <v>760.35710024517198</v>
      </c>
      <c r="AA860" s="39">
        <f>AA859+(AD859*bt)</f>
        <v>-1124.0044896034779</v>
      </c>
      <c r="AB860" s="39"/>
      <c r="AC860" s="39">
        <f t="shared" si="55"/>
        <v>-3.3109325899136737</v>
      </c>
      <c r="AD860" s="39">
        <f t="shared" si="56"/>
        <v>13.587980677245163</v>
      </c>
      <c r="AE860" s="39"/>
      <c r="AF860" s="39"/>
      <c r="AG860" s="39">
        <f>Masse_1*(q_1x-W860)/($AV860^2+Aarseth_1^2)^(3/2)</f>
        <v>-1.0109505291082916</v>
      </c>
      <c r="AH860" s="39">
        <f>Masse_1*(q_1y-X860)/($AV860^2+Aarseth_1^2)^(3/2)</f>
        <v>5.6614425891244302</v>
      </c>
      <c r="AI860" s="39"/>
      <c r="AJ860" s="39">
        <f>Masse_2*(q_2x-W860)/($AX860^2+Aarseth_2^2)^(3/2)</f>
        <v>-0.54213510888140692</v>
      </c>
      <c r="AK860" s="39">
        <f>Masse_2*(q_2y-X860)/($AX860^2+Aarseth_2^2)^(3/2)</f>
        <v>1.7447460548699885</v>
      </c>
      <c r="AL860" s="39"/>
      <c r="AM860" s="39">
        <f>Masse_3*(q_3x-W860)/($AZ860^2+Aarseth_3^2)^(3/2)</f>
        <v>-1.7578469519239748</v>
      </c>
      <c r="AN860" s="39">
        <f>Masse_3*(q_3y-X860)/($AZ860^2+Aarseth_3^2)^(3/2)</f>
        <v>6.181792033250745</v>
      </c>
      <c r="AO860" s="39"/>
      <c r="AP860" s="39"/>
      <c r="AQ860" s="39"/>
      <c r="AR860" s="39"/>
      <c r="AS860" s="39"/>
      <c r="AT860" s="39"/>
      <c r="AU860" s="39"/>
      <c r="AV860" s="39">
        <f>SQRT((q_1x-W860)^2+(q_1y-X860)^2)</f>
        <v>301487.72336147225</v>
      </c>
      <c r="AW860" s="39"/>
      <c r="AX860" s="39">
        <f>SQRT((q_2x-W860)^2+(q_2y-X860)^2)</f>
        <v>313408.47656007914</v>
      </c>
      <c r="AY860" s="39"/>
      <c r="AZ860" s="39">
        <f>SQRT((q_3x-W860)^2+(q_3y-X860)^2)</f>
        <v>285167.13176390552</v>
      </c>
      <c r="BA860" s="39"/>
    </row>
    <row r="861" spans="20:53" x14ac:dyDescent="0.3">
      <c r="T861">
        <v>857</v>
      </c>
      <c r="U861">
        <v>428.5</v>
      </c>
      <c r="W861" s="39">
        <f>W860+(Z860*bt)+(0.5*AC860)*bt^2</f>
        <v>73377.398812124768</v>
      </c>
      <c r="X861" s="39">
        <f>X860+(AA860*bt)+(0.5*AD860)*bt^2</f>
        <v>-289853.32609521167</v>
      </c>
      <c r="Y861" s="39"/>
      <c r="Z861" s="39">
        <f>Z860+(AC860*bt)</f>
        <v>758.70163395021518</v>
      </c>
      <c r="AA861" s="39">
        <f>AA860+(AD860*bt)</f>
        <v>-1117.2104992648553</v>
      </c>
      <c r="AB861" s="39"/>
      <c r="AC861" s="39">
        <f t="shared" si="55"/>
        <v>-3.3074773567243785</v>
      </c>
      <c r="AD861" s="39">
        <f t="shared" si="56"/>
        <v>13.52739164290124</v>
      </c>
      <c r="AE861" s="39"/>
      <c r="AF861" s="39"/>
      <c r="AG861" s="39">
        <f>Masse_1*(q_1x-W861)/($AV861^2+Aarseth_1^2)^(3/2)</f>
        <v>-1.0119610584436025</v>
      </c>
      <c r="AH861" s="39">
        <f>Masse_1*(q_1y-X861)/($AV861^2+Aarseth_1^2)^(3/2)</f>
        <v>5.6374044689994118</v>
      </c>
      <c r="AI861" s="39"/>
      <c r="AJ861" s="39">
        <f>Masse_2*(q_2x-W861)/($AX861^2+Aarseth_2^2)^(3/2)</f>
        <v>-0.54098902435028207</v>
      </c>
      <c r="AK861" s="39">
        <f>Masse_2*(q_2y-X861)/($AX861^2+Aarseth_2^2)^(3/2)</f>
        <v>1.7372229297029007</v>
      </c>
      <c r="AL861" s="39"/>
      <c r="AM861" s="39">
        <f>Masse_3*(q_3x-W861)/($AZ861^2+Aarseth_3^2)^(3/2)</f>
        <v>-1.754527273930494</v>
      </c>
      <c r="AN861" s="39">
        <f>Masse_3*(q_3y-X861)/($AZ861^2+Aarseth_3^2)^(3/2)</f>
        <v>6.1527642441989281</v>
      </c>
      <c r="AO861" s="39"/>
      <c r="AP861" s="39"/>
      <c r="AQ861" s="39"/>
      <c r="AR861" s="39"/>
      <c r="AS861" s="39"/>
      <c r="AT861" s="39"/>
      <c r="AU861" s="39"/>
      <c r="AV861" s="39">
        <f>SQRT((q_1x-W861)^2+(q_1y-X861)^2)</f>
        <v>302106.18537831015</v>
      </c>
      <c r="AW861" s="39"/>
      <c r="AX861" s="39">
        <f>SQRT((q_2x-W861)^2+(q_2y-X861)^2)</f>
        <v>314056.29396539711</v>
      </c>
      <c r="AY861" s="39"/>
      <c r="AZ861" s="39">
        <f>SQRT((q_3x-W861)^2+(q_3y-X861)^2)</f>
        <v>285810.0199610847</v>
      </c>
      <c r="BA861" s="39"/>
    </row>
    <row r="862" spans="20:53" x14ac:dyDescent="0.3">
      <c r="T862">
        <v>858</v>
      </c>
      <c r="U862">
        <v>429</v>
      </c>
      <c r="W862" s="39">
        <f>W861+(Z861*bt)+(0.5*AC861)*bt^2</f>
        <v>73756.336194430289</v>
      </c>
      <c r="X862" s="39">
        <f>X861+(AA861*bt)+(0.5*AD861)*bt^2</f>
        <v>-290410.24042088876</v>
      </c>
      <c r="Y862" s="39"/>
      <c r="Z862" s="39">
        <f>Z861+(AC861*bt)</f>
        <v>757.04789527185301</v>
      </c>
      <c r="AA862" s="39">
        <f>AA861+(AD861*bt)</f>
        <v>-1110.4468034434046</v>
      </c>
      <c r="AB862" s="39"/>
      <c r="AC862" s="39">
        <f t="shared" si="55"/>
        <v>-3.3040485046394688</v>
      </c>
      <c r="AD862" s="39">
        <f t="shared" si="56"/>
        <v>13.467496549067757</v>
      </c>
      <c r="AE862" s="39"/>
      <c r="AF862" s="39"/>
      <c r="AG862" s="39">
        <f>Masse_1*(q_1x-W862)/($AV862^2+Aarseth_1^2)^(3/2)</f>
        <v>-1.0129508402873229</v>
      </c>
      <c r="AH862" s="39">
        <f>Masse_1*(q_1y-X862)/($AV862^2+Aarseth_1^2)^(3/2)</f>
        <v>5.6136345913359325</v>
      </c>
      <c r="AI862" s="39"/>
      <c r="AJ862" s="39">
        <f>Masse_2*(q_2x-W862)/($AX862^2+Aarseth_2^2)^(3/2)</f>
        <v>-0.53985583171975482</v>
      </c>
      <c r="AK862" s="39">
        <f>Masse_2*(q_2y-X862)/($AX862^2+Aarseth_2^2)^(3/2)</f>
        <v>1.7297841061454025</v>
      </c>
      <c r="AL862" s="39"/>
      <c r="AM862" s="39">
        <f>Masse_3*(q_3x-W862)/($AZ862^2+Aarseth_3^2)^(3/2)</f>
        <v>-1.7512418326323909</v>
      </c>
      <c r="AN862" s="39">
        <f>Masse_3*(q_3y-X862)/($AZ862^2+Aarseth_3^2)^(3/2)</f>
        <v>6.1240778515864216</v>
      </c>
      <c r="AO862" s="39"/>
      <c r="AP862" s="39"/>
      <c r="AQ862" s="39"/>
      <c r="AR862" s="39"/>
      <c r="AS862" s="39"/>
      <c r="AT862" s="39"/>
      <c r="AU862" s="39"/>
      <c r="AV862" s="39">
        <f>SQRT((q_1x-W862)^2+(q_1y-X862)^2)</f>
        <v>302721.41488285951</v>
      </c>
      <c r="AW862" s="39"/>
      <c r="AX862" s="39">
        <f>SQRT((q_2x-W862)^2+(q_2y-X862)^2)</f>
        <v>314700.75170920586</v>
      </c>
      <c r="AY862" s="39"/>
      <c r="AZ862" s="39">
        <f>SQRT((q_3x-W862)^2+(q_3y-X862)^2)</f>
        <v>286449.57849412499</v>
      </c>
      <c r="BA862" s="39"/>
    </row>
    <row r="863" spans="20:53" x14ac:dyDescent="0.3">
      <c r="T863">
        <v>859</v>
      </c>
      <c r="U863">
        <v>429.5</v>
      </c>
      <c r="W863" s="39">
        <f>W862+(Z862*bt)+(0.5*AC862)*bt^2</f>
        <v>74134.447136003131</v>
      </c>
      <c r="X863" s="39">
        <f>X862+(AA862*bt)+(0.5*AD862)*bt^2</f>
        <v>-290963.78038554179</v>
      </c>
      <c r="Y863" s="39"/>
      <c r="Z863" s="39">
        <f>Z862+(AC862*bt)</f>
        <v>755.39587101953327</v>
      </c>
      <c r="AA863" s="39">
        <f>AA862+(AD862*bt)</f>
        <v>-1103.7130551688708</v>
      </c>
      <c r="AB863" s="39"/>
      <c r="AC863" s="39">
        <f t="shared" si="55"/>
        <v>-3.3006462459402979</v>
      </c>
      <c r="AD863" s="39">
        <f t="shared" si="56"/>
        <v>13.408284904897442</v>
      </c>
      <c r="AE863" s="39"/>
      <c r="AF863" s="39"/>
      <c r="AG863" s="39">
        <f>Masse_1*(q_1x-W863)/($AV863^2+Aarseth_1^2)^(3/2)</f>
        <v>-1.0139205006042191</v>
      </c>
      <c r="AH863" s="39">
        <f>Masse_1*(q_1y-X863)/($AV863^2+Aarseth_1^2)^(3/2)</f>
        <v>5.5901290514792032</v>
      </c>
      <c r="AI863" s="39"/>
      <c r="AJ863" s="39">
        <f>Masse_2*(q_2x-W863)/($AX863^2+Aarseth_2^2)^(3/2)</f>
        <v>-0.53873538743225746</v>
      </c>
      <c r="AK863" s="39">
        <f>Masse_2*(q_2y-X863)/($AX863^2+Aarseth_2^2)^(3/2)</f>
        <v>1.7224283326891596</v>
      </c>
      <c r="AL863" s="39"/>
      <c r="AM863" s="39">
        <f>Masse_3*(q_3x-W863)/($AZ863^2+Aarseth_3^2)^(3/2)</f>
        <v>-1.7479903579038212</v>
      </c>
      <c r="AN863" s="39">
        <f>Masse_3*(q_3y-X863)/($AZ863^2+Aarseth_3^2)^(3/2)</f>
        <v>6.0957275207290786</v>
      </c>
      <c r="AO863" s="39"/>
      <c r="AP863" s="39"/>
      <c r="AQ863" s="39"/>
      <c r="AR863" s="39"/>
      <c r="AS863" s="39"/>
      <c r="AT863" s="39"/>
      <c r="AU863" s="39"/>
      <c r="AV863" s="39">
        <f>SQRT((q_1x-W863)^2+(q_1y-X863)^2)</f>
        <v>303333.42474700941</v>
      </c>
      <c r="AW863" s="39"/>
      <c r="AX863" s="39">
        <f>SQRT((q_2x-W863)^2+(q_2y-X863)^2)</f>
        <v>315341.86408017192</v>
      </c>
      <c r="AY863" s="39"/>
      <c r="AZ863" s="39">
        <f>SQRT((q_3x-W863)^2+(q_3y-X863)^2)</f>
        <v>287085.82132909389</v>
      </c>
      <c r="BA863" s="39"/>
    </row>
    <row r="864" spans="20:53" x14ac:dyDescent="0.3">
      <c r="T864">
        <v>860</v>
      </c>
      <c r="U864">
        <v>430</v>
      </c>
      <c r="W864" s="39">
        <f>W863+(Z863*bt)+(0.5*AC863)*bt^2</f>
        <v>74511.73249073216</v>
      </c>
      <c r="X864" s="39">
        <f>X863+(AA863*bt)+(0.5*AD863)*bt^2</f>
        <v>-291513.96087751311</v>
      </c>
      <c r="Y864" s="39"/>
      <c r="Z864" s="39">
        <f>Z863+(AC863*bt)</f>
        <v>753.74554789656315</v>
      </c>
      <c r="AA864" s="39">
        <f>AA863+(AD863*bt)</f>
        <v>-1097.0089127164222</v>
      </c>
      <c r="AB864" s="39"/>
      <c r="AC864" s="39">
        <f t="shared" si="55"/>
        <v>-3.2972707816152509</v>
      </c>
      <c r="AD864" s="39">
        <f t="shared" si="56"/>
        <v>13.349746431192973</v>
      </c>
      <c r="AE864" s="39"/>
      <c r="AF864" s="39"/>
      <c r="AG864" s="39">
        <f>Masse_1*(q_1x-W864)/($AV864^2+Aarseth_1^2)^(3/2)</f>
        <v>-1.0148706490619939</v>
      </c>
      <c r="AH864" s="39">
        <f>Masse_1*(q_1y-X864)/($AV864^2+Aarseth_1^2)^(3/2)</f>
        <v>5.5668840209023323</v>
      </c>
      <c r="AI864" s="39"/>
      <c r="AJ864" s="39">
        <f>Masse_2*(q_2x-W864)/($AX864^2+Aarseth_2^2)^(3/2)</f>
        <v>-0.53762755039863996</v>
      </c>
      <c r="AK864" s="39">
        <f>Masse_2*(q_2y-X864)/($AX864^2+Aarseth_2^2)^(3/2)</f>
        <v>1.715154382694916</v>
      </c>
      <c r="AL864" s="39"/>
      <c r="AM864" s="39">
        <f>Masse_3*(q_3x-W864)/($AZ864^2+Aarseth_3^2)^(3/2)</f>
        <v>-1.7447725821546174</v>
      </c>
      <c r="AN864" s="39">
        <f>Masse_3*(q_3y-X864)/($AZ864^2+Aarseth_3^2)^(3/2)</f>
        <v>6.0677080275957254</v>
      </c>
      <c r="AO864" s="39"/>
      <c r="AP864" s="39"/>
      <c r="AQ864" s="39"/>
      <c r="AR864" s="39"/>
      <c r="AS864" s="39"/>
      <c r="AT864" s="39"/>
      <c r="AU864" s="39"/>
      <c r="AV864" s="39">
        <f>SQRT((q_1x-W864)^2+(q_1y-X864)^2)</f>
        <v>303942.22769927856</v>
      </c>
      <c r="AW864" s="39"/>
      <c r="AX864" s="39">
        <f>SQRT((q_2x-W864)^2+(q_2y-X864)^2)</f>
        <v>315979.64520273492</v>
      </c>
      <c r="AY864" s="39"/>
      <c r="AZ864" s="39">
        <f>SQRT((q_3x-W864)^2+(q_3y-X864)^2)</f>
        <v>287718.76227289834</v>
      </c>
      <c r="BA864" s="39"/>
    </row>
    <row r="865" spans="20:53" x14ac:dyDescent="0.3">
      <c r="T865">
        <v>861</v>
      </c>
      <c r="U865">
        <v>430.5</v>
      </c>
      <c r="W865" s="39">
        <f>W864+(Z864*bt)+(0.5*AC864)*bt^2</f>
        <v>74888.193105832746</v>
      </c>
      <c r="X865" s="39">
        <f>X864+(AA864*bt)+(0.5*AD864)*bt^2</f>
        <v>-292060.79661556741</v>
      </c>
      <c r="Y865" s="39"/>
      <c r="Z865" s="39">
        <f>Z864+(AC864*bt)</f>
        <v>752.09691250575554</v>
      </c>
      <c r="AA865" s="39">
        <f>AA864+(AD864*bt)</f>
        <v>-1090.3340395008256</v>
      </c>
      <c r="AB865" s="39"/>
      <c r="AC865" s="39">
        <f t="shared" si="55"/>
        <v>-3.2939223018100821</v>
      </c>
      <c r="AD865" s="39">
        <f t="shared" si="56"/>
        <v>13.291871055195614</v>
      </c>
      <c r="AE865" s="39"/>
      <c r="AF865" s="39"/>
      <c r="AG865" s="39">
        <f>Masse_1*(q_1x-W865)/($AV865^2+Aarseth_1^2)^(3/2)</f>
        <v>-1.0158018795181991</v>
      </c>
      <c r="AH865" s="39">
        <f>Masse_1*(q_1y-X865)/($AV865^2+Aarseth_1^2)^(3/2)</f>
        <v>5.5438957453989541</v>
      </c>
      <c r="AI865" s="39"/>
      <c r="AJ865" s="39">
        <f>Masse_2*(q_2x-W865)/($AX865^2+Aarseth_2^2)^(3/2)</f>
        <v>-0.53653218194792407</v>
      </c>
      <c r="AK865" s="39">
        <f>Masse_2*(q_2y-X865)/($AX865^2+Aarseth_2^2)^(3/2)</f>
        <v>1.7079610537880123</v>
      </c>
      <c r="AL865" s="39"/>
      <c r="AM865" s="39">
        <f>Masse_3*(q_3x-W865)/($AZ865^2+Aarseth_3^2)^(3/2)</f>
        <v>-1.7415882403439591</v>
      </c>
      <c r="AN865" s="39">
        <f>Masse_3*(q_3y-X865)/($AZ865^2+Aarseth_3^2)^(3/2)</f>
        <v>6.0400142560086483</v>
      </c>
      <c r="AO865" s="39"/>
      <c r="AP865" s="39"/>
      <c r="AQ865" s="39"/>
      <c r="AR865" s="39"/>
      <c r="AS865" s="39"/>
      <c r="AT865" s="39"/>
      <c r="AU865" s="39"/>
      <c r="AV865" s="39">
        <f>SQRT((q_1x-W865)^2+(q_1y-X865)^2)</f>
        <v>304547.83632686757</v>
      </c>
      <c r="AW865" s="39"/>
      <c r="AX865" s="39">
        <f>SQRT((q_2x-W865)^2+(q_2y-X865)^2)</f>
        <v>316614.10903957038</v>
      </c>
      <c r="AY865" s="39"/>
      <c r="AZ865" s="39">
        <f>SQRT((q_3x-W865)^2+(q_3y-X865)^2)</f>
        <v>288348.41497564648</v>
      </c>
      <c r="BA865" s="39"/>
    </row>
    <row r="866" spans="20:53" x14ac:dyDescent="0.3">
      <c r="T866">
        <v>862</v>
      </c>
      <c r="U866">
        <v>431</v>
      </c>
      <c r="W866" s="39">
        <f>W865+(Z865*bt)+(0.5*AC865)*bt^2</f>
        <v>75263.829821797888</v>
      </c>
      <c r="X866" s="39">
        <f>X865+(AA865*bt)+(0.5*AD865)*bt^2</f>
        <v>-292604.30215143593</v>
      </c>
      <c r="Y866" s="39"/>
      <c r="Z866" s="39">
        <f>Z865+(AC865*bt)</f>
        <v>750.44995135485055</v>
      </c>
      <c r="AA866" s="39">
        <f>AA865+(AD865*bt)</f>
        <v>-1083.6881039732277</v>
      </c>
      <c r="AB866" s="39"/>
      <c r="AC866" s="39">
        <f t="shared" si="55"/>
        <v>-3.2906009862610626</v>
      </c>
      <c r="AD866" s="39">
        <f t="shared" si="56"/>
        <v>13.234648905526701</v>
      </c>
      <c r="AE866" s="39"/>
      <c r="AF866" s="39"/>
      <c r="AG866" s="39">
        <f>Masse_1*(q_1x-W866)/($AV866^2+Aarseth_1^2)^(3/2)</f>
        <v>-1.0167147704909794</v>
      </c>
      <c r="AH866" s="39">
        <f>Masse_1*(q_1y-X866)/($AV866^2+Aarseth_1^2)^(3/2)</f>
        <v>5.5211605433270758</v>
      </c>
      <c r="AI866" s="39"/>
      <c r="AJ866" s="39">
        <f>Masse_2*(q_2x-W866)/($AX866^2+Aarseth_2^2)^(3/2)</f>
        <v>-0.53544914577835623</v>
      </c>
      <c r="AK866" s="39">
        <f>Masse_2*(q_2y-X866)/($AX866^2+Aarseth_2^2)^(3/2)</f>
        <v>1.7008471672715295</v>
      </c>
      <c r="AL866" s="39"/>
      <c r="AM866" s="39">
        <f>Masse_3*(q_3x-W866)/($AZ866^2+Aarseth_3^2)^(3/2)</f>
        <v>-1.7384370699917266</v>
      </c>
      <c r="AN866" s="39">
        <f>Masse_3*(q_3y-X866)/($AZ866^2+Aarseth_3^2)^(3/2)</f>
        <v>6.0126411949280962</v>
      </c>
      <c r="AO866" s="39"/>
      <c r="AP866" s="39"/>
      <c r="AQ866" s="39"/>
      <c r="AR866" s="39"/>
      <c r="AS866" s="39"/>
      <c r="AT866" s="39"/>
      <c r="AU866" s="39"/>
      <c r="AV866" s="39">
        <f>SQRT((q_1x-W866)^2+(q_1y-X866)^2)</f>
        <v>305150.26307767292</v>
      </c>
      <c r="AW866" s="39"/>
      <c r="AX866" s="39">
        <f>SQRT((q_2x-W866)^2+(q_2y-X866)^2)</f>
        <v>317245.26939400373</v>
      </c>
      <c r="AY866" s="39"/>
      <c r="AZ866" s="39">
        <f>SQRT((q_3x-W866)^2+(q_3y-X866)^2)</f>
        <v>288974.79293296201</v>
      </c>
      <c r="BA866" s="39"/>
    </row>
    <row r="867" spans="20:53" x14ac:dyDescent="0.3">
      <c r="T867">
        <v>863</v>
      </c>
      <c r="U867">
        <v>431.5</v>
      </c>
      <c r="W867" s="39">
        <f>W866+(Z866*bt)+(0.5*AC866)*bt^2</f>
        <v>75638.643472352036</v>
      </c>
      <c r="X867" s="39">
        <f>X866+(AA866*bt)+(0.5*AD866)*bt^2</f>
        <v>-293144.49187230936</v>
      </c>
      <c r="Y867" s="39"/>
      <c r="Z867" s="39">
        <f>Z866+(AC866*bt)</f>
        <v>748.80465086172001</v>
      </c>
      <c r="AA867" s="39">
        <f>AA866+(AD866*bt)</f>
        <v>-1077.0707795204644</v>
      </c>
      <c r="AB867" s="39"/>
      <c r="AC867" s="39">
        <f t="shared" si="55"/>
        <v>-3.2873070047114581</v>
      </c>
      <c r="AD867" s="39">
        <f t="shared" si="56"/>
        <v>13.178070307275961</v>
      </c>
      <c r="AE867" s="39"/>
      <c r="AF867" s="39"/>
      <c r="AG867" s="39">
        <f>Masse_1*(q_1x-W867)/($AV867^2+Aarseth_1^2)^(3/2)</f>
        <v>-1.0176098856141393</v>
      </c>
      <c r="AH867" s="39">
        <f>Masse_1*(q_1y-X867)/($AV867^2+Aarseth_1^2)^(3/2)</f>
        <v>5.4986748039018769</v>
      </c>
      <c r="AI867" s="39"/>
      <c r="AJ867" s="39">
        <f>Masse_2*(q_2x-W867)/($AX867^2+Aarseth_2^2)^(3/2)</f>
        <v>-0.53437830790964513</v>
      </c>
      <c r="AK867" s="39">
        <f>Masse_2*(q_2y-X867)/($AX867^2+Aarseth_2^2)^(3/2)</f>
        <v>1.6938115675562071</v>
      </c>
      <c r="AL867" s="39"/>
      <c r="AM867" s="39">
        <f>Masse_3*(q_3x-W867)/($AZ867^2+Aarseth_3^2)^(3/2)</f>
        <v>-1.7353188111876736</v>
      </c>
      <c r="AN867" s="39">
        <f>Masse_3*(q_3y-X867)/($AZ867^2+Aarseth_3^2)^(3/2)</f>
        <v>5.9855839358178766</v>
      </c>
      <c r="AO867" s="39"/>
      <c r="AP867" s="39"/>
      <c r="AQ867" s="39"/>
      <c r="AR867" s="39"/>
      <c r="AS867" s="39"/>
      <c r="AT867" s="39"/>
      <c r="AU867" s="39"/>
      <c r="AV867" s="39">
        <f>SQRT((q_1x-W867)^2+(q_1y-X867)^2)</f>
        <v>305749.52026226075</v>
      </c>
      <c r="AW867" s="39"/>
      <c r="AX867" s="39">
        <f>SQRT((q_2x-W867)^2+(q_2y-X867)^2)</f>
        <v>317873.13991237496</v>
      </c>
      <c r="AY867" s="39"/>
      <c r="AZ867" s="39">
        <f>SQRT((q_3x-W867)^2+(q_3y-X867)^2)</f>
        <v>289597.90948825283</v>
      </c>
      <c r="BA867" s="39"/>
    </row>
    <row r="868" spans="20:53" x14ac:dyDescent="0.3">
      <c r="T868">
        <v>864</v>
      </c>
      <c r="U868">
        <v>432</v>
      </c>
      <c r="W868" s="39">
        <f>W867+(Z867*bt)+(0.5*AC867)*bt^2</f>
        <v>76012.634884407307</v>
      </c>
      <c r="X868" s="39">
        <f>X867+(AA867*bt)+(0.5*AD867)*bt^2</f>
        <v>-293681.38000328117</v>
      </c>
      <c r="Y868" s="39"/>
      <c r="Z868" s="39">
        <f>Z867+(AC867*bt)</f>
        <v>747.16099735936427</v>
      </c>
      <c r="AA868" s="39">
        <f>AA867+(AD867*bt)</f>
        <v>-1070.4817443668264</v>
      </c>
      <c r="AB868" s="39"/>
      <c r="AC868" s="39">
        <f t="shared" si="55"/>
        <v>-3.2840405173119427</v>
      </c>
      <c r="AD868" s="39">
        <f t="shared" si="56"/>
        <v>13.12212577723168</v>
      </c>
      <c r="AE868" s="39"/>
      <c r="AF868" s="39"/>
      <c r="AG868" s="39">
        <f>Masse_1*(q_1x-W868)/($AV868^2+Aarseth_1^2)^(3/2)</f>
        <v>-1.0184877740772189</v>
      </c>
      <c r="AH868" s="39">
        <f>Masse_1*(q_1y-X868)/($AV868^2+Aarseth_1^2)^(3/2)</f>
        <v>5.4764349855364358</v>
      </c>
      <c r="AI868" s="39"/>
      <c r="AJ868" s="39">
        <f>Masse_2*(q_2x-W868)/($AX868^2+Aarseth_2^2)^(3/2)</f>
        <v>-0.53331953663635168</v>
      </c>
      <c r="AK868" s="39">
        <f>Masse_2*(q_2y-X868)/($AX868^2+Aarseth_2^2)^(3/2)</f>
        <v>1.6868531216066058</v>
      </c>
      <c r="AL868" s="39"/>
      <c r="AM868" s="39">
        <f>Masse_3*(q_3x-W868)/($AZ868^2+Aarseth_3^2)^(3/2)</f>
        <v>-1.7322332065983721</v>
      </c>
      <c r="AN868" s="39">
        <f>Masse_3*(q_3y-X868)/($AZ868^2+Aarseth_3^2)^(3/2)</f>
        <v>5.9588376700886396</v>
      </c>
      <c r="AO868" s="39"/>
      <c r="AP868" s="39"/>
      <c r="AQ868" s="39"/>
      <c r="AR868" s="39"/>
      <c r="AS868" s="39"/>
      <c r="AT868" s="39"/>
      <c r="AU868" s="39"/>
      <c r="AV868" s="39">
        <f>SQRT((q_1x-W868)^2+(q_1y-X868)^2)</f>
        <v>306345.62005580362</v>
      </c>
      <c r="AW868" s="39"/>
      <c r="AX868" s="39">
        <f>SQRT((q_2x-W868)^2+(q_2y-X868)^2)</f>
        <v>318497.734086357</v>
      </c>
      <c r="AY868" s="39"/>
      <c r="AZ868" s="39">
        <f>SQRT((q_3x-W868)^2+(q_3y-X868)^2)</f>
        <v>290217.77783493465</v>
      </c>
      <c r="BA868" s="39"/>
    </row>
    <row r="869" spans="20:53" x14ac:dyDescent="0.3">
      <c r="T869">
        <v>865</v>
      </c>
      <c r="U869">
        <v>432.5</v>
      </c>
      <c r="W869" s="39">
        <f>W868+(Z868*bt)+(0.5*AC868)*bt^2</f>
        <v>76385.804878022333</v>
      </c>
      <c r="X869" s="39">
        <f>X868+(AA868*bt)+(0.5*AD868)*bt^2</f>
        <v>-294214.9806097424</v>
      </c>
      <c r="Y869" s="39"/>
      <c r="Z869" s="39">
        <f>Z868+(AC868*bt)</f>
        <v>745.5189771007083</v>
      </c>
      <c r="AA869" s="39">
        <f>AA868+(AD868*bt)</f>
        <v>-1063.9206814782106</v>
      </c>
      <c r="AB869" s="39"/>
      <c r="AC869" s="39">
        <f t="shared" si="55"/>
        <v>-3.280801675005848</v>
      </c>
      <c r="AD869" s="39">
        <f t="shared" si="56"/>
        <v>13.066806019248617</v>
      </c>
      <c r="AE869" s="39"/>
      <c r="AF869" s="39"/>
      <c r="AG869" s="39">
        <f>Masse_1*(q_1x-W869)/($AV869^2+Aarseth_1^2)^(3/2)</f>
        <v>-1.0193489710510182</v>
      </c>
      <c r="AH869" s="39">
        <f>Masse_1*(q_1y-X869)/($AV869^2+Aarseth_1^2)^(3/2)</f>
        <v>5.4544376142282331</v>
      </c>
      <c r="AI869" s="39"/>
      <c r="AJ869" s="39">
        <f>Masse_2*(q_2x-W869)/($AX869^2+Aarseth_2^2)^(3/2)</f>
        <v>-0.53227270248248548</v>
      </c>
      <c r="AK869" s="39">
        <f>Masse_2*(q_2y-X869)/($AX869^2+Aarseth_2^2)^(3/2)</f>
        <v>1.6799707184032275</v>
      </c>
      <c r="AL869" s="39"/>
      <c r="AM869" s="39">
        <f>Masse_3*(q_3x-W869)/($AZ869^2+Aarseth_3^2)^(3/2)</f>
        <v>-1.7291800014723442</v>
      </c>
      <c r="AN869" s="39">
        <f>Masse_3*(q_3y-X869)/($AZ869^2+Aarseth_3^2)^(3/2)</f>
        <v>5.9323976866171559</v>
      </c>
      <c r="AO869" s="39"/>
      <c r="AP869" s="39"/>
      <c r="AQ869" s="39"/>
      <c r="AR869" s="39"/>
      <c r="AS869" s="39"/>
      <c r="AT869" s="39"/>
      <c r="AU869" s="39"/>
      <c r="AV869" s="39">
        <f>SQRT((q_1x-W869)^2+(q_1y-X869)^2)</f>
        <v>306938.57449997979</v>
      </c>
      <c r="AW869" s="39"/>
      <c r="AX869" s="39">
        <f>SQRT((q_2x-W869)^2+(q_2y-X869)^2)</f>
        <v>319119.0652552275</v>
      </c>
      <c r="AY869" s="39"/>
      <c r="AZ869" s="39">
        <f>SQRT((q_3x-W869)^2+(q_3y-X869)^2)</f>
        <v>290834.41101861099</v>
      </c>
      <c r="BA869" s="39"/>
    </row>
    <row r="870" spans="20:53" x14ac:dyDescent="0.3">
      <c r="T870">
        <v>866</v>
      </c>
      <c r="U870">
        <v>433</v>
      </c>
      <c r="W870" s="39">
        <f>W869+(Z869*bt)+(0.5*AC869)*bt^2</f>
        <v>76758.154266363301</v>
      </c>
      <c r="X870" s="39">
        <f>X869+(AA869*bt)+(0.5*AD869)*bt^2</f>
        <v>-294745.3075997291</v>
      </c>
      <c r="Y870" s="39"/>
      <c r="Z870" s="39">
        <f>Z869+(AC869*bt)</f>
        <v>743.87857626320533</v>
      </c>
      <c r="AA870" s="39">
        <f>AA869+(AD869*bt)</f>
        <v>-1057.3872784685861</v>
      </c>
      <c r="AB870" s="39"/>
      <c r="AC870" s="39">
        <f t="shared" si="55"/>
        <v>-3.2775906198997489</v>
      </c>
      <c r="AD870" s="39">
        <f t="shared" si="56"/>
        <v>13.012101919748968</v>
      </c>
      <c r="AE870" s="39"/>
      <c r="AF870" s="39"/>
      <c r="AG870" s="39">
        <f>Masse_1*(q_1x-W870)/($AV870^2+Aarseth_1^2)^(3/2)</f>
        <v>-1.0201939980992631</v>
      </c>
      <c r="AH870" s="39">
        <f>Masse_1*(q_1y-X870)/($AV870^2+Aarseth_1^2)^(3/2)</f>
        <v>5.4326792819907936</v>
      </c>
      <c r="AI870" s="39"/>
      <c r="AJ870" s="39">
        <f>Masse_2*(q_2x-W870)/($AX870^2+Aarseth_2^2)^(3/2)</f>
        <v>-0.53123767815716394</v>
      </c>
      <c r="AK870" s="39">
        <f>Masse_2*(q_2y-X870)/($AX870^2+Aarseth_2^2)^(3/2)</f>
        <v>1.6731632684197499</v>
      </c>
      <c r="AL870" s="39"/>
      <c r="AM870" s="39">
        <f>Masse_3*(q_3x-W870)/($AZ870^2+Aarseth_3^2)^(3/2)</f>
        <v>-1.7261589436433218</v>
      </c>
      <c r="AN870" s="39">
        <f>Masse_3*(q_3y-X870)/($AZ870^2+Aarseth_3^2)^(3/2)</f>
        <v>5.9062593693384242</v>
      </c>
      <c r="AO870" s="39"/>
      <c r="AP870" s="39"/>
      <c r="AQ870" s="39"/>
      <c r="AR870" s="39"/>
      <c r="AS870" s="39"/>
      <c r="AT870" s="39"/>
      <c r="AU870" s="39"/>
      <c r="AV870" s="39">
        <f>SQRT((q_1x-W870)^2+(q_1y-X870)^2)</f>
        <v>307528.39550483652</v>
      </c>
      <c r="AW870" s="39"/>
      <c r="AX870" s="39">
        <f>SQRT((q_2x-W870)^2+(q_2y-X870)^2)</f>
        <v>319737.14660809567</v>
      </c>
      <c r="AY870" s="39"/>
      <c r="AZ870" s="39">
        <f>SQRT((q_3x-W870)^2+(q_3y-X870)^2)</f>
        <v>291447.82193921012</v>
      </c>
      <c r="BA870" s="39"/>
    </row>
    <row r="871" spans="20:53" x14ac:dyDescent="0.3">
      <c r="T871">
        <v>867</v>
      </c>
      <c r="U871">
        <v>433.5</v>
      </c>
      <c r="W871" s="39">
        <f>W870+(Z870*bt)+(0.5*AC870)*bt^2</f>
        <v>77129.683855667419</v>
      </c>
      <c r="X871" s="39">
        <f>X870+(AA870*bt)+(0.5*AD870)*bt^2</f>
        <v>-295272.37472622341</v>
      </c>
      <c r="Y871" s="39"/>
      <c r="Z871" s="39">
        <f>Z870+(AC870*bt)</f>
        <v>742.23978095325549</v>
      </c>
      <c r="AA871" s="39">
        <f>AA870+(AD870*bt)</f>
        <v>-1050.8812275087116</v>
      </c>
      <c r="AB871" s="39"/>
      <c r="AC871" s="39">
        <f t="shared" si="55"/>
        <v>-3.2744074856198466</v>
      </c>
      <c r="AD871" s="39">
        <f t="shared" si="56"/>
        <v>12.958004543351102</v>
      </c>
      <c r="AE871" s="39"/>
      <c r="AF871" s="39"/>
      <c r="AG871" s="39">
        <f>Masse_1*(q_1x-W871)/($AV871^2+Aarseth_1^2)^(3/2)</f>
        <v>-1.0210233635767036</v>
      </c>
      <c r="AH871" s="39">
        <f>Masse_1*(q_1y-X871)/($AV871^2+Aarseth_1^2)^(3/2)</f>
        <v>5.411156645327865</v>
      </c>
      <c r="AI871" s="39"/>
      <c r="AJ871" s="39">
        <f>Masse_2*(q_2x-W871)/($AX871^2+Aarseth_2^2)^(3/2)</f>
        <v>-0.53021433851134214</v>
      </c>
      <c r="AK871" s="39">
        <f>Masse_2*(q_2y-X871)/($AX871^2+Aarseth_2^2)^(3/2)</f>
        <v>1.6664297031149735</v>
      </c>
      <c r="AL871" s="39"/>
      <c r="AM871" s="39">
        <f>Masse_3*(q_3x-W871)/($AZ871^2+Aarseth_3^2)^(3/2)</f>
        <v>-1.7231697835318007</v>
      </c>
      <c r="AN871" s="39">
        <f>Masse_3*(q_3y-X871)/($AZ871^2+Aarseth_3^2)^(3/2)</f>
        <v>5.8804181949082635</v>
      </c>
      <c r="AO871" s="39"/>
      <c r="AP871" s="39"/>
      <c r="AQ871" s="39"/>
      <c r="AR871" s="39"/>
      <c r="AS871" s="39"/>
      <c r="AT871" s="39"/>
      <c r="AU871" s="39"/>
      <c r="AV871" s="39">
        <f>SQRT((q_1x-W871)^2+(q_1y-X871)^2)</f>
        <v>308115.09485061769</v>
      </c>
      <c r="AW871" s="39"/>
      <c r="AX871" s="39">
        <f>SQRT((q_2x-W871)^2+(q_2y-X871)^2)</f>
        <v>320351.99118608527</v>
      </c>
      <c r="AY871" s="39"/>
      <c r="AZ871" s="39">
        <f>SQRT((q_3x-W871)^2+(q_3y-X871)^2)</f>
        <v>292058.02335308038</v>
      </c>
      <c r="BA871" s="39"/>
    </row>
    <row r="872" spans="20:53" x14ac:dyDescent="0.3">
      <c r="T872">
        <v>868</v>
      </c>
      <c r="U872">
        <v>434</v>
      </c>
      <c r="W872" s="39">
        <f>W871+(Z871*bt)+(0.5*AC871)*bt^2</f>
        <v>77500.394445208338</v>
      </c>
      <c r="X872" s="39">
        <f>X871+(AA871*bt)+(0.5*AD871)*bt^2</f>
        <v>-295796.19558940985</v>
      </c>
      <c r="Y872" s="39"/>
      <c r="Z872" s="39">
        <f>Z871+(AC871*bt)</f>
        <v>740.60257721044559</v>
      </c>
      <c r="AA872" s="39">
        <f>AA871+(AD871*bt)</f>
        <v>-1044.402225237036</v>
      </c>
      <c r="AB872" s="39"/>
      <c r="AC872" s="39">
        <f t="shared" si="55"/>
        <v>-3.271252397655021</v>
      </c>
      <c r="AD872" s="39">
        <f t="shared" si="56"/>
        <v>12.904505128623429</v>
      </c>
      <c r="AE872" s="39"/>
      <c r="AF872" s="39"/>
      <c r="AG872" s="39">
        <f>Masse_1*(q_1x-W872)/($AV872^2+Aarseth_1^2)^(3/2)</f>
        <v>-1.021837563014399</v>
      </c>
      <c r="AH872" s="39">
        <f>Masse_1*(q_1y-X872)/($AV872^2+Aarseth_1^2)^(3/2)</f>
        <v>5.3898664237502025</v>
      </c>
      <c r="AI872" s="39"/>
      <c r="AJ872" s="39">
        <f>Masse_2*(q_2x-W872)/($AX872^2+Aarseth_2^2)^(3/2)</f>
        <v>-0.52920256049565895</v>
      </c>
      <c r="AK872" s="39">
        <f>Masse_2*(q_2y-X872)/($AX872^2+Aarseth_2^2)^(3/2)</f>
        <v>1.6597689744392627</v>
      </c>
      <c r="AL872" s="39"/>
      <c r="AM872" s="39">
        <f>Masse_3*(q_3x-W872)/($AZ872^2+Aarseth_3^2)^(3/2)</f>
        <v>-1.720212274144963</v>
      </c>
      <c r="AN872" s="39">
        <f>Masse_3*(q_3y-X872)/($AZ872^2+Aarseth_3^2)^(3/2)</f>
        <v>5.854869730433963</v>
      </c>
      <c r="AO872" s="39"/>
      <c r="AP872" s="39"/>
      <c r="AQ872" s="39"/>
      <c r="AR872" s="39"/>
      <c r="AS872" s="39"/>
      <c r="AT872" s="39"/>
      <c r="AU872" s="39"/>
      <c r="AV872" s="39">
        <f>SQRT((q_1x-W872)^2+(q_1y-X872)^2)</f>
        <v>308698.68418955739</v>
      </c>
      <c r="AW872" s="39"/>
      <c r="AX872" s="39">
        <f>SQRT((q_2x-W872)^2+(q_2y-X872)^2)</f>
        <v>320963.61188447487</v>
      </c>
      <c r="AY872" s="39"/>
      <c r="AZ872" s="39">
        <f>SQRT((q_3x-W872)^2+(q_3y-X872)^2)</f>
        <v>292665.02787504537</v>
      </c>
      <c r="BA872" s="39"/>
    </row>
    <row r="873" spans="20:53" x14ac:dyDescent="0.3">
      <c r="T873">
        <v>869</v>
      </c>
      <c r="U873">
        <v>434.5</v>
      </c>
      <c r="W873" s="39">
        <f>W872+(Z872*bt)+(0.5*AC872)*bt^2</f>
        <v>77870.286827263844</v>
      </c>
      <c r="X873" s="39">
        <f>X872+(AA872*bt)+(0.5*AD872)*bt^2</f>
        <v>-296316.78363888728</v>
      </c>
      <c r="Y873" s="39"/>
      <c r="Z873" s="39">
        <f>Z872+(AC872*bt)</f>
        <v>738.96695101161811</v>
      </c>
      <c r="AA873" s="39">
        <f>AA872+(AD872*bt)</f>
        <v>-1037.9499726727242</v>
      </c>
      <c r="AB873" s="39"/>
      <c r="AC873" s="39">
        <f t="shared" si="55"/>
        <v>-3.2681254736867738</v>
      </c>
      <c r="AD873" s="39">
        <f t="shared" si="56"/>
        <v>12.851595083957701</v>
      </c>
      <c r="AE873" s="39"/>
      <c r="AF873" s="39"/>
      <c r="AG873" s="39">
        <f>Masse_1*(q_1x-W873)/($AV873^2+Aarseth_1^2)^(3/2)</f>
        <v>-1.0226370794924284</v>
      </c>
      <c r="AH873" s="39">
        <f>Masse_1*(q_1y-X873)/($AV873^2+Aarseth_1^2)^(3/2)</f>
        <v>5.3688053983323334</v>
      </c>
      <c r="AI873" s="39"/>
      <c r="AJ873" s="39">
        <f>Masse_2*(q_2x-W873)/($AX873^2+Aarseth_2^2)^(3/2)</f>
        <v>-0.52820222311921972</v>
      </c>
      <c r="AK873" s="39">
        <f>Masse_2*(q_2y-X873)/($AX873^2+Aarseth_2^2)^(3/2)</f>
        <v>1.6531800543545279</v>
      </c>
      <c r="AL873" s="39"/>
      <c r="AM873" s="39">
        <f>Masse_3*(q_3x-W873)/($AZ873^2+Aarseth_3^2)^(3/2)</f>
        <v>-1.7172861710751259</v>
      </c>
      <c r="AN873" s="39">
        <f>Masse_3*(q_3y-X873)/($AZ873^2+Aarseth_3^2)^(3/2)</f>
        <v>5.8296096312708405</v>
      </c>
      <c r="AO873" s="39"/>
      <c r="AP873" s="39"/>
      <c r="AQ873" s="39"/>
      <c r="AR873" s="39"/>
      <c r="AS873" s="39"/>
      <c r="AT873" s="39"/>
      <c r="AU873" s="39"/>
      <c r="AV873" s="39">
        <f>SQRT((q_1x-W873)^2+(q_1y-X873)^2)</f>
        <v>309279.17504763918</v>
      </c>
      <c r="AW873" s="39"/>
      <c r="AX873" s="39">
        <f>SQRT((q_2x-W873)^2+(q_2y-X873)^2)</f>
        <v>321572.02145479596</v>
      </c>
      <c r="AY873" s="39"/>
      <c r="AZ873" s="39">
        <f>SQRT((q_3x-W873)^2+(q_3y-X873)^2)</f>
        <v>293268.84798041795</v>
      </c>
      <c r="BA873" s="39"/>
    </row>
    <row r="874" spans="20:53" x14ac:dyDescent="0.3">
      <c r="T874">
        <v>870</v>
      </c>
      <c r="U874">
        <v>435</v>
      </c>
      <c r="W874" s="39">
        <f>W873+(Z873*bt)+(0.5*AC873)*bt^2</f>
        <v>78239.36178708545</v>
      </c>
      <c r="X874" s="39">
        <f>X873+(AA873*bt)+(0.5*AD873)*bt^2</f>
        <v>-296834.15217583813</v>
      </c>
      <c r="Y874" s="39"/>
      <c r="Z874" s="39">
        <f>Z873+(AC873*bt)</f>
        <v>737.33288827477475</v>
      </c>
      <c r="AA874" s="39">
        <f>AA873+(AD873*bt)</f>
        <v>-1031.5241751307453</v>
      </c>
      <c r="AB874" s="39"/>
      <c r="AC874" s="39">
        <f t="shared" si="55"/>
        <v>-3.2650268239067577</v>
      </c>
      <c r="AD874" s="39">
        <f t="shared" si="56"/>
        <v>12.799265983558737</v>
      </c>
      <c r="AE874" s="39"/>
      <c r="AF874" s="39"/>
      <c r="AG874" s="39">
        <f>Masse_1*(q_1x-W874)/($AV874^2+Aarseth_1^2)^(3/2)</f>
        <v>-1.0234223840006025</v>
      </c>
      <c r="AH874" s="39">
        <f>Masse_1*(q_1y-X874)/($AV874^2+Aarseth_1^2)^(3/2)</f>
        <v>5.3479704103087382</v>
      </c>
      <c r="AI874" s="39"/>
      <c r="AJ874" s="39">
        <f>Masse_2*(q_2x-W874)/($AX874^2+Aarseth_2^2)^(3/2)</f>
        <v>-0.527213207409436</v>
      </c>
      <c r="AK874" s="39">
        <f>Masse_2*(q_2y-X874)/($AX874^2+Aarseth_2^2)^(3/2)</f>
        <v>1.6466619343677831</v>
      </c>
      <c r="AL874" s="39"/>
      <c r="AM874" s="39">
        <f>Masse_3*(q_3x-W874)/($AZ874^2+Aarseth_3^2)^(3/2)</f>
        <v>-1.7143912324967194</v>
      </c>
      <c r="AN874" s="39">
        <f>Masse_3*(q_3y-X874)/($AZ874^2+Aarseth_3^2)^(3/2)</f>
        <v>5.8046336388822155</v>
      </c>
      <c r="AO874" s="39"/>
      <c r="AP874" s="39"/>
      <c r="AQ874" s="39"/>
      <c r="AR874" s="39"/>
      <c r="AS874" s="39"/>
      <c r="AT874" s="39"/>
      <c r="AU874" s="39"/>
      <c r="AV874" s="39">
        <f>SQRT((q_1x-W874)^2+(q_1y-X874)^2)</f>
        <v>309856.57882632286</v>
      </c>
      <c r="AW874" s="39"/>
      <c r="AX874" s="39">
        <f>SQRT((q_2x-W874)^2+(q_2y-X874)^2)</f>
        <v>322177.2325068909</v>
      </c>
      <c r="AY874" s="39"/>
      <c r="AZ874" s="39">
        <f>SQRT((q_3x-W874)^2+(q_3y-X874)^2)</f>
        <v>293869.49600697716</v>
      </c>
      <c r="BA874" s="39"/>
    </row>
    <row r="875" spans="20:53" x14ac:dyDescent="0.3">
      <c r="T875">
        <v>871</v>
      </c>
      <c r="U875">
        <v>435.5</v>
      </c>
      <c r="W875" s="39">
        <f>W874+(Z874*bt)+(0.5*AC874)*bt^2</f>
        <v>78607.620102869856</v>
      </c>
      <c r="X875" s="39">
        <f>X874+(AA874*bt)+(0.5*AD874)*bt^2</f>
        <v>-297348.31435515557</v>
      </c>
      <c r="Y875" s="39"/>
      <c r="Z875" s="39">
        <f>Z874+(AC874*bt)</f>
        <v>735.70037486282138</v>
      </c>
      <c r="AA875" s="39">
        <f>AA874+(AD874*bt)</f>
        <v>-1025.124542138966</v>
      </c>
      <c r="AB875" s="39"/>
      <c r="AC875" s="39">
        <f t="shared" si="55"/>
        <v>-3.2619565513224016</v>
      </c>
      <c r="AD875" s="39">
        <f t="shared" si="56"/>
        <v>12.747509563546753</v>
      </c>
      <c r="AE875" s="39"/>
      <c r="AF875" s="39"/>
      <c r="AG875" s="39">
        <f>Masse_1*(q_1x-W875)/($AV875^2+Aarseth_1^2)^(3/2)</f>
        <v>-1.0241939357875922</v>
      </c>
      <c r="AH875" s="39">
        <f>Masse_1*(q_1y-X875)/($AV875^2+Aarseth_1^2)^(3/2)</f>
        <v>5.3273583597080956</v>
      </c>
      <c r="AI875" s="39"/>
      <c r="AJ875" s="39">
        <f>Masse_2*(q_2x-W875)/($AX875^2+Aarseth_2^2)^(3/2)</f>
        <v>-0.52623539637277783</v>
      </c>
      <c r="AK875" s="39">
        <f>Masse_2*(q_2y-X875)/($AX875^2+Aarseth_2^2)^(3/2)</f>
        <v>1.6402136250774726</v>
      </c>
      <c r="AL875" s="39"/>
      <c r="AM875" s="39">
        <f>Masse_3*(q_3x-W875)/($AZ875^2+Aarseth_3^2)^(3/2)</f>
        <v>-1.7115272191620314</v>
      </c>
      <c r="AN875" s="39">
        <f>Masse_3*(q_3y-X875)/($AZ875^2+Aarseth_3^2)^(3/2)</f>
        <v>5.7799375787611851</v>
      </c>
      <c r="AO875" s="39"/>
      <c r="AP875" s="39"/>
      <c r="AQ875" s="39"/>
      <c r="AR875" s="39"/>
      <c r="AS875" s="39"/>
      <c r="AT875" s="39"/>
      <c r="AU875" s="39"/>
      <c r="AV875" s="39">
        <f>SQRT((q_1x-W875)^2+(q_1y-X875)^2)</f>
        <v>310430.90680423891</v>
      </c>
      <c r="AW875" s="39"/>
      <c r="AX875" s="39">
        <f>SQRT((q_2x-W875)^2+(q_2y-X875)^2)</f>
        <v>322779.25751093024</v>
      </c>
      <c r="AY875" s="39"/>
      <c r="AZ875" s="39">
        <f>SQRT((q_3x-W875)^2+(q_3y-X875)^2)</f>
        <v>294466.98415690608</v>
      </c>
      <c r="BA875" s="39"/>
    </row>
    <row r="876" spans="20:53" x14ac:dyDescent="0.3">
      <c r="T876">
        <v>872</v>
      </c>
      <c r="U876">
        <v>436</v>
      </c>
      <c r="W876" s="39">
        <f>W875+(Z875*bt)+(0.5*AC875)*bt^2</f>
        <v>78975.062545732348</v>
      </c>
      <c r="X876" s="39">
        <f>X875+(AA875*bt)+(0.5*AD875)*bt^2</f>
        <v>-297859.28318752965</v>
      </c>
      <c r="Y876" s="39"/>
      <c r="Z876" s="39">
        <f>Z875+(AC875*bt)</f>
        <v>734.06939658716021</v>
      </c>
      <c r="AA876" s="39">
        <f>AA875+(AD875*bt)</f>
        <v>-1018.7507873571926</v>
      </c>
      <c r="AB876" s="39"/>
      <c r="AC876" s="39">
        <f t="shared" si="55"/>
        <v>-3.2589147520510933</v>
      </c>
      <c r="AD876" s="39">
        <f t="shared" si="56"/>
        <v>12.696317718168583</v>
      </c>
      <c r="AE876" s="39"/>
      <c r="AF876" s="39"/>
      <c r="AG876" s="39">
        <f>Masse_1*(q_1x-W876)/($AV876^2+Aarseth_1^2)^(3/2)</f>
        <v>-1.0249521826988754</v>
      </c>
      <c r="AH876" s="39">
        <f>Masse_1*(q_1y-X876)/($AV876^2+Aarseth_1^2)^(3/2)</f>
        <v>5.3069662040243291</v>
      </c>
      <c r="AI876" s="39"/>
      <c r="AJ876" s="39">
        <f>Masse_2*(q_2x-W876)/($AX876^2+Aarseth_2^2)^(3/2)</f>
        <v>-0.52526867495652763</v>
      </c>
      <c r="AK876" s="39">
        <f>Masse_2*(q_2y-X876)/($AX876^2+Aarseth_2^2)^(3/2)</f>
        <v>1.6338341557325216</v>
      </c>
      <c r="AL876" s="39"/>
      <c r="AM876" s="39">
        <f>Masse_3*(q_3x-W876)/($AZ876^2+Aarseth_3^2)^(3/2)</f>
        <v>-1.7086938943956902</v>
      </c>
      <c r="AN876" s="39">
        <f>Masse_3*(q_3y-X876)/($AZ876^2+Aarseth_3^2)^(3/2)</f>
        <v>5.7555173584117316</v>
      </c>
      <c r="AO876" s="39"/>
      <c r="AP876" s="39"/>
      <c r="AQ876" s="39"/>
      <c r="AR876" s="39"/>
      <c r="AS876" s="39"/>
      <c r="AT876" s="39"/>
      <c r="AU876" s="39"/>
      <c r="AV876" s="39">
        <f>SQRT((q_1x-W876)^2+(q_1y-X876)^2)</f>
        <v>311002.17013885122</v>
      </c>
      <c r="AW876" s="39"/>
      <c r="AX876" s="39">
        <f>SQRT((q_2x-W876)^2+(q_2y-X876)^2)</f>
        <v>323378.10879939166</v>
      </c>
      <c r="AY876" s="39"/>
      <c r="AZ876" s="39">
        <f>SQRT((q_3x-W876)^2+(q_3y-X876)^2)</f>
        <v>295061.32449869259</v>
      </c>
      <c r="BA876" s="39"/>
    </row>
    <row r="877" spans="20:53" x14ac:dyDescent="0.3">
      <c r="T877">
        <v>873</v>
      </c>
      <c r="U877">
        <v>436.5</v>
      </c>
      <c r="W877" s="39">
        <f>W876+(Z876*bt)+(0.5*AC876)*bt^2</f>
        <v>79341.689879681915</v>
      </c>
      <c r="X877" s="39">
        <f>X876+(AA876*bt)+(0.5*AD876)*bt^2</f>
        <v>-298367.07154149347</v>
      </c>
      <c r="Y877" s="39"/>
      <c r="Z877" s="39">
        <f>Z876+(AC876*bt)</f>
        <v>732.43993921113463</v>
      </c>
      <c r="AA877" s="39">
        <f>AA876+(AD876*bt)</f>
        <v>-1012.4026284981084</v>
      </c>
      <c r="AB877" s="39"/>
      <c r="AC877" s="39">
        <f t="shared" si="55"/>
        <v>-3.2559015156032358</v>
      </c>
      <c r="AD877" s="39">
        <f t="shared" si="56"/>
        <v>12.645682496113876</v>
      </c>
      <c r="AE877" s="39"/>
      <c r="AF877" s="39"/>
      <c r="AG877" s="39">
        <f>Masse_1*(q_1x-W877)/($AV877^2+Aarseth_1^2)^(3/2)</f>
        <v>-1.025697561503927</v>
      </c>
      <c r="AH877" s="39">
        <f>Masse_1*(q_1y-X877)/($AV877^2+Aarseth_1^2)^(3/2)</f>
        <v>5.286790956923431</v>
      </c>
      <c r="AI877" s="39"/>
      <c r="AJ877" s="39">
        <f>Masse_2*(q_2x-W877)/($AX877^2+Aarseth_2^2)^(3/2)</f>
        <v>-0.5243129300113738</v>
      </c>
      <c r="AK877" s="39">
        <f>Masse_2*(q_2y-X877)/($AX877^2+Aarseth_2^2)^(3/2)</f>
        <v>1.6275225738032821</v>
      </c>
      <c r="AL877" s="39"/>
      <c r="AM877" s="39">
        <f>Masse_3*(q_3x-W877)/($AZ877^2+Aarseth_3^2)^(3/2)</f>
        <v>-1.705891024087935</v>
      </c>
      <c r="AN877" s="39">
        <f>Masse_3*(q_3y-X877)/($AZ877^2+Aarseth_3^2)^(3/2)</f>
        <v>5.7313689653871629</v>
      </c>
      <c r="AO877" s="39"/>
      <c r="AP877" s="39"/>
      <c r="AQ877" s="39"/>
      <c r="AR877" s="39"/>
      <c r="AS877" s="39"/>
      <c r="AT877" s="39"/>
      <c r="AU877" s="39"/>
      <c r="AV877" s="39">
        <f>SQRT((q_1x-W877)^2+(q_1y-X877)^2)</f>
        <v>311570.37986808922</v>
      </c>
      <c r="AW877" s="39"/>
      <c r="AX877" s="39">
        <f>SQRT((q_2x-W877)^2+(q_2y-X877)^2)</f>
        <v>323973.79856900073</v>
      </c>
      <c r="AY877" s="39"/>
      <c r="AZ877" s="39">
        <f>SQRT((q_3x-W877)^2+(q_3y-X877)^2)</f>
        <v>295652.5289689948</v>
      </c>
      <c r="BA877" s="39"/>
    </row>
    <row r="878" spans="20:53" x14ac:dyDescent="0.3">
      <c r="T878">
        <v>874</v>
      </c>
      <c r="U878">
        <v>437</v>
      </c>
      <c r="W878" s="39">
        <f>W877+(Z877*bt)+(0.5*AC877)*bt^2</f>
        <v>79707.502861598026</v>
      </c>
      <c r="X878" s="39">
        <f>X877+(AA877*bt)+(0.5*AD877)*bt^2</f>
        <v>-298871.69214543054</v>
      </c>
      <c r="Y878" s="39"/>
      <c r="Z878" s="39">
        <f>Z877+(AC877*bt)</f>
        <v>730.81198845333302</v>
      </c>
      <c r="AA878" s="39">
        <f>AA877+(AD877*bt)</f>
        <v>-1006.0797872500514</v>
      </c>
      <c r="AB878" s="39"/>
      <c r="AC878" s="39">
        <f t="shared" si="55"/>
        <v>-3.2529169251548451</v>
      </c>
      <c r="AD878" s="39">
        <f t="shared" si="56"/>
        <v>12.595596096933541</v>
      </c>
      <c r="AE878" s="39"/>
      <c r="AF878" s="39"/>
      <c r="AG878" s="39">
        <f>Masse_1*(q_1x-W878)/($AV878^2+Aarseth_1^2)^(3/2)</f>
        <v>-1.0264304982129586</v>
      </c>
      <c r="AH878" s="39">
        <f>Masse_1*(q_1y-X878)/($AV878^2+Aarseth_1^2)^(3/2)</f>
        <v>5.2668296869845825</v>
      </c>
      <c r="AI878" s="39"/>
      <c r="AJ878" s="39">
        <f>Masse_2*(q_2x-W878)/($AX878^2+Aarseth_2^2)^(3/2)</f>
        <v>-0.52336805025493449</v>
      </c>
      <c r="AK878" s="39">
        <f>Masse_2*(q_2y-X878)/($AX878^2+Aarseth_2^2)^(3/2)</f>
        <v>1.6212779445643564</v>
      </c>
      <c r="AL878" s="39"/>
      <c r="AM878" s="39">
        <f>Masse_3*(q_3x-W878)/($AZ878^2+Aarseth_3^2)^(3/2)</f>
        <v>-1.703118376686952</v>
      </c>
      <c r="AN878" s="39">
        <f>Masse_3*(q_3y-X878)/($AZ878^2+Aarseth_3^2)^(3/2)</f>
        <v>5.7074884653846008</v>
      </c>
      <c r="AO878" s="39"/>
      <c r="AP878" s="39"/>
      <c r="AQ878" s="39"/>
      <c r="AR878" s="39"/>
      <c r="AS878" s="39"/>
      <c r="AT878" s="39"/>
      <c r="AU878" s="39"/>
      <c r="AV878" s="39">
        <f>SQRT((q_1x-W878)^2+(q_1y-X878)^2)</f>
        <v>312135.54691195011</v>
      </c>
      <c r="AW878" s="39"/>
      <c r="AX878" s="39">
        <f>SQRT((q_2x-W878)^2+(q_2y-X878)^2)</f>
        <v>324566.33888263459</v>
      </c>
      <c r="AY878" s="39"/>
      <c r="AZ878" s="39">
        <f>SQRT((q_3x-W878)^2+(q_3y-X878)^2)</f>
        <v>296240.60937447066</v>
      </c>
      <c r="BA878" s="39"/>
    </row>
    <row r="879" spans="20:53" x14ac:dyDescent="0.3">
      <c r="T879">
        <v>875</v>
      </c>
      <c r="U879">
        <v>437.5</v>
      </c>
      <c r="W879" s="39">
        <f>W878+(Z878*bt)+(0.5*AC878)*bt^2</f>
        <v>80072.502241209047</v>
      </c>
      <c r="X879" s="39">
        <f>X878+(AA878*bt)+(0.5*AD878)*bt^2</f>
        <v>-299373.15758954344</v>
      </c>
      <c r="Y879" s="39"/>
      <c r="Z879" s="39">
        <f>Z878+(AC878*bt)</f>
        <v>729.18552999075564</v>
      </c>
      <c r="AA879" s="39">
        <f>AA878+(AD878*bt)</f>
        <v>-999.78198920158457</v>
      </c>
      <c r="AB879" s="39"/>
      <c r="AC879" s="39">
        <f t="shared" si="55"/>
        <v>-3.2499610578099261</v>
      </c>
      <c r="AD879" s="39">
        <f t="shared" si="56"/>
        <v>12.546050867556795</v>
      </c>
      <c r="AE879" s="39"/>
      <c r="AF879" s="39"/>
      <c r="AG879" s="39">
        <f>Masse_1*(q_1x-W879)/($AV879^2+Aarseth_1^2)^(3/2)</f>
        <v>-1.027151408383727</v>
      </c>
      <c r="AH879" s="39">
        <f>Masse_1*(q_1y-X879)/($AV879^2+Aarseth_1^2)^(3/2)</f>
        <v>5.2470795164752397</v>
      </c>
      <c r="AI879" s="39"/>
      <c r="AJ879" s="39">
        <f>Masse_2*(q_2x-W879)/($AX879^2+Aarseth_2^2)^(3/2)</f>
        <v>-0.52243392623613616</v>
      </c>
      <c r="AK879" s="39">
        <f>Masse_2*(q_2y-X879)/($AX879^2+Aarseth_2^2)^(3/2)</f>
        <v>1.6150993506887583</v>
      </c>
      <c r="AL879" s="39"/>
      <c r="AM879" s="39">
        <f>Masse_3*(q_3x-W879)/($AZ879^2+Aarseth_3^2)^(3/2)</f>
        <v>-1.7003757231900629</v>
      </c>
      <c r="AN879" s="39">
        <f>Masse_3*(q_3y-X879)/($AZ879^2+Aarseth_3^2)^(3/2)</f>
        <v>5.6838720003927978</v>
      </c>
      <c r="AO879" s="39"/>
      <c r="AP879" s="39"/>
      <c r="AQ879" s="39"/>
      <c r="AR879" s="39"/>
      <c r="AS879" s="39"/>
      <c r="AT879" s="39"/>
      <c r="AU879" s="39"/>
      <c r="AV879" s="39">
        <f>SQRT((q_1x-W879)^2+(q_1y-X879)^2)</f>
        <v>312697.68207407108</v>
      </c>
      <c r="AW879" s="39"/>
      <c r="AX879" s="39">
        <f>SQRT((q_2x-W879)^2+(q_2y-X879)^2)</f>
        <v>325155.74167118943</v>
      </c>
      <c r="AY879" s="39"/>
      <c r="AZ879" s="39">
        <f>SQRT((q_3x-W879)^2+(q_3y-X879)^2)</f>
        <v>296825.57739357272</v>
      </c>
      <c r="BA879" s="39"/>
    </row>
    <row r="880" spans="20:53" x14ac:dyDescent="0.3">
      <c r="T880">
        <v>876</v>
      </c>
      <c r="U880">
        <v>438</v>
      </c>
      <c r="W880" s="39">
        <f>W879+(Z879*bt)+(0.5*AC879)*bt^2</f>
        <v>80436.688761072204</v>
      </c>
      <c r="X880" s="39">
        <f>X879+(AA879*bt)+(0.5*AD879)*bt^2</f>
        <v>-299871.48032778577</v>
      </c>
      <c r="Y880" s="39"/>
      <c r="Z880" s="39">
        <f>Z879+(AC879*bt)</f>
        <v>727.56054946185066</v>
      </c>
      <c r="AA880" s="39">
        <f>AA879+(AD879*bt)</f>
        <v>-993.50896376780622</v>
      </c>
      <c r="AB880" s="39"/>
      <c r="AC880" s="39">
        <f t="shared" si="55"/>
        <v>-3.2470339848531165</v>
      </c>
      <c r="AD880" s="39">
        <f t="shared" si="56"/>
        <v>12.497039298903719</v>
      </c>
      <c r="AE880" s="39"/>
      <c r="AF880" s="39"/>
      <c r="AG880" s="39">
        <f>Masse_1*(q_1x-W880)/($AV880^2+Aarseth_1^2)^(3/2)</f>
        <v>-1.0278606974185833</v>
      </c>
      <c r="AH880" s="39">
        <f>Masse_1*(q_1y-X880)/($AV880^2+Aarseth_1^2)^(3/2)</f>
        <v>5.2275376201582509</v>
      </c>
      <c r="AI880" s="39"/>
      <c r="AJ880" s="39">
        <f>Masse_2*(q_2x-W880)/($AX880^2+Aarseth_2^2)^(3/2)</f>
        <v>-0.52151045030043863</v>
      </c>
      <c r="AK880" s="39">
        <f>Masse_2*(q_2y-X880)/($AX880^2+Aarseth_2^2)^(3/2)</f>
        <v>1.6089858918531108</v>
      </c>
      <c r="AL880" s="39"/>
      <c r="AM880" s="39">
        <f>Masse_3*(q_3x-W880)/($AZ880^2+Aarseth_3^2)^(3/2)</f>
        <v>-1.6976628371340943</v>
      </c>
      <c r="AN880" s="39">
        <f>Masse_3*(q_3y-X880)/($AZ880^2+Aarseth_3^2)^(3/2)</f>
        <v>5.6605157868923577</v>
      </c>
      <c r="AO880" s="39"/>
      <c r="AP880" s="39"/>
      <c r="AQ880" s="39"/>
      <c r="AR880" s="39"/>
      <c r="AS880" s="39"/>
      <c r="AT880" s="39"/>
      <c r="AU880" s="39"/>
      <c r="AV880" s="39">
        <f>SQRT((q_1x-W880)^2+(q_1y-X880)^2)</f>
        <v>313256.79604327359</v>
      </c>
      <c r="AW880" s="39"/>
      <c r="AX880" s="39">
        <f>SQRT((q_2x-W880)^2+(q_2y-X880)^2)</f>
        <v>325742.01873541245</v>
      </c>
      <c r="AY880" s="39"/>
      <c r="AZ880" s="39">
        <f>SQRT((q_3x-W880)^2+(q_3y-X880)^2)</f>
        <v>297407.44457830972</v>
      </c>
      <c r="BA880" s="39"/>
    </row>
    <row r="881" spans="20:53" x14ac:dyDescent="0.3">
      <c r="T881">
        <v>877</v>
      </c>
      <c r="U881">
        <v>438.5</v>
      </c>
      <c r="W881" s="39">
        <f>W880+(Z880*bt)+(0.5*AC880)*bt^2</f>
        <v>80800.063156555028</v>
      </c>
      <c r="X881" s="39">
        <f>X880+(AA880*bt)+(0.5*AD880)*bt^2</f>
        <v>-300366.67267975729</v>
      </c>
      <c r="Y881" s="39"/>
      <c r="Z881" s="39">
        <f>Z880+(AC880*bt)</f>
        <v>725.93703246942414</v>
      </c>
      <c r="AA881" s="39">
        <f>AA880+(AD880*bt)</f>
        <v>-987.26044411835437</v>
      </c>
      <c r="AB881" s="39"/>
      <c r="AC881" s="39">
        <f t="shared" si="55"/>
        <v>-3.2441357719929145</v>
      </c>
      <c r="AD881" s="39">
        <f t="shared" si="56"/>
        <v>12.448554022590287</v>
      </c>
      <c r="AE881" s="39"/>
      <c r="AF881" s="39"/>
      <c r="AG881" s="39">
        <f>Masse_1*(q_1x-W881)/($AV881^2+Aarseth_1^2)^(3/2)</f>
        <v>-1.0285587608522544</v>
      </c>
      <c r="AH881" s="39">
        <f>Masse_1*(q_1y-X881)/($AV881^2+Aarseth_1^2)^(3/2)</f>
        <v>5.2082012241307662</v>
      </c>
      <c r="AI881" s="39"/>
      <c r="AJ881" s="39">
        <f>Masse_2*(q_2x-W881)/($AX881^2+Aarseth_2^2)^(3/2)</f>
        <v>-0.52059751655583753</v>
      </c>
      <c r="AK881" s="39">
        <f>Masse_2*(q_2y-X881)/($AX881^2+Aarseth_2^2)^(3/2)</f>
        <v>1.6029366843533854</v>
      </c>
      <c r="AL881" s="39"/>
      <c r="AM881" s="39">
        <f>Masse_3*(q_3x-W881)/($AZ881^2+Aarseth_3^2)^(3/2)</f>
        <v>-1.6949794945848224</v>
      </c>
      <c r="AN881" s="39">
        <f>Masse_3*(q_3y-X881)/($AZ881^2+Aarseth_3^2)^(3/2)</f>
        <v>5.6374161141061361</v>
      </c>
      <c r="AO881" s="39"/>
      <c r="AP881" s="39"/>
      <c r="AQ881" s="39"/>
      <c r="AR881" s="39"/>
      <c r="AS881" s="39"/>
      <c r="AT881" s="39"/>
      <c r="AU881" s="39"/>
      <c r="AV881" s="39">
        <f>SQRT((q_1x-W881)^2+(q_1y-X881)^2)</f>
        <v>313812.89939507889</v>
      </c>
      <c r="AW881" s="39"/>
      <c r="AX881" s="39">
        <f>SQRT((q_2x-W881)^2+(q_2y-X881)^2)</f>
        <v>326325.18174769945</v>
      </c>
      <c r="AY881" s="39"/>
      <c r="AZ881" s="39">
        <f>SQRT((q_3x-W881)^2+(q_3y-X881)^2)</f>
        <v>297986.22235597501</v>
      </c>
      <c r="BA881" s="39"/>
    </row>
    <row r="882" spans="20:53" x14ac:dyDescent="0.3">
      <c r="T882">
        <v>878</v>
      </c>
      <c r="U882">
        <v>439</v>
      </c>
      <c r="W882" s="39">
        <f>W881+(Z881*bt)+(0.5*AC881)*bt^2</f>
        <v>81162.626155818245</v>
      </c>
      <c r="X882" s="39">
        <f>X881+(AA881*bt)+(0.5*AD881)*bt^2</f>
        <v>-300858.74683256366</v>
      </c>
      <c r="Y882" s="39"/>
      <c r="Z882" s="39">
        <f>Z881+(AC881*bt)</f>
        <v>724.3149645834277</v>
      </c>
      <c r="AA882" s="39">
        <f>AA881+(AD881*bt)</f>
        <v>-981.03616710705921</v>
      </c>
      <c r="AB882" s="39"/>
      <c r="AC882" s="39">
        <f t="shared" si="55"/>
        <v>-3.2412664795959873</v>
      </c>
      <c r="AD882" s="39">
        <f t="shared" si="56"/>
        <v>12.400587807723305</v>
      </c>
      <c r="AE882" s="39"/>
      <c r="AF882" s="39"/>
      <c r="AG882" s="39">
        <f>Masse_1*(q_1x-W882)/($AV882^2+Aarseth_1^2)^(3/2)</f>
        <v>-1.0292459846306257</v>
      </c>
      <c r="AH882" s="39">
        <f>Masse_1*(q_1y-X882)/($AV882^2+Aarseth_1^2)^(3/2)</f>
        <v>5.1890676046936957</v>
      </c>
      <c r="AI882" s="39"/>
      <c r="AJ882" s="39">
        <f>Masse_2*(q_2x-W882)/($AX882^2+Aarseth_2^2)^(3/2)</f>
        <v>-0.51969502083973007</v>
      </c>
      <c r="AK882" s="39">
        <f>Masse_2*(q_2y-X882)/($AX882^2+Aarseth_2^2)^(3/2)</f>
        <v>1.59695086073119</v>
      </c>
      <c r="AL882" s="39"/>
      <c r="AM882" s="39">
        <f>Masse_3*(q_3x-W882)/($AZ882^2+Aarseth_3^2)^(3/2)</f>
        <v>-1.6923254741256315</v>
      </c>
      <c r="AN882" s="39">
        <f>Masse_3*(q_3y-X882)/($AZ882^2+Aarseth_3^2)^(3/2)</f>
        <v>5.6145693422984202</v>
      </c>
      <c r="AO882" s="39"/>
      <c r="AP882" s="39"/>
      <c r="AQ882" s="39"/>
      <c r="AR882" s="39"/>
      <c r="AS882" s="39"/>
      <c r="AT882" s="39"/>
      <c r="AU882" s="39"/>
      <c r="AV882" s="39">
        <f>SQRT((q_1x-W882)^2+(q_1y-X882)^2)</f>
        <v>314366.00259319623</v>
      </c>
      <c r="AW882" s="39"/>
      <c r="AX882" s="39">
        <f>SQRT((q_2x-W882)^2+(q_2y-X882)^2)</f>
        <v>326905.24225385825</v>
      </c>
      <c r="AY882" s="39"/>
      <c r="AZ882" s="39">
        <f>SQRT((q_3x-W882)^2+(q_3y-X882)^2)</f>
        <v>298561.92203084275</v>
      </c>
      <c r="BA882" s="39"/>
    </row>
    <row r="883" spans="20:53" x14ac:dyDescent="0.3">
      <c r="T883">
        <v>879</v>
      </c>
      <c r="U883">
        <v>439.5</v>
      </c>
      <c r="W883" s="39">
        <f>W882+(Z882*bt)+(0.5*AC882)*bt^2</f>
        <v>81524.378479800012</v>
      </c>
      <c r="X883" s="39">
        <f>X882+(AA882*bt)+(0.5*AD882)*bt^2</f>
        <v>-301347.7148426412</v>
      </c>
      <c r="Y883" s="39"/>
      <c r="Z883" s="39">
        <f>Z882+(AC882*bt)</f>
        <v>722.69433134362976</v>
      </c>
      <c r="AA883" s="39">
        <f>AA882+(AD882*bt)</f>
        <v>-974.83587320319759</v>
      </c>
      <c r="AB883" s="39"/>
      <c r="AC883" s="39">
        <f t="shared" si="55"/>
        <v>-3.2384261629127664</v>
      </c>
      <c r="AD883" s="39">
        <f t="shared" si="56"/>
        <v>12.353133557781913</v>
      </c>
      <c r="AE883" s="39"/>
      <c r="AF883" s="39"/>
      <c r="AG883" s="39">
        <f>Masse_1*(q_1x-W883)/($AV883^2+Aarseth_1^2)^(3/2)</f>
        <v>-1.0299227453808015</v>
      </c>
      <c r="AH883" s="39">
        <f>Masse_1*(q_1y-X883)/($AV883^2+Aarseth_1^2)^(3/2)</f>
        <v>5.1701340872505783</v>
      </c>
      <c r="AI883" s="39"/>
      <c r="AJ883" s="39">
        <f>Masse_2*(q_2x-W883)/($AX883^2+Aarseth_2^2)^(3/2)</f>
        <v>-0.51880286068647963</v>
      </c>
      <c r="AK883" s="39">
        <f>Masse_2*(q_2y-X883)/($AX883^2+Aarseth_2^2)^(3/2)</f>
        <v>1.5910275694098368</v>
      </c>
      <c r="AL883" s="39"/>
      <c r="AM883" s="39">
        <f>Masse_3*(q_3x-W883)/($AZ883^2+Aarseth_3^2)^(3/2)</f>
        <v>-1.6897005568454855</v>
      </c>
      <c r="AN883" s="39">
        <f>Masse_3*(q_3y-X883)/($AZ883^2+Aarseth_3^2)^(3/2)</f>
        <v>5.5919719011214966</v>
      </c>
      <c r="AO883" s="39"/>
      <c r="AP883" s="39"/>
      <c r="AQ883" s="39"/>
      <c r="AR883" s="39"/>
      <c r="AS883" s="39"/>
      <c r="AT883" s="39"/>
      <c r="AU883" s="39"/>
      <c r="AV883" s="39">
        <f>SQRT((q_1x-W883)^2+(q_1y-X883)^2)</f>
        <v>314916.11599098431</v>
      </c>
      <c r="AW883" s="39"/>
      <c r="AX883" s="39">
        <f>SQRT((q_2x-W883)^2+(q_2y-X883)^2)</f>
        <v>327482.21167483937</v>
      </c>
      <c r="AY883" s="39"/>
      <c r="AZ883" s="39">
        <f>SQRT((q_3x-W883)^2+(q_3y-X883)^2)</f>
        <v>299134.55478583253</v>
      </c>
      <c r="BA883" s="39"/>
    </row>
    <row r="884" spans="20:53" x14ac:dyDescent="0.3">
      <c r="T884">
        <v>880</v>
      </c>
      <c r="U884">
        <v>440</v>
      </c>
      <c r="W884" s="39">
        <f>W883+(Z883*bt)+(0.5*AC883)*bt^2</f>
        <v>81885.320842201472</v>
      </c>
      <c r="X884" s="39">
        <f>X883+(AA883*bt)+(0.5*AD883)*bt^2</f>
        <v>-301833.58863754809</v>
      </c>
      <c r="Y884" s="39"/>
      <c r="Z884" s="39">
        <f>Z883+(AC883*bt)</f>
        <v>721.07511826217342</v>
      </c>
      <c r="AA884" s="39">
        <f>AA883+(AD883*bt)</f>
        <v>-968.65930642430669</v>
      </c>
      <c r="AB884" s="39"/>
      <c r="AC884" s="39">
        <f t="shared" si="55"/>
        <v>-3.2356148722946663</v>
      </c>
      <c r="AD884" s="39">
        <f t="shared" si="56"/>
        <v>12.306184307582988</v>
      </c>
      <c r="AE884" s="39"/>
      <c r="AF884" s="39"/>
      <c r="AG884" s="39">
        <f>Masse_1*(q_1x-W884)/($AV884^2+Aarseth_1^2)^(3/2)</f>
        <v>-1.0305894106728131</v>
      </c>
      <c r="AH884" s="39">
        <f>Masse_1*(q_1y-X884)/($AV884^2+Aarseth_1^2)^(3/2)</f>
        <v>5.1513980452353163</v>
      </c>
      <c r="AI884" s="39"/>
      <c r="AJ884" s="39">
        <f>Masse_2*(q_2x-W884)/($AX884^2+Aarseth_2^2)^(3/2)</f>
        <v>-0.51792093529577743</v>
      </c>
      <c r="AK884" s="39">
        <f>Masse_2*(q_2y-X884)/($AX884^2+Aarseth_2^2)^(3/2)</f>
        <v>1.5851659743402535</v>
      </c>
      <c r="AL884" s="39"/>
      <c r="AM884" s="39">
        <f>Masse_3*(q_3x-W884)/($AZ884^2+Aarseth_3^2)^(3/2)</f>
        <v>-1.6871045263260758</v>
      </c>
      <c r="AN884" s="39">
        <f>Masse_3*(q_3y-X884)/($AZ884^2+Aarseth_3^2)^(3/2)</f>
        <v>5.5696202880074175</v>
      </c>
      <c r="AO884" s="39"/>
      <c r="AP884" s="39"/>
      <c r="AQ884" s="39"/>
      <c r="AR884" s="39"/>
      <c r="AS884" s="39"/>
      <c r="AT884" s="39"/>
      <c r="AU884" s="39"/>
      <c r="AV884" s="39">
        <f>SQRT((q_1x-W884)^2+(q_1y-X884)^2)</f>
        <v>315463.24983288627</v>
      </c>
      <c r="AW884" s="39"/>
      <c r="AX884" s="39">
        <f>SQRT((q_2x-W884)^2+(q_2y-X884)^2)</f>
        <v>328056.10130843456</v>
      </c>
      <c r="AY884" s="39"/>
      <c r="AZ884" s="39">
        <f>SQRT((q_3x-W884)^2+(q_3y-X884)^2)</f>
        <v>299704.13168414356</v>
      </c>
      <c r="BA884" s="39"/>
    </row>
    <row r="885" spans="20:53" x14ac:dyDescent="0.3">
      <c r="T885">
        <v>881</v>
      </c>
      <c r="U885">
        <v>440.5</v>
      </c>
      <c r="W885" s="39">
        <f>W884+(Z884*bt)+(0.5*AC884)*bt^2</f>
        <v>82245.453949473522</v>
      </c>
      <c r="X885" s="39">
        <f>X884+(AA884*bt)+(0.5*AD884)*bt^2</f>
        <v>-302316.38001772179</v>
      </c>
      <c r="Y885" s="39"/>
      <c r="Z885" s="39">
        <f>Z884+(AC884*bt)</f>
        <v>719.45731082602606</v>
      </c>
      <c r="AA885" s="39">
        <f>AA884+(AD884*bt)</f>
        <v>-962.50621427051522</v>
      </c>
      <c r="AB885" s="39"/>
      <c r="AC885" s="39">
        <f t="shared" si="55"/>
        <v>-3.2328326534034622</v>
      </c>
      <c r="AD885" s="39">
        <f t="shared" si="56"/>
        <v>12.259733220328595</v>
      </c>
      <c r="AE885" s="39"/>
      <c r="AF885" s="39"/>
      <c r="AG885" s="39">
        <f>Masse_1*(q_1x-W885)/($AV885^2+Aarseth_1^2)^(3/2)</f>
        <v>-1.0312463392732276</v>
      </c>
      <c r="AH885" s="39">
        <f>Masse_1*(q_1y-X885)/($AV885^2+Aarseth_1^2)^(3/2)</f>
        <v>5.1328568990677441</v>
      </c>
      <c r="AI885" s="39"/>
      <c r="AJ885" s="39">
        <f>Masse_2*(q_2x-W885)/($AX885^2+Aarseth_2^2)^(3/2)</f>
        <v>-0.51704914550173486</v>
      </c>
      <c r="AK885" s="39">
        <f>Masse_2*(q_2y-X885)/($AX885^2+Aarseth_2^2)^(3/2)</f>
        <v>1.5793652546562893</v>
      </c>
      <c r="AL885" s="39"/>
      <c r="AM885" s="39">
        <f>Masse_3*(q_3x-W885)/($AZ885^2+Aarseth_3^2)^(3/2)</f>
        <v>-1.6845371686284996</v>
      </c>
      <c r="AN885" s="39">
        <f>Masse_3*(q_3y-X885)/($AZ885^2+Aarseth_3^2)^(3/2)</f>
        <v>5.5475110666045619</v>
      </c>
      <c r="AO885" s="39"/>
      <c r="AP885" s="39"/>
      <c r="AQ885" s="39"/>
      <c r="AR885" s="39"/>
      <c r="AS885" s="39"/>
      <c r="AT885" s="39"/>
      <c r="AU885" s="39"/>
      <c r="AV885" s="39">
        <f>SQRT((q_1x-W885)^2+(q_1y-X885)^2)</f>
        <v>316007.41425583896</v>
      </c>
      <c r="AW885" s="39"/>
      <c r="AX885" s="39">
        <f>SQRT((q_2x-W885)^2+(q_2y-X885)^2)</f>
        <v>328626.9223309434</v>
      </c>
      <c r="AY885" s="39"/>
      <c r="AZ885" s="39">
        <f>SQRT((q_3x-W885)^2+(q_3y-X885)^2)</f>
        <v>300270.66367085814</v>
      </c>
      <c r="BA885" s="39"/>
    </row>
    <row r="886" spans="20:53" x14ac:dyDescent="0.3">
      <c r="T886">
        <v>882</v>
      </c>
      <c r="U886">
        <v>441</v>
      </c>
      <c r="W886" s="39">
        <f>W885+(Z885*bt)+(0.5*AC885)*bt^2</f>
        <v>82604.778500804852</v>
      </c>
      <c r="X886" s="39">
        <f>X885+(AA885*bt)+(0.5*AD885)*bt^2</f>
        <v>-302796.10065820452</v>
      </c>
      <c r="Y886" s="39"/>
      <c r="Z886" s="39">
        <f>Z885+(AC885*bt)</f>
        <v>717.84089449932435</v>
      </c>
      <c r="AA886" s="39">
        <f>AA885+(AD885*bt)</f>
        <v>-956.37634766035092</v>
      </c>
      <c r="AB886" s="39"/>
      <c r="AC886" s="39">
        <f t="shared" si="55"/>
        <v>-3.2300795474128625</v>
      </c>
      <c r="AD886" s="39">
        <f t="shared" si="56"/>
        <v>12.213773584731953</v>
      </c>
      <c r="AE886" s="39"/>
      <c r="AF886" s="39"/>
      <c r="AG886" s="39">
        <f>Masse_1*(q_1x-W886)/($AV886^2+Aarseth_1^2)^(3/2)</f>
        <v>-1.0318938813909637</v>
      </c>
      <c r="AH886" s="39">
        <f>Masse_1*(q_1y-X886)/($AV886^2+Aarseth_1^2)^(3/2)</f>
        <v>5.1145081151362817</v>
      </c>
      <c r="AI886" s="39"/>
      <c r="AJ886" s="39">
        <f>Masse_2*(q_2x-W886)/($AX886^2+Aarseth_2^2)^(3/2)</f>
        <v>-0.51618739374266476</v>
      </c>
      <c r="AK886" s="39">
        <f>Masse_2*(q_2y-X886)/($AX886^2+Aarseth_2^2)^(3/2)</f>
        <v>1.5736246043390685</v>
      </c>
      <c r="AL886" s="39"/>
      <c r="AM886" s="39">
        <f>Masse_3*(q_3x-W886)/($AZ886^2+Aarseth_3^2)^(3/2)</f>
        <v>-1.6819982722792337</v>
      </c>
      <c r="AN886" s="39">
        <f>Masse_3*(q_3y-X886)/($AZ886^2+Aarseth_3^2)^(3/2)</f>
        <v>5.5256408652566034</v>
      </c>
      <c r="AO886" s="39"/>
      <c r="AP886" s="39"/>
      <c r="AQ886" s="39"/>
      <c r="AR886" s="39"/>
      <c r="AS886" s="39"/>
      <c r="AT886" s="39"/>
      <c r="AU886" s="39"/>
      <c r="AV886" s="39">
        <f>SQRT((q_1x-W886)^2+(q_1y-X886)^2)</f>
        <v>316548.61929065723</v>
      </c>
      <c r="AW886" s="39"/>
      <c r="AX886" s="39">
        <f>SQRT((q_2x-W886)^2+(q_2y-X886)^2)</f>
        <v>329194.6857988094</v>
      </c>
      <c r="AY886" s="39"/>
      <c r="AZ886" s="39">
        <f>SQRT((q_3x-W886)^2+(q_3y-X886)^2)</f>
        <v>300834.16157451679</v>
      </c>
      <c r="BA886" s="39"/>
    </row>
    <row r="887" spans="20:53" x14ac:dyDescent="0.3">
      <c r="T887">
        <v>883</v>
      </c>
      <c r="U887">
        <v>441.5</v>
      </c>
      <c r="W887" s="39">
        <f>W886+(Z886*bt)+(0.5*AC886)*bt^2</f>
        <v>82963.295188111093</v>
      </c>
      <c r="X887" s="39">
        <f>X886+(AA886*bt)+(0.5*AD886)*bt^2</f>
        <v>-303272.76211033657</v>
      </c>
      <c r="Y887" s="39"/>
      <c r="Z887" s="39">
        <f>Z886+(AC886*bt)</f>
        <v>716.22585472561786</v>
      </c>
      <c r="AA887" s="39">
        <f>AA886+(AD886*bt)</f>
        <v>-950.26946086798489</v>
      </c>
      <c r="AB887" s="39"/>
      <c r="AC887" s="39">
        <f t="shared" si="55"/>
        <v>-3.2273555912027305</v>
      </c>
      <c r="AD887" s="39">
        <f t="shared" si="56"/>
        <v>12.168298812220023</v>
      </c>
      <c r="AE887" s="39"/>
      <c r="AF887" s="39"/>
      <c r="AG887" s="39">
        <f>Masse_1*(q_1x-W887)/($AV887^2+Aarseth_1^2)^(3/2)</f>
        <v>-1.0325323789155343</v>
      </c>
      <c r="AH887" s="39">
        <f>Masse_1*(q_1y-X887)/($AV887^2+Aarseth_1^2)^(3/2)</f>
        <v>5.0963492048066641</v>
      </c>
      <c r="AI887" s="39"/>
      <c r="AJ887" s="39">
        <f>Masse_2*(q_2x-W887)/($AX887^2+Aarseth_2^2)^(3/2)</f>
        <v>-0.51533558403156809</v>
      </c>
      <c r="AK887" s="39">
        <f>Masse_2*(q_2y-X887)/($AX887^2+Aarseth_2^2)^(3/2)</f>
        <v>1.567943231890212</v>
      </c>
      <c r="AL887" s="39"/>
      <c r="AM887" s="39">
        <f>Masse_3*(q_3x-W887)/($AZ887^2+Aarseth_3^2)^(3/2)</f>
        <v>-1.6794876282556281</v>
      </c>
      <c r="AN887" s="39">
        <f>Masse_3*(q_3y-X887)/($AZ887^2+Aarseth_3^2)^(3/2)</f>
        <v>5.5040063755231481</v>
      </c>
      <c r="AO887" s="39"/>
      <c r="AP887" s="39"/>
      <c r="AQ887" s="39"/>
      <c r="AR887" s="39"/>
      <c r="AS887" s="39"/>
      <c r="AT887" s="39"/>
      <c r="AU887" s="39"/>
      <c r="AV887" s="39">
        <f>SQRT((q_1x-W887)^2+(q_1y-X887)^2)</f>
        <v>317086.87486339302</v>
      </c>
      <c r="AW887" s="39"/>
      <c r="AX887" s="39">
        <f>SQRT((q_2x-W887)^2+(q_2y-X887)^2)</f>
        <v>329759.40265022562</v>
      </c>
      <c r="AY887" s="39"/>
      <c r="AZ887" s="39">
        <f>SQRT((q_3x-W887)^2+(q_3y-X887)^2)</f>
        <v>301394.63610866317</v>
      </c>
      <c r="BA887" s="39"/>
    </row>
    <row r="888" spans="20:53" x14ac:dyDescent="0.3">
      <c r="T888">
        <v>884</v>
      </c>
      <c r="U888">
        <v>442</v>
      </c>
      <c r="W888" s="39">
        <f>W887+(Z887*bt)+(0.5*AC887)*bt^2</f>
        <v>83321.004696024989</v>
      </c>
      <c r="X888" s="39">
        <f>X887+(AA887*bt)+(0.5*AD887)*bt^2</f>
        <v>-303746.37580341904</v>
      </c>
      <c r="Y888" s="39"/>
      <c r="Z888" s="39">
        <f>Z887+(AC887*bt)</f>
        <v>714.61217693001652</v>
      </c>
      <c r="AA888" s="39">
        <f>AA887+(AD887*bt)</f>
        <v>-944.1853114618749</v>
      </c>
      <c r="AB888" s="39"/>
      <c r="AC888" s="39">
        <f t="shared" si="55"/>
        <v>-3.2246608175461811</v>
      </c>
      <c r="AD888" s="39">
        <f t="shared" si="56"/>
        <v>12.123302434210236</v>
      </c>
      <c r="AE888" s="39"/>
      <c r="AF888" s="39"/>
      <c r="AG888" s="39">
        <f>Masse_1*(q_1x-W888)/($AV888^2+Aarseth_1^2)^(3/2)</f>
        <v>-1.0331621656480252</v>
      </c>
      <c r="AH888" s="39">
        <f>Masse_1*(q_1y-X888)/($AV888^2+Aarseth_1^2)^(3/2)</f>
        <v>5.078377723456212</v>
      </c>
      <c r="AI888" s="39"/>
      <c r="AJ888" s="39">
        <f>Masse_2*(q_2x-W888)/($AX888^2+Aarseth_2^2)^(3/2)</f>
        <v>-0.51449362192731185</v>
      </c>
      <c r="AK888" s="39">
        <f>Masse_2*(q_2y-X888)/($AX888^2+Aarseth_2^2)^(3/2)</f>
        <v>1.562320360013677</v>
      </c>
      <c r="AL888" s="39"/>
      <c r="AM888" s="39">
        <f>Masse_3*(q_3x-W888)/($AZ888^2+Aarseth_3^2)^(3/2)</f>
        <v>-1.6770050299708437</v>
      </c>
      <c r="AN888" s="39">
        <f>Masse_3*(q_3y-X888)/($AZ888^2+Aarseth_3^2)^(3/2)</f>
        <v>5.4826043507403472</v>
      </c>
      <c r="AO888" s="39"/>
      <c r="AP888" s="39"/>
      <c r="AQ888" s="39"/>
      <c r="AR888" s="39"/>
      <c r="AS888" s="39"/>
      <c r="AT888" s="39"/>
      <c r="AU888" s="39"/>
      <c r="AV888" s="39">
        <f>SQRT((q_1x-W888)^2+(q_1y-X888)^2)</f>
        <v>317622.19079667149</v>
      </c>
      <c r="AW888" s="39"/>
      <c r="AX888" s="39">
        <f>SQRT((q_2x-W888)^2+(q_2y-X888)^2)</f>
        <v>330321.08370671142</v>
      </c>
      <c r="AY888" s="39"/>
      <c r="AZ888" s="39">
        <f>SQRT((q_3x-W888)^2+(q_3y-X888)^2)</f>
        <v>301952.09787336231</v>
      </c>
      <c r="BA888" s="39"/>
    </row>
    <row r="889" spans="20:53" x14ac:dyDescent="0.3">
      <c r="T889">
        <v>885</v>
      </c>
      <c r="U889">
        <v>442.5</v>
      </c>
      <c r="W889" s="39">
        <f>W888+(Z888*bt)+(0.5*AC888)*bt^2</f>
        <v>83677.907701887802</v>
      </c>
      <c r="X889" s="39">
        <f>X888+(AA888*bt)+(0.5*AD888)*bt^2</f>
        <v>-304216.95304634573</v>
      </c>
      <c r="Y889" s="39"/>
      <c r="Z889" s="39">
        <f>Z888+(AC888*bt)</f>
        <v>712.9998465212434</v>
      </c>
      <c r="AA889" s="39">
        <f>AA888+(AD888*bt)</f>
        <v>-938.12366024476978</v>
      </c>
      <c r="AB889" s="39"/>
      <c r="AC889" s="39">
        <f t="shared" si="55"/>
        <v>-3.2219952552898965</v>
      </c>
      <c r="AD889" s="39">
        <f t="shared" si="56"/>
        <v>12.078778099459264</v>
      </c>
      <c r="AE889" s="39"/>
      <c r="AF889" s="39"/>
      <c r="AG889" s="39">
        <f>Masse_1*(q_1x-W889)/($AV889^2+Aarseth_1^2)^(3/2)</f>
        <v>-1.0337835675250371</v>
      </c>
      <c r="AH889" s="39">
        <f>Masse_1*(q_1y-X889)/($AV889^2+Aarseth_1^2)^(3/2)</f>
        <v>5.0605912695327522</v>
      </c>
      <c r="AI889" s="39"/>
      <c r="AJ889" s="39">
        <f>Masse_2*(q_2x-W889)/($AX889^2+Aarseth_2^2)^(3/2)</f>
        <v>-0.51366141450644454</v>
      </c>
      <c r="AK889" s="39">
        <f>Masse_2*(q_2y-X889)/($AX889^2+Aarseth_2^2)^(3/2)</f>
        <v>1.5567552253058456</v>
      </c>
      <c r="AL889" s="39"/>
      <c r="AM889" s="39">
        <f>Masse_3*(q_3x-W889)/($AZ889^2+Aarseth_3^2)^(3/2)</f>
        <v>-1.674550273258415</v>
      </c>
      <c r="AN889" s="39">
        <f>Masse_3*(q_3y-X889)/($AZ889^2+Aarseth_3^2)^(3/2)</f>
        <v>5.4614316046206666</v>
      </c>
      <c r="AO889" s="39"/>
      <c r="AP889" s="39"/>
      <c r="AQ889" s="39"/>
      <c r="AR889" s="39"/>
      <c r="AS889" s="39"/>
      <c r="AT889" s="39"/>
      <c r="AU889" s="39"/>
      <c r="AV889" s="39">
        <f>SQRT((q_1x-W889)^2+(q_1y-X889)^2)</f>
        <v>318154.57681100216</v>
      </c>
      <c r="AW889" s="39"/>
      <c r="AX889" s="39">
        <f>SQRT((q_2x-W889)^2+(q_2y-X889)^2)</f>
        <v>330879.73967465974</v>
      </c>
      <c r="AY889" s="39"/>
      <c r="AZ889" s="39">
        <f>SQRT((q_3x-W889)^2+(q_3y-X889)^2)</f>
        <v>302506.55735669052</v>
      </c>
      <c r="BA889" s="39"/>
    </row>
    <row r="890" spans="20:53" x14ac:dyDescent="0.3">
      <c r="T890">
        <v>886</v>
      </c>
      <c r="U890">
        <v>443</v>
      </c>
      <c r="W890" s="39">
        <f>W889+(Z889*bt)+(0.5*AC889)*bt^2</f>
        <v>84034.004875741506</v>
      </c>
      <c r="X890" s="39">
        <f>X889+(AA889*bt)+(0.5*AD889)*bt^2</f>
        <v>-304684.5050292057</v>
      </c>
      <c r="Y890" s="39"/>
      <c r="Z890" s="39">
        <f>Z889+(AC889*bt)</f>
        <v>711.38884889359849</v>
      </c>
      <c r="AA890" s="39">
        <f>AA889+(AD889*bt)</f>
        <v>-932.08427119504017</v>
      </c>
      <c r="AB890" s="39"/>
      <c r="AC890" s="39">
        <f t="shared" si="55"/>
        <v>-3.2193589295278802</v>
      </c>
      <c r="AD890" s="39">
        <f t="shared" si="56"/>
        <v>12.034719571481579</v>
      </c>
      <c r="AE890" s="39"/>
      <c r="AF890" s="39"/>
      <c r="AG890" s="39">
        <f>Masse_1*(q_1x-W890)/($AV890^2+Aarseth_1^2)^(3/2)</f>
        <v>-1.0343969028358655</v>
      </c>
      <c r="AH890" s="39">
        <f>Masse_1*(q_1y-X890)/($AV890^2+Aarseth_1^2)^(3/2)</f>
        <v>5.0429874836376714</v>
      </c>
      <c r="AI890" s="39"/>
      <c r="AJ890" s="39">
        <f>Masse_2*(q_2x-W890)/($AX890^2+Aarseth_2^2)^(3/2)</f>
        <v>-0.51283887033564568</v>
      </c>
      <c r="AK890" s="39">
        <f>Masse_2*(q_2y-X890)/($AX890^2+Aarseth_2^2)^(3/2)</f>
        <v>1.5512470779536487</v>
      </c>
      <c r="AL890" s="39"/>
      <c r="AM890" s="39">
        <f>Masse_3*(q_3x-W890)/($AZ890^2+Aarseth_3^2)^(3/2)</f>
        <v>-1.6721231563563692</v>
      </c>
      <c r="AN890" s="39">
        <f>Masse_3*(q_3y-X890)/($AZ890^2+Aarseth_3^2)^(3/2)</f>
        <v>5.4404850098902591</v>
      </c>
      <c r="AO890" s="39"/>
      <c r="AP890" s="39"/>
      <c r="AQ890" s="39"/>
      <c r="AR890" s="39"/>
      <c r="AS890" s="39"/>
      <c r="AT890" s="39"/>
      <c r="AU890" s="39"/>
      <c r="AV890" s="39">
        <f>SQRT((q_1x-W890)^2+(q_1y-X890)^2)</f>
        <v>318684.04252606787</v>
      </c>
      <c r="AW890" s="39"/>
      <c r="AX890" s="39">
        <f>SQRT((q_2x-W890)^2+(q_2y-X890)^2)</f>
        <v>331435.38114685641</v>
      </c>
      <c r="AY890" s="39"/>
      <c r="AZ890" s="39">
        <f>SQRT((q_3x-W890)^2+(q_3y-X890)^2)</f>
        <v>303058.02493619843</v>
      </c>
      <c r="BA890" s="39"/>
    </row>
    <row r="891" spans="20:53" x14ac:dyDescent="0.3">
      <c r="T891">
        <v>887</v>
      </c>
      <c r="U891">
        <v>443.5</v>
      </c>
      <c r="W891" s="39">
        <f>W890+(Z890*bt)+(0.5*AC890)*bt^2</f>
        <v>84389.296880322116</v>
      </c>
      <c r="X891" s="39">
        <f>X890+(AA890*bt)+(0.5*AD890)*bt^2</f>
        <v>-305149.04282485676</v>
      </c>
      <c r="Y891" s="39"/>
      <c r="Z891" s="39">
        <f>Z890+(AC890*bt)</f>
        <v>709.77916942883451</v>
      </c>
      <c r="AA891" s="39">
        <f>AA890+(AD890*bt)</f>
        <v>-926.06691140929934</v>
      </c>
      <c r="AB891" s="39"/>
      <c r="AC891" s="39">
        <f t="shared" si="55"/>
        <v>-3.2167518617687865</v>
      </c>
      <c r="AD891" s="39">
        <f t="shared" si="56"/>
        <v>11.991120726035145</v>
      </c>
      <c r="AE891" s="39"/>
      <c r="AF891" s="39"/>
      <c r="AG891" s="39">
        <f>Masse_1*(q_1x-W891)/($AV891^2+Aarseth_1^2)^(3/2)</f>
        <v>-1.0350024824330322</v>
      </c>
      <c r="AH891" s="39">
        <f>Masse_1*(q_1y-X891)/($AV891^2+Aarseth_1^2)^(3/2)</f>
        <v>5.0255640476318142</v>
      </c>
      <c r="AI891" s="39"/>
      <c r="AJ891" s="39">
        <f>Masse_2*(q_2x-W891)/($AX891^2+Aarseth_2^2)^(3/2)</f>
        <v>-0.51202589944483656</v>
      </c>
      <c r="AK891" s="39">
        <f>Masse_2*(q_2y-X891)/($AX891^2+Aarseth_2^2)^(3/2)</f>
        <v>1.545795181440623</v>
      </c>
      <c r="AL891" s="39"/>
      <c r="AM891" s="39">
        <f>Masse_3*(q_3x-W891)/($AZ891^2+Aarseth_3^2)^(3/2)</f>
        <v>-1.6697234798909175</v>
      </c>
      <c r="AN891" s="39">
        <f>Masse_3*(q_3y-X891)/($AZ891^2+Aarseth_3^2)^(3/2)</f>
        <v>5.4197614969627095</v>
      </c>
      <c r="AO891" s="39"/>
      <c r="AP891" s="39"/>
      <c r="AQ891" s="39"/>
      <c r="AR891" s="39"/>
      <c r="AS891" s="39"/>
      <c r="AT891" s="39"/>
      <c r="AU891" s="39"/>
      <c r="AV891" s="39">
        <f>SQRT((q_1x-W891)^2+(q_1y-X891)^2)</f>
        <v>319210.59746199119</v>
      </c>
      <c r="AW891" s="39"/>
      <c r="AX891" s="39">
        <f>SQRT((q_2x-W891)^2+(q_2y-X891)^2)</f>
        <v>331988.01860397228</v>
      </c>
      <c r="AY891" s="39"/>
      <c r="AZ891" s="39">
        <f>SQRT((q_3x-W891)^2+(q_3y-X891)^2)</f>
        <v>303606.5108803481</v>
      </c>
      <c r="BA891" s="39"/>
    </row>
    <row r="892" spans="20:53" x14ac:dyDescent="0.3">
      <c r="T892">
        <v>888</v>
      </c>
      <c r="U892">
        <v>444</v>
      </c>
      <c r="W892" s="39">
        <f>W891+(Z891*bt)+(0.5*AC891)*bt^2</f>
        <v>84743.784371053815</v>
      </c>
      <c r="X892" s="39">
        <f>X891+(AA891*bt)+(0.5*AD891)*bt^2</f>
        <v>-305610.57739047066</v>
      </c>
      <c r="Y892" s="39"/>
      <c r="Z892" s="39">
        <f>Z891+(AC891*bt)</f>
        <v>708.17079349795006</v>
      </c>
      <c r="AA892" s="39">
        <f>AA891+(AD891*bt)</f>
        <v>-920.07135104628173</v>
      </c>
      <c r="AB892" s="39"/>
      <c r="AC892" s="39">
        <f t="shared" si="55"/>
        <v>-3.2141740700973109</v>
      </c>
      <c r="AD892" s="39">
        <f t="shared" si="56"/>
        <v>11.947975548673277</v>
      </c>
      <c r="AE892" s="39"/>
      <c r="AF892" s="39"/>
      <c r="AG892" s="39">
        <f>Masse_1*(q_1x-W892)/($AV892^2+Aarseth_1^2)^(3/2)</f>
        <v>-1.0356006099365775</v>
      </c>
      <c r="AH892" s="39">
        <f>Masse_1*(q_1y-X892)/($AV892^2+Aarseth_1^2)^(3/2)</f>
        <v>5.008318683764446</v>
      </c>
      <c r="AI892" s="39"/>
      <c r="AJ892" s="39">
        <f>Masse_2*(q_2x-W892)/($AX892^2+Aarseth_2^2)^(3/2)</f>
        <v>-0.51122241330085016</v>
      </c>
      <c r="AK892" s="39">
        <f>Masse_2*(q_2y-X892)/($AX892^2+Aarseth_2^2)^(3/2)</f>
        <v>1.540398812260404</v>
      </c>
      <c r="AL892" s="39"/>
      <c r="AM892" s="39">
        <f>Masse_3*(q_3x-W892)/($AZ892^2+Aarseth_3^2)^(3/2)</f>
        <v>-1.6673510468598833</v>
      </c>
      <c r="AN892" s="39">
        <f>Masse_3*(q_3y-X892)/($AZ892^2+Aarseth_3^2)^(3/2)</f>
        <v>5.3992580526484275</v>
      </c>
      <c r="AO892" s="39"/>
      <c r="AP892" s="39"/>
      <c r="AQ892" s="39"/>
      <c r="AR892" s="39"/>
      <c r="AS892" s="39"/>
      <c r="AT892" s="39"/>
      <c r="AU892" s="39"/>
      <c r="AV892" s="39">
        <f>SQRT((q_1x-W892)^2+(q_1y-X892)^2)</f>
        <v>319734.25104057812</v>
      </c>
      <c r="AW892" s="39"/>
      <c r="AX892" s="39">
        <f>SQRT((q_2x-W892)^2+(q_2y-X892)^2)</f>
        <v>332537.6624160278</v>
      </c>
      <c r="AY892" s="39"/>
      <c r="AZ892" s="39">
        <f>SQRT((q_3x-W892)^2+(q_3y-X892)^2)</f>
        <v>304152.02534992422</v>
      </c>
      <c r="BA892" s="39"/>
    </row>
    <row r="893" spans="20:53" x14ac:dyDescent="0.3">
      <c r="T893">
        <v>889</v>
      </c>
      <c r="U893">
        <v>444.5</v>
      </c>
      <c r="W893" s="39">
        <f>W892+(Z892*bt)+(0.5*AC892)*bt^2</f>
        <v>85097.467996044041</v>
      </c>
      <c r="X893" s="39">
        <f>X892+(AA892*bt)+(0.5*AD892)*bt^2</f>
        <v>-306069.11956905026</v>
      </c>
      <c r="Y893" s="39"/>
      <c r="Z893" s="39">
        <f>Z892+(AC892*bt)</f>
        <v>706.56370646290145</v>
      </c>
      <c r="AA893" s="39">
        <f>AA892+(AD892*bt)</f>
        <v>-914.09736327194514</v>
      </c>
      <c r="AB893" s="39"/>
      <c r="AC893" s="39">
        <f t="shared" si="55"/>
        <v>-3.2116255693296449</v>
      </c>
      <c r="AD893" s="39">
        <f t="shared" si="56"/>
        <v>11.905278132359644</v>
      </c>
      <c r="AE893" s="39"/>
      <c r="AF893" s="39"/>
      <c r="AG893" s="39">
        <f>Masse_1*(q_1x-W893)/($AV893^2+Aarseth_1^2)^(3/2)</f>
        <v>-1.036191581932151</v>
      </c>
      <c r="AH893" s="39">
        <f>Masse_1*(q_1y-X893)/($AV893^2+Aarseth_1^2)^(3/2)</f>
        <v>4.99124915382379</v>
      </c>
      <c r="AI893" s="39"/>
      <c r="AJ893" s="39">
        <f>Masse_2*(q_2x-W893)/($AX893^2+Aarseth_2^2)^(3/2)</f>
        <v>-0.51042832478172406</v>
      </c>
      <c r="AK893" s="39">
        <f>Masse_2*(q_2y-X893)/($AX893^2+Aarseth_2^2)^(3/2)</f>
        <v>1.535057259637667</v>
      </c>
      <c r="AL893" s="39"/>
      <c r="AM893" s="39">
        <f>Masse_3*(q_3x-W893)/($AZ893^2+Aarseth_3^2)^(3/2)</f>
        <v>-1.6650056626157699</v>
      </c>
      <c r="AN893" s="39">
        <f>Masse_3*(q_3y-X893)/($AZ893^2+Aarseth_3^2)^(3/2)</f>
        <v>5.3789717188981863</v>
      </c>
      <c r="AO893" s="39"/>
      <c r="AP893" s="39"/>
      <c r="AQ893" s="39"/>
      <c r="AR893" s="39"/>
      <c r="AS893" s="39"/>
      <c r="AT893" s="39"/>
      <c r="AU893" s="39"/>
      <c r="AV893" s="39">
        <f>SQRT((q_1x-W893)^2+(q_1y-X893)^2)</f>
        <v>320255.01258654066</v>
      </c>
      <c r="AW893" s="39"/>
      <c r="AX893" s="39">
        <f>SQRT((q_2x-W893)^2+(q_2y-X893)^2)</f>
        <v>333084.32284383196</v>
      </c>
      <c r="AY893" s="39"/>
      <c r="AZ893" s="39">
        <f>SQRT((q_3x-W893)^2+(q_3y-X893)^2)</f>
        <v>304694.57839941996</v>
      </c>
      <c r="BA893" s="39"/>
    </row>
    <row r="894" spans="20:53" x14ac:dyDescent="0.3">
      <c r="T894">
        <v>890</v>
      </c>
      <c r="U894">
        <v>445</v>
      </c>
      <c r="W894" s="39">
        <f>W893+(Z893*bt)+(0.5*AC893)*bt^2</f>
        <v>85450.348396079324</v>
      </c>
      <c r="X894" s="39">
        <f>X893+(AA893*bt)+(0.5*AD893)*bt^2</f>
        <v>-306524.68009091972</v>
      </c>
      <c r="Y894" s="39"/>
      <c r="Z894" s="39">
        <f>Z893+(AC893*bt)</f>
        <v>704.95789367823659</v>
      </c>
      <c r="AA894" s="39">
        <f>AA893+(AD893*bt)</f>
        <v>-908.14472420576533</v>
      </c>
      <c r="AB894" s="39"/>
      <c r="AC894" s="39">
        <f t="shared" si="55"/>
        <v>-3.2091063711633856</v>
      </c>
      <c r="AD894" s="39">
        <f t="shared" si="56"/>
        <v>11.863022675145324</v>
      </c>
      <c r="AE894" s="39"/>
      <c r="AF894" s="39"/>
      <c r="AG894" s="39">
        <f>Masse_1*(q_1x-W894)/($AV894^2+Aarseth_1^2)^(3/2)</f>
        <v>-1.0367756881632264</v>
      </c>
      <c r="AH894" s="39">
        <f>Masse_1*(q_1y-X894)/($AV894^2+Aarseth_1^2)^(3/2)</f>
        <v>4.9743532583090593</v>
      </c>
      <c r="AI894" s="39"/>
      <c r="AJ894" s="39">
        <f>Masse_2*(q_2x-W894)/($AX894^2+Aarseth_2^2)^(3/2)</f>
        <v>-0.5096435481515641</v>
      </c>
      <c r="AK894" s="39">
        <f>Masse_2*(q_2y-X894)/($AX894^2+Aarseth_2^2)^(3/2)</f>
        <v>1.5297698252561944</v>
      </c>
      <c r="AL894" s="39"/>
      <c r="AM894" s="39">
        <f>Masse_3*(q_3x-W894)/($AZ894^2+Aarseth_3^2)^(3/2)</f>
        <v>-1.662687134848595</v>
      </c>
      <c r="AN894" s="39">
        <f>Masse_3*(q_3y-X894)/($AZ894^2+Aarseth_3^2)^(3/2)</f>
        <v>5.3588995915800703</v>
      </c>
      <c r="AO894" s="39"/>
      <c r="AP894" s="39"/>
      <c r="AQ894" s="39"/>
      <c r="AR894" s="39"/>
      <c r="AS894" s="39"/>
      <c r="AT894" s="39"/>
      <c r="AU894" s="39"/>
      <c r="AV894" s="39">
        <f>SQRT((q_1x-W894)^2+(q_1y-X894)^2)</f>
        <v>320772.89132869791</v>
      </c>
      <c r="AW894" s="39"/>
      <c r="AX894" s="39">
        <f>SQRT((q_2x-W894)^2+(q_2y-X894)^2)</f>
        <v>333628.0100403945</v>
      </c>
      <c r="AY894" s="39"/>
      <c r="AZ894" s="39">
        <f>SQRT((q_3x-W894)^2+(q_3y-X894)^2)</f>
        <v>305234.17997839826</v>
      </c>
      <c r="BA894" s="39"/>
    </row>
    <row r="895" spans="20:53" x14ac:dyDescent="0.3">
      <c r="T895">
        <v>891</v>
      </c>
      <c r="U895">
        <v>445.5</v>
      </c>
      <c r="W895" s="39">
        <f>W894+(Z894*bt)+(0.5*AC894)*bt^2</f>
        <v>85802.426204622054</v>
      </c>
      <c r="X895" s="39">
        <f>X894+(AA894*bt)+(0.5*AD894)*bt^2</f>
        <v>-306977.26957518817</v>
      </c>
      <c r="Y895" s="39"/>
      <c r="Z895" s="39">
        <f>Z894+(AC894*bt)</f>
        <v>703.35334049265487</v>
      </c>
      <c r="AA895" s="39">
        <f>AA894+(AD894*bt)</f>
        <v>-902.21321286819261</v>
      </c>
      <c r="AB895" s="39"/>
      <c r="AC895" s="39">
        <f t="shared" si="55"/>
        <v>-3.20661648432195</v>
      </c>
      <c r="AD895" s="39">
        <f t="shared" si="56"/>
        <v>11.821203477905387</v>
      </c>
      <c r="AE895" s="39"/>
      <c r="AF895" s="39"/>
      <c r="AG895" s="39">
        <f>Masse_1*(q_1x-W895)/($AV895^2+Aarseth_1^2)^(3/2)</f>
        <v>-1.0373532117175721</v>
      </c>
      <c r="AH895" s="39">
        <f>Masse_1*(q_1y-X895)/($AV895^2+Aarseth_1^2)^(3/2)</f>
        <v>4.9576288356230815</v>
      </c>
      <c r="AI895" s="39"/>
      <c r="AJ895" s="39">
        <f>Masse_2*(q_2x-W895)/($AX895^2+Aarseth_2^2)^(3/2)</f>
        <v>-0.50886799903598368</v>
      </c>
      <c r="AK895" s="39">
        <f>Masse_2*(q_2y-X895)/($AX895^2+Aarseth_2^2)^(3/2)</f>
        <v>1.524535822993907</v>
      </c>
      <c r="AL895" s="39"/>
      <c r="AM895" s="39">
        <f>Masse_3*(q_3x-W895)/($AZ895^2+Aarseth_3^2)^(3/2)</f>
        <v>-1.660395273568394</v>
      </c>
      <c r="AN895" s="39">
        <f>Masse_3*(q_3y-X895)/($AZ895^2+Aarseth_3^2)^(3/2)</f>
        <v>5.3390388192883984</v>
      </c>
      <c r="AO895" s="39"/>
      <c r="AP895" s="39"/>
      <c r="AQ895" s="39"/>
      <c r="AR895" s="39"/>
      <c r="AS895" s="39"/>
      <c r="AT895" s="39"/>
      <c r="AU895" s="39"/>
      <c r="AV895" s="39">
        <f>SQRT((q_1x-W895)^2+(q_1y-X895)^2)</f>
        <v>321287.89640115655</v>
      </c>
      <c r="AW895" s="39"/>
      <c r="AX895" s="39">
        <f>SQRT((q_2x-W895)^2+(q_2y-X895)^2)</f>
        <v>334168.73405231378</v>
      </c>
      <c r="AY895" s="39"/>
      <c r="AZ895" s="39">
        <f>SQRT((q_3x-W895)^2+(q_3y-X895)^2)</f>
        <v>305770.83993282932</v>
      </c>
      <c r="BA895" s="39"/>
    </row>
    <row r="896" spans="20:53" x14ac:dyDescent="0.3">
      <c r="T896">
        <v>892</v>
      </c>
      <c r="U896">
        <v>446</v>
      </c>
      <c r="W896" s="39">
        <f>W895+(Z895*bt)+(0.5*AC895)*bt^2</f>
        <v>86153.702047807834</v>
      </c>
      <c r="X896" s="39">
        <f>X895+(AA895*bt)+(0.5*AD895)*bt^2</f>
        <v>-307426.89853118756</v>
      </c>
      <c r="Y896" s="39"/>
      <c r="Z896" s="39">
        <f>Z895+(AC895*bt)</f>
        <v>701.75003225049386</v>
      </c>
      <c r="AA896" s="39">
        <f>AA895+(AD895*bt)</f>
        <v>-896.30261112923995</v>
      </c>
      <c r="AB896" s="39"/>
      <c r="AC896" s="39">
        <f t="shared" si="55"/>
        <v>-3.2041559146937866</v>
      </c>
      <c r="AD896" s="39">
        <f t="shared" si="56"/>
        <v>11.779814942133511</v>
      </c>
      <c r="AE896" s="39"/>
      <c r="AF896" s="39"/>
      <c r="AG896" s="39">
        <f>Masse_1*(q_1x-W896)/($AV896^2+Aarseth_1^2)^(3/2)</f>
        <v>-1.0379244292081564</v>
      </c>
      <c r="AH896" s="39">
        <f>Masse_1*(q_1y-X896)/($AV896^2+Aarseth_1^2)^(3/2)</f>
        <v>4.9410737612848301</v>
      </c>
      <c r="AI896" s="39"/>
      <c r="AJ896" s="39">
        <f>Masse_2*(q_2x-W896)/($AX896^2+Aarseth_2^2)^(3/2)</f>
        <v>-0.50810159439802682</v>
      </c>
      <c r="AK896" s="39">
        <f>Masse_2*(q_2y-X896)/($AX896^2+Aarseth_2^2)^(3/2)</f>
        <v>1.5193545786644351</v>
      </c>
      <c r="AL896" s="39"/>
      <c r="AM896" s="39">
        <f>Masse_3*(q_3x-W896)/($AZ896^2+Aarseth_3^2)^(3/2)</f>
        <v>-1.6581298910876032</v>
      </c>
      <c r="AN896" s="39">
        <f>Masse_3*(q_3y-X896)/($AZ896^2+Aarseth_3^2)^(3/2)</f>
        <v>5.3193866021842453</v>
      </c>
      <c r="AO896" s="39"/>
      <c r="AP896" s="39"/>
      <c r="AQ896" s="39"/>
      <c r="AR896" s="39"/>
      <c r="AS896" s="39"/>
      <c r="AT896" s="39"/>
      <c r="AU896" s="39"/>
      <c r="AV896" s="39">
        <f>SQRT((q_1x-W896)^2+(q_1y-X896)^2)</f>
        <v>321800.03684447124</v>
      </c>
      <c r="AW896" s="39"/>
      <c r="AX896" s="39">
        <f>SQRT((q_2x-W896)^2+(q_2y-X896)^2)</f>
        <v>334706.50482113968</v>
      </c>
      <c r="AY896" s="39"/>
      <c r="AZ896" s="39">
        <f>SQRT((q_3x-W896)^2+(q_3y-X896)^2)</f>
        <v>306304.56800640433</v>
      </c>
      <c r="BA896" s="39"/>
    </row>
    <row r="897" spans="20:53" x14ac:dyDescent="0.3">
      <c r="T897">
        <v>893</v>
      </c>
      <c r="U897">
        <v>446.5</v>
      </c>
      <c r="W897" s="39">
        <f>W896+(Z896*bt)+(0.5*AC896)*bt^2</f>
        <v>86504.176544443748</v>
      </c>
      <c r="X897" s="39">
        <f>X896+(AA896*bt)+(0.5*AD896)*bt^2</f>
        <v>-307873.5773598844</v>
      </c>
      <c r="Y897" s="39"/>
      <c r="Z897" s="39">
        <f>Z896+(AC896*bt)</f>
        <v>700.147954293147</v>
      </c>
      <c r="AA897" s="39">
        <f>AA896+(AD896*bt)</f>
        <v>-890.4127036581732</v>
      </c>
      <c r="AB897" s="39"/>
      <c r="AC897" s="39">
        <f t="shared" si="55"/>
        <v>-3.2017246654667488</v>
      </c>
      <c r="AD897" s="39">
        <f t="shared" si="56"/>
        <v>11.738851567793649</v>
      </c>
      <c r="AE897" s="39"/>
      <c r="AF897" s="39"/>
      <c r="AG897" s="39">
        <f>Masse_1*(q_1x-W897)/($AV897^2+Aarseth_1^2)^(3/2)</f>
        <v>-1.0384896109488209</v>
      </c>
      <c r="AH897" s="39">
        <f>Masse_1*(q_1y-X897)/($AV897^2+Aarseth_1^2)^(3/2)</f>
        <v>4.924685947162021</v>
      </c>
      <c r="AI897" s="39"/>
      <c r="AJ897" s="39">
        <f>Masse_2*(q_2x-W897)/($AX897^2+Aarseth_2^2)^(3/2)</f>
        <v>-0.5073442525147337</v>
      </c>
      <c r="AK897" s="39">
        <f>Masse_2*(q_2y-X897)/($AX897^2+Aarseth_2^2)^(3/2)</f>
        <v>1.5142254297655366</v>
      </c>
      <c r="AL897" s="39"/>
      <c r="AM897" s="39">
        <f>Masse_3*(q_3x-W897)/($AZ897^2+Aarseth_3^2)^(3/2)</f>
        <v>-1.6558908020031946</v>
      </c>
      <c r="AN897" s="39">
        <f>Masse_3*(q_3y-X897)/($AZ897^2+Aarseth_3^2)^(3/2)</f>
        <v>5.2999401908660904</v>
      </c>
      <c r="AO897" s="39"/>
      <c r="AP897" s="39"/>
      <c r="AQ897" s="39"/>
      <c r="AR897" s="39"/>
      <c r="AS897" s="39"/>
      <c r="AT897" s="39"/>
      <c r="AU897" s="39"/>
      <c r="AV897" s="39">
        <f>SQRT((q_1x-W897)^2+(q_1y-X897)^2)</f>
        <v>322309.3216067843</v>
      </c>
      <c r="AW897" s="39"/>
      <c r="AX897" s="39">
        <f>SQRT((q_2x-W897)^2+(q_2y-X897)^2)</f>
        <v>335241.33218471205</v>
      </c>
      <c r="AY897" s="39"/>
      <c r="AZ897" s="39">
        <f>SQRT((q_3x-W897)^2+(q_3y-X897)^2)</f>
        <v>306835.3738418257</v>
      </c>
      <c r="BA897" s="39"/>
    </row>
    <row r="898" spans="20:53" x14ac:dyDescent="0.3">
      <c r="T898">
        <v>894</v>
      </c>
      <c r="U898">
        <v>447</v>
      </c>
      <c r="W898" s="39">
        <f>W897+(Z897*bt)+(0.5*AC897)*bt^2</f>
        <v>86853.850306007138</v>
      </c>
      <c r="X898" s="39">
        <f>X897+(AA897*bt)+(0.5*AD897)*bt^2</f>
        <v>-308317.31635526754</v>
      </c>
      <c r="Y898" s="39"/>
      <c r="Z898" s="39">
        <f>Z897+(AC897*bt)</f>
        <v>698.54709196041358</v>
      </c>
      <c r="AA898" s="39">
        <f>AA897+(AD897*bt)</f>
        <v>-884.54327787427633</v>
      </c>
      <c r="AB898" s="39"/>
      <c r="AC898" s="39">
        <f t="shared" si="55"/>
        <v>-3.1993227372574209</v>
      </c>
      <c r="AD898" s="39">
        <f t="shared" si="56"/>
        <v>11.698307951225452</v>
      </c>
      <c r="AE898" s="39"/>
      <c r="AF898" s="39"/>
      <c r="AG898" s="39">
        <f>Masse_1*(q_1x-W898)/($AV898^2+Aarseth_1^2)^(3/2)</f>
        <v>-1.0390490211246139</v>
      </c>
      <c r="AH898" s="39">
        <f>Masse_1*(q_1y-X898)/($AV898^2+Aarseth_1^2)^(3/2)</f>
        <v>4.9084633407218652</v>
      </c>
      <c r="AI898" s="39"/>
      <c r="AJ898" s="39">
        <f>Masse_2*(q_2x-W898)/($AX898^2+Aarseth_2^2)^(3/2)</f>
        <v>-0.50659589295412155</v>
      </c>
      <c r="AK898" s="39">
        <f>Masse_2*(q_2y-X898)/($AX898^2+Aarseth_2^2)^(3/2)</f>
        <v>1.5091477252335443</v>
      </c>
      <c r="AL898" s="39"/>
      <c r="AM898" s="39">
        <f>Masse_3*(q_3x-W898)/($AZ898^2+Aarseth_3^2)^(3/2)</f>
        <v>-1.6536778231786851</v>
      </c>
      <c r="AN898" s="39">
        <f>Masse_3*(q_3y-X898)/($AZ898^2+Aarseth_3^2)^(3/2)</f>
        <v>5.280696885270042</v>
      </c>
      <c r="AO898" s="39"/>
      <c r="AP898" s="39"/>
      <c r="AQ898" s="39"/>
      <c r="AR898" s="39"/>
      <c r="AS898" s="39"/>
      <c r="AT898" s="39"/>
      <c r="AU898" s="39"/>
      <c r="AV898" s="39">
        <f>SQRT((q_1x-W898)^2+(q_1y-X898)^2)</f>
        <v>322815.75954494718</v>
      </c>
      <c r="AW898" s="39"/>
      <c r="AX898" s="39">
        <f>SQRT((q_2x-W898)^2+(q_2y-X898)^2)</f>
        <v>335773.22587847599</v>
      </c>
      <c r="AY898" s="39"/>
      <c r="AZ898" s="39">
        <f>SQRT((q_3x-W898)^2+(q_3y-X898)^2)</f>
        <v>307363.26698207523</v>
      </c>
      <c r="BA898" s="39"/>
    </row>
    <row r="899" spans="20:53" x14ac:dyDescent="0.3">
      <c r="T899">
        <v>895</v>
      </c>
      <c r="U899">
        <v>447.5</v>
      </c>
      <c r="W899" s="39">
        <f>W898+(Z898*bt)+(0.5*AC898)*bt^2</f>
        <v>87202.723936645183</v>
      </c>
      <c r="X899" s="39">
        <f>X898+(AA898*bt)+(0.5*AD898)*bt^2</f>
        <v>-308758.12570571073</v>
      </c>
      <c r="Y899" s="39"/>
      <c r="Z899" s="39">
        <f>Z898+(AC898*bt)</f>
        <v>696.94743059178484</v>
      </c>
      <c r="AA899" s="39">
        <f>AA898+(AD898*bt)</f>
        <v>-878.69412389866363</v>
      </c>
      <c r="AB899" s="39"/>
      <c r="AC899" s="39">
        <f t="shared" si="55"/>
        <v>-3.1969501282358843</v>
      </c>
      <c r="AD899" s="39">
        <f t="shared" si="56"/>
        <v>11.658178783103226</v>
      </c>
      <c r="AE899" s="39"/>
      <c r="AF899" s="39"/>
      <c r="AG899" s="39">
        <f>Masse_1*(q_1x-W899)/($AV899^2+Aarseth_1^2)^(3/2)</f>
        <v>-1.039602917957259</v>
      </c>
      <c r="AH899" s="39">
        <f>Masse_1*(q_1y-X899)/($AV899^2+Aarseth_1^2)^(3/2)</f>
        <v>4.8924039243008641</v>
      </c>
      <c r="AI899" s="39"/>
      <c r="AJ899" s="39">
        <f>Masse_2*(q_2x-W899)/($AX899^2+Aarseth_2^2)^(3/2)</f>
        <v>-0.5058564365527376</v>
      </c>
      <c r="AK899" s="39">
        <f>Masse_2*(q_2y-X899)/($AX899^2+Aarseth_2^2)^(3/2)</f>
        <v>1.5041208252041591</v>
      </c>
      <c r="AL899" s="39"/>
      <c r="AM899" s="39">
        <f>Masse_3*(q_3x-W899)/($AZ899^2+Aarseth_3^2)^(3/2)</f>
        <v>-1.6514907737258875</v>
      </c>
      <c r="AN899" s="39">
        <f>Masse_3*(q_3y-X899)/($AZ899^2+Aarseth_3^2)^(3/2)</f>
        <v>5.2616540335982034</v>
      </c>
      <c r="AO899" s="39"/>
      <c r="AP899" s="39"/>
      <c r="AQ899" s="39"/>
      <c r="AR899" s="39"/>
      <c r="AS899" s="39"/>
      <c r="AT899" s="39"/>
      <c r="AU899" s="39"/>
      <c r="AV899" s="39">
        <f>SQRT((q_1x-W899)^2+(q_1y-X899)^2)</f>
        <v>323319.35942562128</v>
      </c>
      <c r="AW899" s="39"/>
      <c r="AX899" s="39">
        <f>SQRT((q_2x-W899)^2+(q_2y-X899)^2)</f>
        <v>336302.19553677348</v>
      </c>
      <c r="AY899" s="39"/>
      <c r="AZ899" s="39">
        <f>SQRT((q_3x-W899)^2+(q_3y-X899)^2)</f>
        <v>307888.25687166007</v>
      </c>
      <c r="BA899" s="39"/>
    </row>
    <row r="900" spans="20:53" x14ac:dyDescent="0.3">
      <c r="T900">
        <v>896</v>
      </c>
      <c r="U900">
        <v>448</v>
      </c>
      <c r="W900" s="39">
        <f>W899+(Z899*bt)+(0.5*AC899)*bt^2</f>
        <v>87550.798033175059</v>
      </c>
      <c r="X900" s="39">
        <f>X899+(AA899*bt)+(0.5*AD899)*bt^2</f>
        <v>-309196.01549531217</v>
      </c>
      <c r="Y900" s="39"/>
      <c r="Z900" s="39">
        <f>Z899+(AC899*bt)</f>
        <v>695.34895552766693</v>
      </c>
      <c r="AA900" s="39">
        <f>AA899+(AD899*bt)</f>
        <v>-872.865034507112</v>
      </c>
      <c r="AB900" s="39"/>
      <c r="AC900" s="39">
        <f t="shared" si="55"/>
        <v>-3.1946068342460805</v>
      </c>
      <c r="AD900" s="39">
        <f t="shared" si="56"/>
        <v>11.618458846446515</v>
      </c>
      <c r="AE900" s="39"/>
      <c r="AF900" s="39"/>
      <c r="AG900" s="39">
        <f>Masse_1*(q_1x-W900)/($AV900^2+Aarseth_1^2)^(3/2)</f>
        <v>-1.0401515538657105</v>
      </c>
      <c r="AH900" s="39">
        <f>Masse_1*(q_1y-X900)/($AV900^2+Aarseth_1^2)^(3/2)</f>
        <v>4.876505714392148</v>
      </c>
      <c r="AI900" s="39"/>
      <c r="AJ900" s="39">
        <f>Masse_2*(q_2x-W900)/($AX900^2+Aarseth_2^2)^(3/2)</f>
        <v>-0.50512580539367147</v>
      </c>
      <c r="AK900" s="39">
        <f>Masse_2*(q_2y-X900)/($AX900^2+Aarseth_2^2)^(3/2)</f>
        <v>1.4991441007791149</v>
      </c>
      <c r="AL900" s="39"/>
      <c r="AM900" s="39">
        <f>Masse_3*(q_3x-W900)/($AZ900^2+Aarseth_3^2)^(3/2)</f>
        <v>-1.6493294749866987</v>
      </c>
      <c r="AN900" s="39">
        <f>Masse_3*(q_3y-X900)/($AZ900^2+Aarseth_3^2)^(3/2)</f>
        <v>5.2428090312752511</v>
      </c>
      <c r="AO900" s="39"/>
      <c r="AP900" s="39"/>
      <c r="AQ900" s="39"/>
      <c r="AR900" s="39"/>
      <c r="AS900" s="39"/>
      <c r="AT900" s="39"/>
      <c r="AU900" s="39"/>
      <c r="AV900" s="39">
        <f>SQRT((q_1x-W900)^2+(q_1y-X900)^2)</f>
        <v>323820.12992636178</v>
      </c>
      <c r="AW900" s="39"/>
      <c r="AX900" s="39">
        <f>SQRT((q_2x-W900)^2+(q_2y-X900)^2)</f>
        <v>336828.2506941132</v>
      </c>
      <c r="AY900" s="39"/>
      <c r="AZ900" s="39">
        <f>SQRT((q_3x-W900)^2+(q_3y-X900)^2)</f>
        <v>308410.35285783699</v>
      </c>
      <c r="BA900" s="39"/>
    </row>
    <row r="901" spans="20:53" x14ac:dyDescent="0.3">
      <c r="T901">
        <v>897</v>
      </c>
      <c r="U901">
        <v>448.5</v>
      </c>
      <c r="W901" s="39">
        <f>W900+(Z900*bt)+(0.5*AC900)*bt^2</f>
        <v>87898.07318508462</v>
      </c>
      <c r="X901" s="39">
        <f>X900+(AA900*bt)+(0.5*AD900)*bt^2</f>
        <v>-309630.99570520991</v>
      </c>
      <c r="Y901" s="39"/>
      <c r="Z901" s="39">
        <f>Z900+(AC900*bt)</f>
        <v>693.75165211054389</v>
      </c>
      <c r="AA901" s="39">
        <f>AA900+(AD900*bt)</f>
        <v>-867.0558050838888</v>
      </c>
      <c r="AB901" s="39"/>
      <c r="AC901" s="39">
        <f t="shared" si="55"/>
        <v>-3.1922928489218361</v>
      </c>
      <c r="AD901" s="39">
        <f t="shared" si="56"/>
        <v>11.579143014680687</v>
      </c>
      <c r="AE901" s="39"/>
      <c r="AF901" s="39"/>
      <c r="AG901" s="39">
        <f>Masse_1*(q_1x-W901)/($AV901^2+Aarseth_1^2)^(3/2)</f>
        <v>-1.0406951756220983</v>
      </c>
      <c r="AH901" s="39">
        <f>Masse_1*(q_1y-X901)/($AV901^2+Aarseth_1^2)^(3/2)</f>
        <v>4.8607667609505096</v>
      </c>
      <c r="AI901" s="39"/>
      <c r="AJ901" s="39">
        <f>Masse_2*(q_2x-W901)/($AX901^2+Aarseth_2^2)^(3/2)</f>
        <v>-0.50440392278506885</v>
      </c>
      <c r="AK901" s="39">
        <f>Masse_2*(q_2y-X901)/($AX901^2+Aarseth_2^2)^(3/2)</f>
        <v>1.4942169337987043</v>
      </c>
      <c r="AL901" s="39"/>
      <c r="AM901" s="39">
        <f>Masse_3*(q_3x-W901)/($AZ901^2+Aarseth_3^2)^(3/2)</f>
        <v>-1.6471937505146685</v>
      </c>
      <c r="AN901" s="39">
        <f>Masse_3*(q_3y-X901)/($AZ901^2+Aarseth_3^2)^(3/2)</f>
        <v>5.2241593199314735</v>
      </c>
      <c r="AO901" s="39"/>
      <c r="AP901" s="39"/>
      <c r="AQ901" s="39"/>
      <c r="AR901" s="39"/>
      <c r="AS901" s="39"/>
      <c r="AT901" s="39"/>
      <c r="AU901" s="39"/>
      <c r="AV901" s="39">
        <f>SQRT((q_1x-W901)^2+(q_1y-X901)^2)</f>
        <v>324318.07963668159</v>
      </c>
      <c r="AW901" s="39"/>
      <c r="AX901" s="39">
        <f>SQRT((q_2x-W901)^2+(q_2y-X901)^2)</f>
        <v>337351.40078641707</v>
      </c>
      <c r="AY901" s="39"/>
      <c r="AZ901" s="39">
        <f>SQRT((q_3x-W901)^2+(q_3y-X901)^2)</f>
        <v>308929.56419181504</v>
      </c>
      <c r="BA901" s="39"/>
    </row>
    <row r="902" spans="20:53" x14ac:dyDescent="0.3">
      <c r="T902">
        <v>898</v>
      </c>
      <c r="U902">
        <v>449</v>
      </c>
      <c r="W902" s="39">
        <f>W901+(Z901*bt)+(0.5*AC901)*bt^2</f>
        <v>88244.549974533773</v>
      </c>
      <c r="X902" s="39">
        <f>X901+(AA901*bt)+(0.5*AD901)*bt^2</f>
        <v>-310063.07621487504</v>
      </c>
      <c r="Y902" s="39"/>
      <c r="Z902" s="39">
        <f>Z901+(AC901*bt)</f>
        <v>692.15550568608296</v>
      </c>
      <c r="AA902" s="39">
        <f>AA901+(AD901*bt)</f>
        <v>-861.26623357654842</v>
      </c>
      <c r="AB902" s="39"/>
      <c r="AC902" s="39">
        <f t="shared" si="55"/>
        <v>-3.1900081637986997</v>
      </c>
      <c r="AD902" s="39">
        <f t="shared" si="56"/>
        <v>11.540226249745864</v>
      </c>
      <c r="AE902" s="39"/>
      <c r="AF902" s="39"/>
      <c r="AG902" s="39">
        <f>Masse_1*(q_1x-W902)/($AV902^2+Aarseth_1^2)^(3/2)</f>
        <v>-1.0412340245030602</v>
      </c>
      <c r="AH902" s="39">
        <f>Masse_1*(q_1y-X902)/($AV902^2+Aarseth_1^2)^(3/2)</f>
        <v>4.8451851467139129</v>
      </c>
      <c r="AI902" s="39"/>
      <c r="AJ902" s="39">
        <f>Masse_2*(q_2x-W902)/($AX902^2+Aarseth_2^2)^(3/2)</f>
        <v>-0.50369071323912229</v>
      </c>
      <c r="AK902" s="39">
        <f>Masse_2*(q_2y-X902)/($AX902^2+Aarseth_2^2)^(3/2)</f>
        <v>1.4893387166199665</v>
      </c>
      <c r="AL902" s="39"/>
      <c r="AM902" s="39">
        <f>Masse_3*(q_3x-W902)/($AZ902^2+Aarseth_3^2)^(3/2)</f>
        <v>-1.6450834260565175</v>
      </c>
      <c r="AN902" s="39">
        <f>Masse_3*(q_3y-X902)/($AZ902^2+Aarseth_3^2)^(3/2)</f>
        <v>5.2057023864119838</v>
      </c>
      <c r="AO902" s="39"/>
      <c r="AP902" s="39"/>
      <c r="AQ902" s="39"/>
      <c r="AR902" s="39"/>
      <c r="AS902" s="39"/>
      <c r="AT902" s="39"/>
      <c r="AU902" s="39"/>
      <c r="AV902" s="39">
        <f>SQRT((q_1x-W902)^2+(q_1y-X902)^2)</f>
        <v>324813.21705909871</v>
      </c>
      <c r="AW902" s="39"/>
      <c r="AX902" s="39">
        <f>SQRT((q_2x-W902)^2+(q_2y-X902)^2)</f>
        <v>337871.65515224601</v>
      </c>
      <c r="AY902" s="39"/>
      <c r="AZ902" s="39">
        <f>SQRT((q_3x-W902)^2+(q_3y-X902)^2)</f>
        <v>309445.90002993814</v>
      </c>
      <c r="BA902" s="39"/>
    </row>
    <row r="903" spans="20:53" x14ac:dyDescent="0.3">
      <c r="T903">
        <v>899</v>
      </c>
      <c r="U903">
        <v>449.5</v>
      </c>
      <c r="W903" s="39">
        <f>W902+(Z902*bt)+(0.5*AC902)*bt^2</f>
        <v>88590.228976356346</v>
      </c>
      <c r="X903" s="39">
        <f>X902+(AA902*bt)+(0.5*AD902)*bt^2</f>
        <v>-310492.26680338208</v>
      </c>
      <c r="Y903" s="39"/>
      <c r="Z903" s="39">
        <f>Z902+(AC902*bt)</f>
        <v>690.56050160418363</v>
      </c>
      <c r="AA903" s="39">
        <f>AA902+(AD902*bt)</f>
        <v>-855.49612045167544</v>
      </c>
      <c r="AB903" s="39"/>
      <c r="AC903" s="39">
        <f t="shared" si="55"/>
        <v>-3.1877527684218974</v>
      </c>
      <c r="AD903" s="39">
        <f t="shared" si="56"/>
        <v>11.501703600253432</v>
      </c>
      <c r="AE903" s="39"/>
      <c r="AF903" s="39"/>
      <c r="AG903" s="39">
        <f>Masse_1*(q_1x-W903)/($AV903^2+Aarseth_1^2)^(3/2)</f>
        <v>-1.0417683364367825</v>
      </c>
      <c r="AH903" s="39">
        <f>Masse_1*(q_1y-X903)/($AV903^2+Aarseth_1^2)^(3/2)</f>
        <v>4.8297589865418589</v>
      </c>
      <c r="AI903" s="39"/>
      <c r="AJ903" s="39">
        <f>Masse_2*(q_2x-W903)/($AX903^2+Aarseth_2^2)^(3/2)</f>
        <v>-0.50298610245148168</v>
      </c>
      <c r="AK903" s="39">
        <f>Masse_2*(q_2y-X903)/($AX903^2+Aarseth_2^2)^(3/2)</f>
        <v>1.484508851900227</v>
      </c>
      <c r="AL903" s="39"/>
      <c r="AM903" s="39">
        <f>Masse_3*(q_3x-W903)/($AZ903^2+Aarseth_3^2)^(3/2)</f>
        <v>-1.642998329533633</v>
      </c>
      <c r="AN903" s="39">
        <f>Masse_3*(q_3y-X903)/($AZ903^2+Aarseth_3^2)^(3/2)</f>
        <v>5.1874357618113454</v>
      </c>
      <c r="AO903" s="39"/>
      <c r="AP903" s="39"/>
      <c r="AQ903" s="39"/>
      <c r="AR903" s="39"/>
      <c r="AS903" s="39"/>
      <c r="AT903" s="39"/>
      <c r="AU903" s="39"/>
      <c r="AV903" s="39">
        <f>SQRT((q_1x-W903)^2+(q_1y-X903)^2)</f>
        <v>325305.55061016453</v>
      </c>
      <c r="AW903" s="39"/>
      <c r="AX903" s="39">
        <f>SQRT((q_2x-W903)^2+(q_2y-X903)^2)</f>
        <v>338389.02303400409</v>
      </c>
      <c r="AY903" s="39"/>
      <c r="AZ903" s="39">
        <f>SQRT((q_3x-W903)^2+(q_3y-X903)^2)</f>
        <v>309959.36943484697</v>
      </c>
      <c r="BA903" s="39"/>
    </row>
    <row r="904" spans="20:53" x14ac:dyDescent="0.3">
      <c r="T904">
        <v>900</v>
      </c>
      <c r="U904">
        <v>450</v>
      </c>
      <c r="W904" s="39">
        <f>W903+(Z903*bt)+(0.5*AC903)*bt^2</f>
        <v>88935.110758062394</v>
      </c>
      <c r="X904" s="39">
        <f>X903+(AA903*bt)+(0.5*AD903)*bt^2</f>
        <v>-310918.57715065789</v>
      </c>
      <c r="Y904" s="39"/>
      <c r="Z904" s="39">
        <f>Z903+(AC903*bt)</f>
        <v>688.96662521997268</v>
      </c>
      <c r="AA904" s="39">
        <f>AA903+(AD903*bt)</f>
        <v>-849.74526865154871</v>
      </c>
      <c r="AB904" s="39"/>
      <c r="AC904" s="39">
        <f t="shared" si="55"/>
        <v>-3.1855266504503255</v>
      </c>
      <c r="AD904" s="39">
        <f t="shared" si="56"/>
        <v>11.46357019968795</v>
      </c>
      <c r="AE904" s="39"/>
      <c r="AF904" s="39"/>
      <c r="AG904" s="39">
        <f>Masse_1*(q_1x-W904)/($AV904^2+Aarseth_1^2)^(3/2)</f>
        <v>-1.0422983421457275</v>
      </c>
      <c r="AH904" s="39">
        <f>Masse_1*(q_1y-X904)/($AV904^2+Aarseth_1^2)^(3/2)</f>
        <v>4.814486426769335</v>
      </c>
      <c r="AI904" s="39"/>
      <c r="AJ904" s="39">
        <f>Masse_2*(q_2x-W904)/($AX904^2+Aarseth_2^2)^(3/2)</f>
        <v>-0.50229001728115708</v>
      </c>
      <c r="AK904" s="39">
        <f>Masse_2*(q_2y-X904)/($AX904^2+Aarseth_2^2)^(3/2)</f>
        <v>1.4797267523861046</v>
      </c>
      <c r="AL904" s="39"/>
      <c r="AM904" s="39">
        <f>Masse_3*(q_3x-W904)/($AZ904^2+Aarseth_3^2)^(3/2)</f>
        <v>-1.6409382910234409</v>
      </c>
      <c r="AN904" s="39">
        <f>Masse_3*(q_3y-X904)/($AZ904^2+Aarseth_3^2)^(3/2)</f>
        <v>5.1693570205325114</v>
      </c>
      <c r="AO904" s="39"/>
      <c r="AP904" s="39"/>
      <c r="AQ904" s="39"/>
      <c r="AR904" s="39"/>
      <c r="AS904" s="39"/>
      <c r="AT904" s="39"/>
      <c r="AU904" s="39"/>
      <c r="AV904" s="39">
        <f>SQRT((q_1x-W904)^2+(q_1y-X904)^2)</f>
        <v>325795.08862147661</v>
      </c>
      <c r="AW904" s="39"/>
      <c r="AX904" s="39">
        <f>SQRT((q_2x-W904)^2+(q_2y-X904)^2)</f>
        <v>338903.51357912191</v>
      </c>
      <c r="AY904" s="39"/>
      <c r="AZ904" s="39">
        <f>SQRT((q_3x-W904)^2+(q_3y-X904)^2)</f>
        <v>310469.98137662088</v>
      </c>
      <c r="BA904" s="39"/>
    </row>
    <row r="905" spans="20:53" x14ac:dyDescent="0.3">
      <c r="T905">
        <v>901</v>
      </c>
      <c r="U905">
        <v>450.5</v>
      </c>
      <c r="W905" s="39">
        <f>W904+(Z904*bt)+(0.5*AC904)*bt^2</f>
        <v>89279.195879841078</v>
      </c>
      <c r="X905" s="39">
        <f>X904+(AA904*bt)+(0.5*AD904)*bt^2</f>
        <v>-311342.01683870866</v>
      </c>
      <c r="Y905" s="39"/>
      <c r="Z905" s="39">
        <f>Z904+(AC904*bt)</f>
        <v>687.37386189474751</v>
      </c>
      <c r="AA905" s="39">
        <f>AA904+(AD904*bt)</f>
        <v>-844.01348355170478</v>
      </c>
      <c r="AB905" s="39"/>
      <c r="AC905" s="39">
        <f t="shared" si="55"/>
        <v>-3.1833297957569391</v>
      </c>
      <c r="AD905" s="39">
        <f t="shared" si="56"/>
        <v>11.425821264653901</v>
      </c>
      <c r="AE905" s="39"/>
      <c r="AF905" s="39"/>
      <c r="AG905" s="39">
        <f>Masse_1*(q_1x-W905)/($AV905^2+Aarseth_1^2)^(3/2)</f>
        <v>-1.0428242672853334</v>
      </c>
      <c r="AH905" s="39">
        <f>Masse_1*(q_1y-X905)/($AV905^2+Aarseth_1^2)^(3/2)</f>
        <v>4.7993656445766328</v>
      </c>
      <c r="AI905" s="39"/>
      <c r="AJ905" s="39">
        <f>Masse_2*(q_2x-W905)/($AX905^2+Aarseth_2^2)^(3/2)</f>
        <v>-0.50160238573081917</v>
      </c>
      <c r="AK905" s="39">
        <f>Masse_2*(q_2y-X905)/($AX905^2+Aarseth_2^2)^(3/2)</f>
        <v>1.4749918407075648</v>
      </c>
      <c r="AL905" s="39"/>
      <c r="AM905" s="39">
        <f>Masse_3*(q_3x-W905)/($AZ905^2+Aarseth_3^2)^(3/2)</f>
        <v>-1.6389031427407865</v>
      </c>
      <c r="AN905" s="39">
        <f>Masse_3*(q_3y-X905)/($AZ905^2+Aarseth_3^2)^(3/2)</f>
        <v>5.1514637793697036</v>
      </c>
      <c r="AO905" s="39"/>
      <c r="AP905" s="39"/>
      <c r="AQ905" s="39"/>
      <c r="AR905" s="39"/>
      <c r="AS905" s="39"/>
      <c r="AT905" s="39"/>
      <c r="AU905" s="39"/>
      <c r="AV905" s="39">
        <f>SQRT((q_1x-W905)^2+(q_1y-X905)^2)</f>
        <v>326281.839340673</v>
      </c>
      <c r="AW905" s="39"/>
      <c r="AX905" s="39">
        <f>SQRT((q_2x-W905)^2+(q_2y-X905)^2)</f>
        <v>339415.13584121963</v>
      </c>
      <c r="AY905" s="39"/>
      <c r="AZ905" s="39">
        <f>SQRT((q_3x-W905)^2+(q_3y-X905)^2)</f>
        <v>310977.74473390041</v>
      </c>
      <c r="BA905" s="39"/>
    </row>
    <row r="906" spans="20:53" x14ac:dyDescent="0.3">
      <c r="T906">
        <v>902</v>
      </c>
      <c r="U906">
        <v>451</v>
      </c>
      <c r="W906" s="39">
        <f>W905+(Z905*bt)+(0.5*AC905)*bt^2</f>
        <v>89622.484894563982</v>
      </c>
      <c r="X906" s="39">
        <f>X905+(AA905*bt)+(0.5*AD905)*bt^2</f>
        <v>-311762.59535282641</v>
      </c>
      <c r="Y906" s="39"/>
      <c r="Z906" s="39">
        <f>Z905+(AC905*bt)</f>
        <v>685.78219699686906</v>
      </c>
      <c r="AA906" s="39">
        <f>AA905+(AD905*bt)</f>
        <v>-838.30057291937783</v>
      </c>
      <c r="AB906" s="39"/>
      <c r="AC906" s="39">
        <f t="shared" si="55"/>
        <v>-3.1811621885255961</v>
      </c>
      <c r="AD906" s="39">
        <f t="shared" si="56"/>
        <v>11.388452093165704</v>
      </c>
      <c r="AE906" s="39"/>
      <c r="AF906" s="39"/>
      <c r="AG906" s="39">
        <f>Masse_1*(q_1x-W906)/($AV906^2+Aarseth_1^2)^(3/2)</f>
        <v>-1.0433463325786994</v>
      </c>
      <c r="AH906" s="39">
        <f>Masse_1*(q_1y-X906)/($AV906^2+Aarseth_1^2)^(3/2)</f>
        <v>4.7843948473740383</v>
      </c>
      <c r="AI906" s="39"/>
      <c r="AJ906" s="39">
        <f>Masse_2*(q_2x-W906)/($AX906^2+Aarseth_2^2)^(3/2)</f>
        <v>-0.50092313692755697</v>
      </c>
      <c r="AK906" s="39">
        <f>Masse_2*(q_2y-X906)/($AX906^2+Aarseth_2^2)^(3/2)</f>
        <v>1.4703035491770955</v>
      </c>
      <c r="AL906" s="39"/>
      <c r="AM906" s="39">
        <f>Masse_3*(q_3x-W906)/($AZ906^2+Aarseth_3^2)^(3/2)</f>
        <v>-1.6368927190193396</v>
      </c>
      <c r="AN906" s="39">
        <f>Masse_3*(q_3y-X906)/($AZ906^2+Aarseth_3^2)^(3/2)</f>
        <v>5.1337536966145692</v>
      </c>
      <c r="AO906" s="39"/>
      <c r="AP906" s="39"/>
      <c r="AQ906" s="39"/>
      <c r="AR906" s="39"/>
      <c r="AS906" s="39"/>
      <c r="AT906" s="39"/>
      <c r="AU906" s="39"/>
      <c r="AV906" s="39">
        <f>SQRT((q_1x-W906)^2+(q_1y-X906)^2)</f>
        <v>326765.81093241129</v>
      </c>
      <c r="AW906" s="39"/>
      <c r="AX906" s="39">
        <f>SQRT((q_2x-W906)^2+(q_2y-X906)^2)</f>
        <v>339923.89878125017</v>
      </c>
      <c r="AY906" s="39"/>
      <c r="AZ906" s="39">
        <f>SQRT((q_3x-W906)^2+(q_3y-X906)^2)</f>
        <v>311482.66829499096</v>
      </c>
      <c r="BA906" s="39"/>
    </row>
    <row r="907" spans="20:53" x14ac:dyDescent="0.3">
      <c r="T907">
        <v>903</v>
      </c>
      <c r="U907">
        <v>451.5</v>
      </c>
      <c r="W907" s="39">
        <f>W906+(Z906*bt)+(0.5*AC906)*bt^2</f>
        <v>89964.978347788856</v>
      </c>
      <c r="X907" s="39">
        <f>X906+(AA906*bt)+(0.5*AD906)*bt^2</f>
        <v>-312180.32208277448</v>
      </c>
      <c r="Y907" s="39"/>
      <c r="Z907" s="39">
        <f>Z906+(AC906*bt)</f>
        <v>684.19161590260626</v>
      </c>
      <c r="AA907" s="39">
        <f>AA906+(AD906*bt)</f>
        <v>-832.60634687279503</v>
      </c>
      <c r="AB907" s="39"/>
      <c r="AC907" s="39">
        <f t="shared" si="55"/>
        <v>-3.1790238113443885</v>
      </c>
      <c r="AD907" s="39">
        <f t="shared" si="56"/>
        <v>11.351458062979454</v>
      </c>
      <c r="AE907" s="39"/>
      <c r="AF907" s="39"/>
      <c r="AG907" s="39">
        <f>Masse_1*(q_1x-W907)/($AV907^2+Aarseth_1^2)^(3/2)</f>
        <v>-1.0438647539474324</v>
      </c>
      <c r="AH907" s="39">
        <f>Masse_1*(q_1y-X907)/($AV907^2+Aarseth_1^2)^(3/2)</f>
        <v>4.7695722722012039</v>
      </c>
      <c r="AI907" s="39"/>
      <c r="AJ907" s="39">
        <f>Masse_2*(q_2x-W907)/($AX907^2+Aarseth_2^2)^(3/2)</f>
        <v>-0.50025220110403901</v>
      </c>
      <c r="AK907" s="39">
        <f>Masse_2*(q_2y-X907)/($AX907^2+Aarseth_2^2)^(3/2)</f>
        <v>1.46566131959373</v>
      </c>
      <c r="AL907" s="39"/>
      <c r="AM907" s="39">
        <f>Masse_3*(q_3x-W907)/($AZ907^2+Aarseth_3^2)^(3/2)</f>
        <v>-1.634906856292917</v>
      </c>
      <c r="AN907" s="39">
        <f>Masse_3*(q_3y-X907)/($AZ907^2+Aarseth_3^2)^(3/2)</f>
        <v>5.1162244711845188</v>
      </c>
      <c r="AO907" s="39"/>
      <c r="AP907" s="39"/>
      <c r="AQ907" s="39"/>
      <c r="AR907" s="39"/>
      <c r="AS907" s="39"/>
      <c r="AT907" s="39"/>
      <c r="AU907" s="39"/>
      <c r="AV907" s="39">
        <f>SQRT((q_1x-W907)^2+(q_1y-X907)^2)</f>
        <v>327247.01147933037</v>
      </c>
      <c r="AW907" s="39"/>
      <c r="AX907" s="39">
        <f>SQRT((q_2x-W907)^2+(q_2y-X907)^2)</f>
        <v>340429.81126862258</v>
      </c>
      <c r="AY907" s="39"/>
      <c r="AZ907" s="39">
        <f>SQRT((q_3x-W907)^2+(q_3y-X907)^2)</f>
        <v>311984.76075894729</v>
      </c>
      <c r="BA907" s="39"/>
    </row>
    <row r="908" spans="20:53" x14ac:dyDescent="0.3">
      <c r="T908">
        <v>904</v>
      </c>
      <c r="U908">
        <v>452</v>
      </c>
      <c r="W908" s="39">
        <f>W907+(Z907*bt)+(0.5*AC907)*bt^2</f>
        <v>90306.676777763743</v>
      </c>
      <c r="X908" s="39">
        <f>X907+(AA907*bt)+(0.5*AD907)*bt^2</f>
        <v>-312595.206323953</v>
      </c>
      <c r="Y908" s="39"/>
      <c r="Z908" s="39">
        <f>Z907+(AC907*bt)</f>
        <v>682.60210399693403</v>
      </c>
      <c r="AA908" s="39">
        <f>AA907+(AD907*bt)</f>
        <v>-826.93061784130532</v>
      </c>
      <c r="AB908" s="39"/>
      <c r="AC908" s="39">
        <f t="shared" si="55"/>
        <v>-3.1769146452957129</v>
      </c>
      <c r="AD908" s="39">
        <f t="shared" si="56"/>
        <v>11.314834629965677</v>
      </c>
      <c r="AE908" s="39"/>
      <c r="AF908" s="39"/>
      <c r="AG908" s="39">
        <f>Masse_1*(q_1x-W908)/($AV908^2+Aarseth_1^2)^(3/2)</f>
        <v>-1.0443797426388017</v>
      </c>
      <c r="AH908" s="39">
        <f>Masse_1*(q_1y-X908)/($AV908^2+Aarseth_1^2)^(3/2)</f>
        <v>4.7548961851409146</v>
      </c>
      <c r="AI908" s="39"/>
      <c r="AJ908" s="39">
        <f>Masse_2*(q_2x-W908)/($AX908^2+Aarseth_2^2)^(3/2)</f>
        <v>-0.49958950958004911</v>
      </c>
      <c r="AK908" s="39">
        <f>Masse_2*(q_2y-X908)/($AX908^2+Aarseth_2^2)^(3/2)</f>
        <v>1.461064603051726</v>
      </c>
      <c r="AL908" s="39"/>
      <c r="AM908" s="39">
        <f>Masse_3*(q_3x-W908)/($AZ908^2+Aarseth_3^2)^(3/2)</f>
        <v>-1.6329453930768623</v>
      </c>
      <c r="AN908" s="39">
        <f>Masse_3*(q_3y-X908)/($AZ908^2+Aarseth_3^2)^(3/2)</f>
        <v>5.0988738417730373</v>
      </c>
      <c r="AO908" s="39"/>
      <c r="AP908" s="39"/>
      <c r="AQ908" s="39"/>
      <c r="AR908" s="39"/>
      <c r="AS908" s="39"/>
      <c r="AT908" s="39"/>
      <c r="AU908" s="39"/>
      <c r="AV908" s="39">
        <f>SQRT((q_1x-W908)^2+(q_1y-X908)^2)</f>
        <v>327725.44898299704</v>
      </c>
      <c r="AW908" s="39"/>
      <c r="AX908" s="39">
        <f>SQRT((q_2x-W908)^2+(q_2y-X908)^2)</f>
        <v>340932.88208230643</v>
      </c>
      <c r="AY908" s="39"/>
      <c r="AZ908" s="39">
        <f>SQRT((q_3x-W908)^2+(q_3y-X908)^2)</f>
        <v>312484.03073663986</v>
      </c>
      <c r="BA908" s="39"/>
    </row>
    <row r="909" spans="20:53" x14ac:dyDescent="0.3">
      <c r="T909">
        <v>905</v>
      </c>
      <c r="U909">
        <v>452.5</v>
      </c>
      <c r="W909" s="39">
        <f>W908+(Z908*bt)+(0.5*AC908)*bt^2</f>
        <v>90647.580715431555</v>
      </c>
      <c r="X909" s="39">
        <f>X908+(AA908*bt)+(0.5*AD908)*bt^2</f>
        <v>-313007.25727854489</v>
      </c>
      <c r="Y909" s="39"/>
      <c r="Z909" s="39">
        <f>Z908+(AC908*bt)</f>
        <v>681.01364667428618</v>
      </c>
      <c r="AA909" s="39">
        <f>AA908+(AD908*bt)</f>
        <v>-821.27320052632251</v>
      </c>
      <c r="AB909" s="39"/>
      <c r="AC909" s="39">
        <f t="shared" si="55"/>
        <v>-3.1748346700432419</v>
      </c>
      <c r="AD909" s="39">
        <f t="shared" si="56"/>
        <v>11.278577326521996</v>
      </c>
      <c r="AE909" s="39"/>
      <c r="AF909" s="39"/>
      <c r="AG909" s="39">
        <f>Masse_1*(q_1x-W909)/($AV909^2+Aarseth_1^2)^(3/2)</f>
        <v>-1.0448915053492898</v>
      </c>
      <c r="AH909" s="39">
        <f>Masse_1*(q_1y-X909)/($AV909^2+Aarseth_1^2)^(3/2)</f>
        <v>4.7403648807467178</v>
      </c>
      <c r="AI909" s="39"/>
      <c r="AJ909" s="39">
        <f>Masse_2*(q_2x-W909)/($AX909^2+Aarseth_2^2)^(3/2)</f>
        <v>-0.4989349947444775</v>
      </c>
      <c r="AK909" s="39">
        <f>Masse_2*(q_2y-X909)/($AX909^2+Aarseth_2^2)^(3/2)</f>
        <v>1.4565128597540373</v>
      </c>
      <c r="AL909" s="39"/>
      <c r="AM909" s="39">
        <f>Masse_3*(q_3x-W909)/($AZ909^2+Aarseth_3^2)^(3/2)</f>
        <v>-1.6310081699494747</v>
      </c>
      <c r="AN909" s="39">
        <f>Masse_3*(q_3y-X909)/($AZ909^2+Aarseth_3^2)^(3/2)</f>
        <v>5.0816995860212408</v>
      </c>
      <c r="AO909" s="39"/>
      <c r="AP909" s="39"/>
      <c r="AQ909" s="39"/>
      <c r="AR909" s="39"/>
      <c r="AS909" s="39"/>
      <c r="AT909" s="39"/>
      <c r="AU909" s="39"/>
      <c r="AV909" s="39">
        <f>SQRT((q_1x-W909)^2+(q_1y-X909)^2)</f>
        <v>328201.13136483671</v>
      </c>
      <c r="AW909" s="39"/>
      <c r="AX909" s="39">
        <f>SQRT((q_2x-W909)^2+(q_2y-X909)^2)</f>
        <v>341433.11991191778</v>
      </c>
      <c r="AY909" s="39"/>
      <c r="AZ909" s="39">
        <f>SQRT((q_3x-W909)^2+(q_3y-X909)^2)</f>
        <v>312980.48675180349</v>
      </c>
      <c r="BA909" s="39"/>
    </row>
    <row r="910" spans="20:53" x14ac:dyDescent="0.3">
      <c r="T910">
        <v>906</v>
      </c>
      <c r="U910">
        <v>453</v>
      </c>
      <c r="W910" s="39">
        <f>W909+(Z909*bt)+(0.5*AC909)*bt^2</f>
        <v>90987.690684434943</v>
      </c>
      <c r="X910" s="39">
        <f>X909+(AA909*bt)+(0.5*AD909)*bt^2</f>
        <v>-313416.48405664228</v>
      </c>
      <c r="Y910" s="39"/>
      <c r="Z910" s="39">
        <f>Z909+(AC909*bt)</f>
        <v>679.42622933926452</v>
      </c>
      <c r="AA910" s="39">
        <f>AA909+(AD909*bt)</f>
        <v>-815.63391186306148</v>
      </c>
      <c r="AB910" s="39"/>
      <c r="AC910" s="39">
        <f t="shared" si="55"/>
        <v>-3.1727838639156891</v>
      </c>
      <c r="AD910" s="39">
        <f t="shared" si="56"/>
        <v>11.242681760023874</v>
      </c>
      <c r="AE910" s="39"/>
      <c r="AF910" s="39"/>
      <c r="AG910" s="39">
        <f>Masse_1*(q_1x-W910)/($AV910^2+Aarseth_1^2)^(3/2)</f>
        <v>-1.0454002443446304</v>
      </c>
      <c r="AH910" s="39">
        <f>Masse_1*(q_1y-X910)/($AV910^2+Aarseth_1^2)^(3/2)</f>
        <v>4.7259766814839308</v>
      </c>
      <c r="AI910" s="39"/>
      <c r="AJ910" s="39">
        <f>Masse_2*(q_2x-W910)/($AX910^2+Aarseth_2^2)^(3/2)</f>
        <v>-0.49828859003763781</v>
      </c>
      <c r="AK910" s="39">
        <f>Masse_2*(q_2y-X910)/($AX910^2+Aarseth_2^2)^(3/2)</f>
        <v>1.4520055588300929</v>
      </c>
      <c r="AL910" s="39"/>
      <c r="AM910" s="39">
        <f>Masse_3*(q_3x-W910)/($AZ910^2+Aarseth_3^2)^(3/2)</f>
        <v>-1.6290950295334208</v>
      </c>
      <c r="AN910" s="39">
        <f>Masse_3*(q_3y-X910)/($AZ910^2+Aarseth_3^2)^(3/2)</f>
        <v>5.0646995197098503</v>
      </c>
      <c r="AO910" s="39"/>
      <c r="AP910" s="39"/>
      <c r="AQ910" s="39"/>
      <c r="AR910" s="39"/>
      <c r="AS910" s="39"/>
      <c r="AT910" s="39"/>
      <c r="AU910" s="39"/>
      <c r="AV910" s="39">
        <f>SQRT((q_1x-W910)^2+(q_1y-X910)^2)</f>
        <v>328674.06646704901</v>
      </c>
      <c r="AW910" s="39"/>
      <c r="AX910" s="39">
        <f>SQRT((q_2x-W910)^2+(q_2y-X910)^2)</f>
        <v>341930.53335878643</v>
      </c>
      <c r="AY910" s="39"/>
      <c r="AZ910" s="39">
        <f>SQRT((q_3x-W910)^2+(q_3y-X910)^2)</f>
        <v>313474.13724206819</v>
      </c>
      <c r="BA910" s="39"/>
    </row>
    <row r="911" spans="20:53" x14ac:dyDescent="0.3">
      <c r="T911">
        <v>907</v>
      </c>
      <c r="U911">
        <v>453.5</v>
      </c>
      <c r="W911" s="39">
        <f>W910+(Z910*bt)+(0.5*AC910)*bt^2</f>
        <v>91327.007201121582</v>
      </c>
      <c r="X911" s="39">
        <f>X910+(AA910*bt)+(0.5*AD910)*bt^2</f>
        <v>-313822.89567735384</v>
      </c>
      <c r="Y911" s="39"/>
      <c r="Z911" s="39">
        <f>Z910+(AC910*bt)</f>
        <v>677.83983740730673</v>
      </c>
      <c r="AA911" s="39">
        <f>AA910+(AD910*bt)</f>
        <v>-810.0125709830495</v>
      </c>
      <c r="AB911" s="39"/>
      <c r="AC911" s="39">
        <f t="shared" si="55"/>
        <v>-3.1707622039877368</v>
      </c>
      <c r="AD911" s="39">
        <f t="shared" si="56"/>
        <v>11.207143611313231</v>
      </c>
      <c r="AE911" s="39"/>
      <c r="AF911" s="39"/>
      <c r="AG911" s="39">
        <f>Masse_1*(q_1x-W911)/($AV911^2+Aarseth_1^2)^(3/2)</f>
        <v>-1.0459061575765112</v>
      </c>
      <c r="AH911" s="39">
        <f>Masse_1*(q_1y-X911)/($AV911^2+Aarseth_1^2)^(3/2)</f>
        <v>4.7117299371839438</v>
      </c>
      <c r="AI911" s="39"/>
      <c r="AJ911" s="39">
        <f>Masse_2*(q_2x-W911)/($AX911^2+Aarseth_2^2)^(3/2)</f>
        <v>-0.49765022993399222</v>
      </c>
      <c r="AK911" s="39">
        <f>Masse_2*(q_2y-X911)/($AX911^2+Aarseth_2^2)^(3/2)</f>
        <v>1.4475421781580307</v>
      </c>
      <c r="AL911" s="39"/>
      <c r="AM911" s="39">
        <f>Masse_3*(q_3x-W911)/($AZ911^2+Aarseth_3^2)^(3/2)</f>
        <v>-1.6272058164772332</v>
      </c>
      <c r="AN911" s="39">
        <f>Masse_3*(q_3y-X911)/($AZ911^2+Aarseth_3^2)^(3/2)</f>
        <v>5.0478714959712567</v>
      </c>
      <c r="AO911" s="39"/>
      <c r="AP911" s="39"/>
      <c r="AQ911" s="39"/>
      <c r="AR911" s="39"/>
      <c r="AS911" s="39"/>
      <c r="AT911" s="39"/>
      <c r="AU911" s="39"/>
      <c r="AV911" s="39">
        <f>SQRT((q_1x-W911)^2+(q_1y-X911)^2)</f>
        <v>329144.2620535082</v>
      </c>
      <c r="AW911" s="39"/>
      <c r="AX911" s="39">
        <f>SQRT((q_2x-W911)^2+(q_2y-X911)^2)</f>
        <v>342425.13093700493</v>
      </c>
      <c r="AY911" s="39"/>
      <c r="AZ911" s="39">
        <f>SQRT((q_3x-W911)^2+(q_3y-X911)^2)</f>
        <v>313964.99055997247</v>
      </c>
      <c r="BA911" s="39"/>
    </row>
    <row r="912" spans="20:53" x14ac:dyDescent="0.3">
      <c r="T912">
        <v>908</v>
      </c>
      <c r="U912">
        <v>454</v>
      </c>
      <c r="W912" s="39">
        <f>W911+(Z911*bt)+(0.5*AC911)*bt^2</f>
        <v>91665.530774549741</v>
      </c>
      <c r="X912" s="39">
        <f>X911+(AA911*bt)+(0.5*AD911)*bt^2</f>
        <v>-314226.50106989394</v>
      </c>
      <c r="Y912" s="39"/>
      <c r="Z912" s="39">
        <f>Z911+(AC911*bt)</f>
        <v>676.25445630531283</v>
      </c>
      <c r="AA912" s="39">
        <f>AA911+(AD911*bt)</f>
        <v>-804.40899917739284</v>
      </c>
      <c r="AB912" s="39"/>
      <c r="AC912" s="39">
        <f t="shared" si="55"/>
        <v>-3.1687696661580604</v>
      </c>
      <c r="AD912" s="39">
        <f t="shared" si="56"/>
        <v>11.171958633223323</v>
      </c>
      <c r="AE912" s="39"/>
      <c r="AF912" s="39"/>
      <c r="AG912" s="39">
        <f>Masse_1*(q_1x-W912)/($AV912^2+Aarseth_1^2)^(3/2)</f>
        <v>-1.0464094387959815</v>
      </c>
      <c r="AH912" s="39">
        <f>Masse_1*(q_1y-X912)/($AV912^2+Aarseth_1^2)^(3/2)</f>
        <v>4.6976230245112225</v>
      </c>
      <c r="AI912" s="39"/>
      <c r="AJ912" s="39">
        <f>Masse_2*(q_2x-W912)/($AX912^2+Aarseth_2^2)^(3/2)</f>
        <v>-0.49701984992525017</v>
      </c>
      <c r="AK912" s="39">
        <f>Masse_2*(q_2y-X912)/($AX912^2+Aarseth_2^2)^(3/2)</f>
        <v>1.4431222041911924</v>
      </c>
      <c r="AL912" s="39"/>
      <c r="AM912" s="39">
        <f>Masse_3*(q_3x-W912)/($AZ912^2+Aarseth_3^2)^(3/2)</f>
        <v>-1.6253403774368287</v>
      </c>
      <c r="AN912" s="39">
        <f>Masse_3*(q_3y-X912)/($AZ912^2+Aarseth_3^2)^(3/2)</f>
        <v>5.0312134045209076</v>
      </c>
      <c r="AO912" s="39"/>
      <c r="AP912" s="39"/>
      <c r="AQ912" s="39"/>
      <c r="AR912" s="39"/>
      <c r="AS912" s="39"/>
      <c r="AT912" s="39"/>
      <c r="AU912" s="39"/>
      <c r="AV912" s="39">
        <f>SQRT((q_1x-W912)^2+(q_1y-X912)^2)</f>
        <v>329611.72581064893</v>
      </c>
      <c r="AW912" s="39"/>
      <c r="AX912" s="39">
        <f>SQRT((q_2x-W912)^2+(q_2y-X912)^2)</f>
        <v>342916.92107446061</v>
      </c>
      <c r="AY912" s="39"/>
      <c r="AZ912" s="39">
        <f>SQRT((q_3x-W912)^2+(q_3y-X912)^2)</f>
        <v>314453.05497396056</v>
      </c>
      <c r="BA912" s="39"/>
    </row>
    <row r="913" spans="20:53" x14ac:dyDescent="0.3">
      <c r="T913">
        <v>909</v>
      </c>
      <c r="U913">
        <v>454.5</v>
      </c>
      <c r="W913" s="39">
        <f>W912+(Z912*bt)+(0.5*AC912)*bt^2</f>
        <v>92003.261906494139</v>
      </c>
      <c r="X913" s="39">
        <f>X912+(AA912*bt)+(0.5*AD912)*bt^2</f>
        <v>-314627.30907465349</v>
      </c>
      <c r="Y913" s="39"/>
      <c r="Z913" s="39">
        <f>Z912+(AC912*bt)</f>
        <v>674.67007147223376</v>
      </c>
      <c r="AA913" s="39">
        <f>AA912+(AD912*bt)</f>
        <v>-798.82301986078119</v>
      </c>
      <c r="AB913" s="39"/>
      <c r="AC913" s="39">
        <f t="shared" si="55"/>
        <v>-3.1668062252246525</v>
      </c>
      <c r="AD913" s="39">
        <f t="shared" si="56"/>
        <v>11.13712264913914</v>
      </c>
      <c r="AE913" s="39"/>
      <c r="AF913" s="39"/>
      <c r="AG913" s="39">
        <f>Masse_1*(q_1x-W913)/($AV913^2+Aarseth_1^2)^(3/2)</f>
        <v>-1.0469102776637094</v>
      </c>
      <c r="AH913" s="39">
        <f>Masse_1*(q_1y-X913)/($AV913^2+Aarseth_1^2)^(3/2)</f>
        <v>4.6836543464427791</v>
      </c>
      <c r="AI913" s="39"/>
      <c r="AJ913" s="39">
        <f>Masse_2*(q_2x-W913)/($AX913^2+Aarseth_2^2)^(3/2)</f>
        <v>-0.49639738650378767</v>
      </c>
      <c r="AK913" s="39">
        <f>Masse_2*(q_2y-X913)/($AX913^2+Aarseth_2^2)^(3/2)</f>
        <v>1.4387451317886295</v>
      </c>
      <c r="AL913" s="39"/>
      <c r="AM913" s="39">
        <f>Masse_3*(q_3x-W913)/($AZ913^2+Aarseth_3^2)^(3/2)</f>
        <v>-1.6234985610571555</v>
      </c>
      <c r="AN913" s="39">
        <f>Masse_3*(q_3y-X913)/($AZ913^2+Aarseth_3^2)^(3/2)</f>
        <v>5.0147231709077325</v>
      </c>
      <c r="AO913" s="39"/>
      <c r="AP913" s="39"/>
      <c r="AQ913" s="39"/>
      <c r="AR913" s="39"/>
      <c r="AS913" s="39"/>
      <c r="AT913" s="39"/>
      <c r="AU913" s="39"/>
      <c r="AV913" s="39">
        <f>SQRT((q_1x-W913)^2+(q_1y-X913)^2)</f>
        <v>330076.46534833789</v>
      </c>
      <c r="AW913" s="39"/>
      <c r="AX913" s="39">
        <f>SQRT((q_2x-W913)^2+(q_2y-X913)^2)</f>
        <v>343405.91211385006</v>
      </c>
      <c r="AY913" s="39"/>
      <c r="AZ913" s="39">
        <f>SQRT((q_3x-W913)^2+(q_3y-X913)^2)</f>
        <v>314938.33866936213</v>
      </c>
      <c r="BA913" s="39"/>
    </row>
    <row r="914" spans="20:53" x14ac:dyDescent="0.3">
      <c r="T914">
        <v>910</v>
      </c>
      <c r="U914">
        <v>455</v>
      </c>
      <c r="W914" s="39">
        <f>W913+(Z913*bt)+(0.5*AC913)*bt^2</f>
        <v>92340.201091452109</v>
      </c>
      <c r="X914" s="39">
        <f>X913+(AA913*bt)+(0.5*AD913)*bt^2</f>
        <v>-315025.32844425272</v>
      </c>
      <c r="Y914" s="39"/>
      <c r="Z914" s="39">
        <f>Z913+(AC913*bt)</f>
        <v>673.0866683596214</v>
      </c>
      <c r="AA914" s="39">
        <f>AA913+(AD913*bt)</f>
        <v>-793.25445853621159</v>
      </c>
      <c r="AB914" s="39"/>
      <c r="AC914" s="39">
        <f t="shared" ref="AC914:AC977" si="57">AG914+AJ914+AM914</f>
        <v>-3.1648718549574988</v>
      </c>
      <c r="AD914" s="39">
        <f t="shared" ref="AD914:AD977" si="58">AH914+AK914+AN914</f>
        <v>11.102631551592243</v>
      </c>
      <c r="AE914" s="39"/>
      <c r="AF914" s="39"/>
      <c r="AG914" s="39">
        <f>Masse_1*(q_1x-W914)/($AV914^2+Aarseth_1^2)^(3/2)</f>
        <v>-1.0474088598571656</v>
      </c>
      <c r="AH914" s="39">
        <f>Masse_1*(q_1y-X914)/($AV914^2+Aarseth_1^2)^(3/2)</f>
        <v>4.6698223317597298</v>
      </c>
      <c r="AI914" s="39"/>
      <c r="AJ914" s="39">
        <f>Masse_2*(q_2x-W914)/($AX914^2+Aarseth_2^2)^(3/2)</f>
        <v>-0.49578277714645302</v>
      </c>
      <c r="AK914" s="39">
        <f>Masse_2*(q_2y-X914)/($AX914^2+Aarseth_2^2)^(3/2)</f>
        <v>1.4344104640497286</v>
      </c>
      <c r="AL914" s="39"/>
      <c r="AM914" s="39">
        <f>Masse_3*(q_3x-W914)/($AZ914^2+Aarseth_3^2)^(3/2)</f>
        <v>-1.6216802179538803</v>
      </c>
      <c r="AN914" s="39">
        <f>Masse_3*(q_3y-X914)/($AZ914^2+Aarseth_3^2)^(3/2)</f>
        <v>4.9983987557827847</v>
      </c>
      <c r="AO914" s="39"/>
      <c r="AP914" s="39"/>
      <c r="AQ914" s="39"/>
      <c r="AR914" s="39"/>
      <c r="AS914" s="39"/>
      <c r="AT914" s="39"/>
      <c r="AU914" s="39"/>
      <c r="AV914" s="39">
        <f>SQRT((q_1x-W914)^2+(q_1y-X914)^2)</f>
        <v>330538.48820073105</v>
      </c>
      <c r="AW914" s="39"/>
      <c r="AX914" s="39">
        <f>SQRT((q_2x-W914)^2+(q_2y-X914)^2)</f>
        <v>343892.11231367645</v>
      </c>
      <c r="AY914" s="39"/>
      <c r="AZ914" s="39">
        <f>SQRT((q_3x-W914)^2+(q_3y-X914)^2)</f>
        <v>315420.84974935639</v>
      </c>
      <c r="BA914" s="39"/>
    </row>
    <row r="915" spans="20:53" x14ac:dyDescent="0.3">
      <c r="T915">
        <v>911</v>
      </c>
      <c r="U915">
        <v>455.5</v>
      </c>
      <c r="W915" s="39">
        <f>W914+(Z914*bt)+(0.5*AC914)*bt^2</f>
        <v>92676.348816650047</v>
      </c>
      <c r="X915" s="39">
        <f>X914+(AA914*bt)+(0.5*AD914)*bt^2</f>
        <v>-315420.56784457684</v>
      </c>
      <c r="Y915" s="39"/>
      <c r="Z915" s="39">
        <f>Z914+(AC914*bt)</f>
        <v>671.50423243214266</v>
      </c>
      <c r="AA915" s="39">
        <f>AA914+(AD914*bt)</f>
        <v>-787.70314276041552</v>
      </c>
      <c r="AB915" s="39"/>
      <c r="AC915" s="39">
        <f t="shared" si="57"/>
        <v>-3.1629665281686674</v>
      </c>
      <c r="AD915" s="39">
        <f t="shared" si="58"/>
        <v>11.068481300888962</v>
      </c>
      <c r="AE915" s="39"/>
      <c r="AF915" s="39"/>
      <c r="AG915" s="39">
        <f>Masse_1*(q_1x-W915)/($AV915^2+Aarseth_1^2)^(3/2)</f>
        <v>-1.0479053671748479</v>
      </c>
      <c r="AH915" s="39">
        <f>Masse_1*(q_1y-X915)/($AV915^2+Aarseth_1^2)^(3/2)</f>
        <v>4.656125434550682</v>
      </c>
      <c r="AI915" s="39"/>
      <c r="AJ915" s="39">
        <f>Masse_2*(q_2x-W915)/($AX915^2+Aarseth_2^2)^(3/2)</f>
        <v>-0.49517596029870714</v>
      </c>
      <c r="AK915" s="39">
        <f>Masse_2*(q_2y-X915)/($AX915^2+Aarseth_2^2)^(3/2)</f>
        <v>1.4301177121527155</v>
      </c>
      <c r="AL915" s="39"/>
      <c r="AM915" s="39">
        <f>Masse_3*(q_3x-W915)/($AZ915^2+Aarseth_3^2)^(3/2)</f>
        <v>-1.6198852006951123</v>
      </c>
      <c r="AN915" s="39">
        <f>Masse_3*(q_3y-X915)/($AZ915^2+Aarseth_3^2)^(3/2)</f>
        <v>4.9822381541855654</v>
      </c>
      <c r="AO915" s="39"/>
      <c r="AP915" s="39"/>
      <c r="AQ915" s="39"/>
      <c r="AR915" s="39"/>
      <c r="AS915" s="39"/>
      <c r="AT915" s="39"/>
      <c r="AU915" s="39"/>
      <c r="AV915" s="39">
        <f>SQRT((q_1x-W915)^2+(q_1y-X915)^2)</f>
        <v>330997.80182711687</v>
      </c>
      <c r="AW915" s="39"/>
      <c r="AX915" s="39">
        <f>SQRT((q_2x-W915)^2+(q_2y-X915)^2)</f>
        <v>344375.52984923049</v>
      </c>
      <c r="AY915" s="39"/>
      <c r="AZ915" s="39">
        <f>SQRT((q_3x-W915)^2+(q_3y-X915)^2)</f>
        <v>315900.59623592021</v>
      </c>
      <c r="BA915" s="39"/>
    </row>
    <row r="916" spans="20:53" x14ac:dyDescent="0.3">
      <c r="T916">
        <v>912</v>
      </c>
      <c r="U916">
        <v>456</v>
      </c>
      <c r="W916" s="39">
        <f>W915+(Z915*bt)+(0.5*AC915)*bt^2</f>
        <v>93011.705562050091</v>
      </c>
      <c r="X916" s="39">
        <f>X915+(AA915*bt)+(0.5*AD915)*bt^2</f>
        <v>-315813.03585579444</v>
      </c>
      <c r="Y916" s="39"/>
      <c r="Z916" s="39">
        <f>Z915+(AC915*bt)</f>
        <v>669.92274916805832</v>
      </c>
      <c r="AA916" s="39">
        <f>AA915+(AD915*bt)</f>
        <v>-782.16890210997099</v>
      </c>
      <c r="AB916" s="39"/>
      <c r="AC916" s="39">
        <f t="shared" si="57"/>
        <v>-3.1610902167800532</v>
      </c>
      <c r="AD916" s="39">
        <f t="shared" si="58"/>
        <v>11.03466792377151</v>
      </c>
      <c r="AE916" s="39"/>
      <c r="AF916" s="39"/>
      <c r="AG916" s="39">
        <f>Masse_1*(q_1x-W916)/($AV916^2+Aarseth_1^2)^(3/2)</f>
        <v>-1.0483999776376114</v>
      </c>
      <c r="AH916" s="39">
        <f>Masse_1*(q_1y-X916)/($AV916^2+Aarseth_1^2)^(3/2)</f>
        <v>4.6425621337265124</v>
      </c>
      <c r="AI916" s="39"/>
      <c r="AJ916" s="39">
        <f>Masse_2*(q_2x-W916)/($AX916^2+Aarseth_2^2)^(3/2)</f>
        <v>-0.49457687535907879</v>
      </c>
      <c r="AK916" s="39">
        <f>Masse_2*(q_2y-X916)/($AX916^2+Aarseth_2^2)^(3/2)</f>
        <v>1.4258663951969044</v>
      </c>
      <c r="AL916" s="39"/>
      <c r="AM916" s="39">
        <f>Masse_3*(q_3x-W916)/($AZ916^2+Aarseth_3^2)^(3/2)</f>
        <v>-1.6181133637833633</v>
      </c>
      <c r="AN916" s="39">
        <f>Masse_3*(q_3y-X916)/($AZ916^2+Aarseth_3^2)^(3/2)</f>
        <v>4.9662393948480927</v>
      </c>
      <c r="AO916" s="39"/>
      <c r="AP916" s="39"/>
      <c r="AQ916" s="39"/>
      <c r="AR916" s="39"/>
      <c r="AS916" s="39"/>
      <c r="AT916" s="39"/>
      <c r="AU916" s="39"/>
      <c r="AV916" s="39">
        <f>SQRT((q_1x-W916)^2+(q_1y-X916)^2)</f>
        <v>331454.41361274663</v>
      </c>
      <c r="AW916" s="39"/>
      <c r="AX916" s="39">
        <f>SQRT((q_2x-W916)^2+(q_2y-X916)^2)</f>
        <v>344856.17281355528</v>
      </c>
      <c r="AY916" s="39"/>
      <c r="AZ916" s="39">
        <f>SQRT((q_3x-W916)^2+(q_3y-X916)^2)</f>
        <v>316377.5860707605</v>
      </c>
      <c r="BA916" s="39"/>
    </row>
    <row r="917" spans="20:53" x14ac:dyDescent="0.3">
      <c r="T917">
        <v>913</v>
      </c>
      <c r="U917">
        <v>456.5</v>
      </c>
      <c r="W917" s="39">
        <f>W916+(Z916*bt)+(0.5*AC916)*bt^2</f>
        <v>93346.271800357019</v>
      </c>
      <c r="X917" s="39">
        <f>X916+(AA916*bt)+(0.5*AD916)*bt^2</f>
        <v>-316202.74097335897</v>
      </c>
      <c r="Y917" s="39"/>
      <c r="Z917" s="39">
        <f>Z916+(AC916*bt)</f>
        <v>668.34220405966835</v>
      </c>
      <c r="AA917" s="39">
        <f>AA916+(AD916*bt)</f>
        <v>-776.65156814808518</v>
      </c>
      <c r="AB917" s="39"/>
      <c r="AC917" s="39">
        <f t="shared" si="57"/>
        <v>-3.1592428918886402</v>
      </c>
      <c r="AD917" s="39">
        <f t="shared" si="58"/>
        <v>11.001187512110427</v>
      </c>
      <c r="AE917" s="39"/>
      <c r="AF917" s="39"/>
      <c r="AG917" s="39">
        <f>Masse_1*(q_1x-W917)/($AV917^2+Aarseth_1^2)^(3/2)</f>
        <v>-1.0488928655872654</v>
      </c>
      <c r="AH917" s="39">
        <f>Masse_1*(q_1y-X917)/($AV917^2+Aarseth_1^2)^(3/2)</f>
        <v>4.6291309325465413</v>
      </c>
      <c r="AI917" s="39"/>
      <c r="AJ917" s="39">
        <f>Masse_2*(q_2x-W917)/($AX917^2+Aarseth_2^2)^(3/2)</f>
        <v>-0.49398546266395765</v>
      </c>
      <c r="AK917" s="39">
        <f>Masse_2*(q_2y-X917)/($AX917^2+Aarseth_2^2)^(3/2)</f>
        <v>1.4216560400486706</v>
      </c>
      <c r="AL917" s="39"/>
      <c r="AM917" s="39">
        <f>Masse_3*(q_3x-W917)/($AZ917^2+Aarseth_3^2)^(3/2)</f>
        <v>-1.6163645636374173</v>
      </c>
      <c r="AN917" s="39">
        <f>Masse_3*(q_3y-X917)/($AZ917^2+Aarseth_3^2)^(3/2)</f>
        <v>4.9504005395152149</v>
      </c>
      <c r="AO917" s="39"/>
      <c r="AP917" s="39"/>
      <c r="AQ917" s="39"/>
      <c r="AR917" s="39"/>
      <c r="AS917" s="39"/>
      <c r="AT917" s="39"/>
      <c r="AU917" s="39"/>
      <c r="AV917" s="39">
        <f>SQRT((q_1x-W917)^2+(q_1y-X917)^2)</f>
        <v>331908.33086965047</v>
      </c>
      <c r="AW917" s="39"/>
      <c r="AX917" s="39">
        <f>SQRT((q_2x-W917)^2+(q_2y-X917)^2)</f>
        <v>345334.04921839485</v>
      </c>
      <c r="AY917" s="39"/>
      <c r="AZ917" s="39">
        <f>SQRT((q_3x-W917)^2+(q_3y-X917)^2)</f>
        <v>316851.8271162312</v>
      </c>
      <c r="BA917" s="39"/>
    </row>
    <row r="918" spans="20:53" x14ac:dyDescent="0.3">
      <c r="T918">
        <v>914</v>
      </c>
      <c r="U918">
        <v>457</v>
      </c>
      <c r="W918" s="39">
        <f>W917+(Z917*bt)+(0.5*AC917)*bt^2</f>
        <v>93680.047997025365</v>
      </c>
      <c r="X918" s="39">
        <f>X917+(AA917*bt)+(0.5*AD917)*bt^2</f>
        <v>-316589.69160899398</v>
      </c>
      <c r="Y918" s="39"/>
      <c r="Z918" s="39">
        <f>Z917+(AC917*bt)</f>
        <v>666.76258261372402</v>
      </c>
      <c r="AA918" s="39">
        <f>AA917+(AD917*bt)</f>
        <v>-771.15097439202998</v>
      </c>
      <c r="AB918" s="39"/>
      <c r="AC918" s="39">
        <f t="shared" si="57"/>
        <v>-3.1574245238295529</v>
      </c>
      <c r="AD918" s="39">
        <f t="shared" si="58"/>
        <v>10.968036221627987</v>
      </c>
      <c r="AE918" s="39"/>
      <c r="AF918" s="39"/>
      <c r="AG918" s="39">
        <f>Masse_1*(q_1x-W918)/($AV918^2+Aarseth_1^2)^(3/2)</f>
        <v>-1.0493842017823576</v>
      </c>
      <c r="AH918" s="39">
        <f>Masse_1*(q_1y-X918)/($AV918^2+Aarseth_1^2)^(3/2)</f>
        <v>4.615830358155101</v>
      </c>
      <c r="AI918" s="39"/>
      <c r="AJ918" s="39">
        <f>Masse_2*(q_2x-W918)/($AX918^2+Aarseth_2^2)^(3/2)</f>
        <v>-0.49340166347271208</v>
      </c>
      <c r="AK918" s="39">
        <f>Masse_2*(q_2y-X918)/($AX918^2+Aarseth_2^2)^(3/2)</f>
        <v>1.4174861811910406</v>
      </c>
      <c r="AL918" s="39"/>
      <c r="AM918" s="39">
        <f>Masse_3*(q_3x-W918)/($AZ918^2+Aarseth_3^2)^(3/2)</f>
        <v>-1.6146386585744834</v>
      </c>
      <c r="AN918" s="39">
        <f>Masse_3*(q_3y-X918)/($AZ918^2+Aarseth_3^2)^(3/2)</f>
        <v>4.9347196822818447</v>
      </c>
      <c r="AO918" s="39"/>
      <c r="AP918" s="39"/>
      <c r="AQ918" s="39"/>
      <c r="AR918" s="39"/>
      <c r="AS918" s="39"/>
      <c r="AT918" s="39"/>
      <c r="AU918" s="39"/>
      <c r="AV918" s="39">
        <f>SQRT((q_1x-W918)^2+(q_1y-X918)^2)</f>
        <v>332359.56083744118</v>
      </c>
      <c r="AW918" s="39"/>
      <c r="AX918" s="39">
        <f>SQRT((q_2x-W918)^2+(q_2y-X918)^2)</f>
        <v>345809.16699512722</v>
      </c>
      <c r="AY918" s="39"/>
      <c r="AZ918" s="39">
        <f>SQRT((q_3x-W918)^2+(q_3y-X918)^2)</f>
        <v>317323.32715623558</v>
      </c>
      <c r="BA918" s="39"/>
    </row>
    <row r="919" spans="20:53" x14ac:dyDescent="0.3">
      <c r="T919">
        <v>915</v>
      </c>
      <c r="U919">
        <v>457.5</v>
      </c>
      <c r="W919" s="39">
        <f>W918+(Z918*bt)+(0.5*AC918)*bt^2</f>
        <v>94013.034610266754</v>
      </c>
      <c r="X919" s="39">
        <f>X918+(AA918*bt)+(0.5*AD918)*bt^2</f>
        <v>-316973.89609166229</v>
      </c>
      <c r="Y919" s="39"/>
      <c r="Z919" s="39">
        <f>Z918+(AC918*bt)</f>
        <v>665.18387035180922</v>
      </c>
      <c r="AA919" s="39">
        <f>AA918+(AD918*bt)</f>
        <v>-765.66695628121602</v>
      </c>
      <c r="AB919" s="39"/>
      <c r="AC919" s="39">
        <f t="shared" si="57"/>
        <v>-3.1556350822369206</v>
      </c>
      <c r="AD919" s="39">
        <f t="shared" si="58"/>
        <v>10.935210270651698</v>
      </c>
      <c r="AE919" s="39"/>
      <c r="AF919" s="39"/>
      <c r="AG919" s="39">
        <f>Masse_1*(q_1x-W919)/($AV919^2+Aarseth_1^2)^(3/2)</f>
        <v>-1.0498741534914651</v>
      </c>
      <c r="AH919" s="39">
        <f>Masse_1*(q_1y-X919)/($AV919^2+Aarseth_1^2)^(3/2)</f>
        <v>4.6026589611292223</v>
      </c>
      <c r="AI919" s="39"/>
      <c r="AJ919" s="39">
        <f>Masse_2*(q_2x-W919)/($AX919^2+Aarseth_2^2)^(3/2)</f>
        <v>-0.4928254199531093</v>
      </c>
      <c r="AK919" s="39">
        <f>Masse_2*(q_2y-X919)/($AX919^2+Aarseth_2^2)^(3/2)</f>
        <v>1.4133563605767512</v>
      </c>
      <c r="AL919" s="39"/>
      <c r="AM919" s="39">
        <f>Masse_3*(q_3x-W919)/($AZ919^2+Aarseth_3^2)^(3/2)</f>
        <v>-1.6129355087923465</v>
      </c>
      <c r="AN919" s="39">
        <f>Masse_3*(q_3y-X919)/($AZ919^2+Aarseth_3^2)^(3/2)</f>
        <v>4.9191949489457256</v>
      </c>
      <c r="AO919" s="39"/>
      <c r="AP919" s="39"/>
      <c r="AQ919" s="39"/>
      <c r="AR919" s="39"/>
      <c r="AS919" s="39"/>
      <c r="AT919" s="39"/>
      <c r="AU919" s="39"/>
      <c r="AV919" s="39">
        <f>SQRT((q_1x-W919)^2+(q_1y-X919)^2)</f>
        <v>332808.1106841049</v>
      </c>
      <c r="AW919" s="39"/>
      <c r="AX919" s="39">
        <f>SQRT((q_2x-W919)^2+(q_2y-X919)^2)</f>
        <v>346281.53399568255</v>
      </c>
      <c r="AY919" s="39"/>
      <c r="AZ919" s="39">
        <f>SQRT((q_3x-W919)^2+(q_3y-X919)^2)</f>
        <v>317792.09389711369</v>
      </c>
      <c r="BA919" s="39"/>
    </row>
    <row r="920" spans="20:53" x14ac:dyDescent="0.3">
      <c r="T920">
        <v>916</v>
      </c>
      <c r="U920">
        <v>458</v>
      </c>
      <c r="W920" s="39">
        <f>W919+(Z919*bt)+(0.5*AC919)*bt^2</f>
        <v>94345.232091057376</v>
      </c>
      <c r="X920" s="39">
        <f>X919+(AA919*bt)+(0.5*AD919)*bt^2</f>
        <v>-317355.36266851902</v>
      </c>
      <c r="Y920" s="39"/>
      <c r="Z920" s="39">
        <f>Z919+(AC919*bt)</f>
        <v>663.60605281069081</v>
      </c>
      <c r="AA920" s="39">
        <f>AA919+(AD919*bt)</f>
        <v>-760.1993511458902</v>
      </c>
      <c r="AB920" s="39"/>
      <c r="AC920" s="39">
        <f t="shared" si="57"/>
        <v>-3.1538745361026583</v>
      </c>
      <c r="AD920" s="39">
        <f t="shared" si="58"/>
        <v>10.902705938897055</v>
      </c>
      <c r="AE920" s="39"/>
      <c r="AF920" s="39"/>
      <c r="AG920" s="39">
        <f>Masse_1*(q_1x-W920)/($AV920^2+Aarseth_1^2)^(3/2)</f>
        <v>-1.0503628845838779</v>
      </c>
      <c r="AH920" s="39">
        <f>Masse_1*(q_1y-X920)/($AV920^2+Aarseth_1^2)^(3/2)</f>
        <v>4.5896153150363315</v>
      </c>
      <c r="AI920" s="39"/>
      <c r="AJ920" s="39">
        <f>Masse_2*(q_2x-W920)/($AX920^2+Aarseth_2^2)^(3/2)</f>
        <v>-0.49225667516702476</v>
      </c>
      <c r="AK920" s="39">
        <f>Masse_2*(q_2y-X920)/($AX920^2+Aarseth_2^2)^(3/2)</f>
        <v>1.4092661274846745</v>
      </c>
      <c r="AL920" s="39"/>
      <c r="AM920" s="39">
        <f>Masse_3*(q_3x-W920)/($AZ920^2+Aarseth_3^2)^(3/2)</f>
        <v>-1.6112549763517556</v>
      </c>
      <c r="AN920" s="39">
        <f>Masse_3*(q_3y-X920)/($AZ920^2+Aarseth_3^2)^(3/2)</f>
        <v>4.9038244963760498</v>
      </c>
      <c r="AO920" s="39"/>
      <c r="AP920" s="39"/>
      <c r="AQ920" s="39"/>
      <c r="AR920" s="39"/>
      <c r="AS920" s="39"/>
      <c r="AT920" s="39"/>
      <c r="AU920" s="39"/>
      <c r="AV920" s="39">
        <f>SQRT((q_1x-W920)^2+(q_1y-X920)^2)</f>
        <v>333253.98750677868</v>
      </c>
      <c r="AW920" s="39"/>
      <c r="AX920" s="39">
        <f>SQRT((q_2x-W920)^2+(q_2y-X920)^2)</f>
        <v>346751.15799344546</v>
      </c>
      <c r="AY920" s="39"/>
      <c r="AZ920" s="39">
        <f>SQRT((q_3x-W920)^2+(q_3y-X920)^2)</f>
        <v>318258.13496851531</v>
      </c>
      <c r="BA920" s="39"/>
    </row>
    <row r="921" spans="20:53" x14ac:dyDescent="0.3">
      <c r="T921">
        <v>917</v>
      </c>
      <c r="U921">
        <v>458.5</v>
      </c>
      <c r="W921" s="39">
        <f>W920+(Z920*bt)+(0.5*AC920)*bt^2</f>
        <v>94676.640883145723</v>
      </c>
      <c r="X921" s="39">
        <f>X920+(AA920*bt)+(0.5*AD920)*bt^2</f>
        <v>-317734.09950584959</v>
      </c>
      <c r="Y921" s="39"/>
      <c r="Z921" s="39">
        <f>Z920+(AC920*bt)</f>
        <v>662.02911554263949</v>
      </c>
      <c r="AA921" s="39">
        <f>AA920+(AD920*bt)</f>
        <v>-754.74799817644168</v>
      </c>
      <c r="AB921" s="39"/>
      <c r="AC921" s="39">
        <f t="shared" si="57"/>
        <v>-3.1521428538330429</v>
      </c>
      <c r="AD921" s="39">
        <f t="shared" si="58"/>
        <v>10.870519566278112</v>
      </c>
      <c r="AE921" s="39"/>
      <c r="AF921" s="39"/>
      <c r="AG921" s="39">
        <f>Masse_1*(q_1x-W921)/($AV921^2+Aarseth_1^2)^(3/2)</f>
        <v>-1.0508505556178227</v>
      </c>
      <c r="AH921" s="39">
        <f>Masse_1*(q_1y-X921)/($AV921^2+Aarseth_1^2)^(3/2)</f>
        <v>4.5766980160019646</v>
      </c>
      <c r="AI921" s="39"/>
      <c r="AJ921" s="39">
        <f>Masse_2*(q_2x-W921)/($AX921^2+Aarseth_2^2)^(3/2)</f>
        <v>-0.49169537305648464</v>
      </c>
      <c r="AK921" s="39">
        <f>Masse_2*(q_2y-X921)/($AX921^2+Aarseth_2^2)^(3/2)</f>
        <v>1.4052150383796569</v>
      </c>
      <c r="AL921" s="39"/>
      <c r="AM921" s="39">
        <f>Masse_3*(q_3x-W921)/($AZ921^2+Aarseth_3^2)^(3/2)</f>
        <v>-1.6095969251587359</v>
      </c>
      <c r="AN921" s="39">
        <f>Masse_3*(q_3y-X921)/($AZ921^2+Aarseth_3^2)^(3/2)</f>
        <v>4.8886065118964916</v>
      </c>
      <c r="AO921" s="39"/>
      <c r="AP921" s="39"/>
      <c r="AQ921" s="39"/>
      <c r="AR921" s="39"/>
      <c r="AS921" s="39"/>
      <c r="AT921" s="39"/>
      <c r="AU921" s="39"/>
      <c r="AV921" s="39">
        <f>SQRT((q_1x-W921)^2+(q_1y-X921)^2)</f>
        <v>333697.198332517</v>
      </c>
      <c r="AW921" s="39"/>
      <c r="AX921" s="39">
        <f>SQRT((q_2x-W921)^2+(q_2y-X921)^2)</f>
        <v>347218.04668414354</v>
      </c>
      <c r="AY921" s="39"/>
      <c r="AZ921" s="39">
        <f>SQRT((q_3x-W921)^2+(q_3y-X921)^2)</f>
        <v>318721.45792425907</v>
      </c>
      <c r="BA921" s="39"/>
    </row>
    <row r="922" spans="20:53" x14ac:dyDescent="0.3">
      <c r="T922">
        <v>918</v>
      </c>
      <c r="U922">
        <v>459</v>
      </c>
      <c r="W922" s="39">
        <f>W921+(Z921*bt)+(0.5*AC921)*bt^2</f>
        <v>95007.261423060321</v>
      </c>
      <c r="X922" s="39">
        <f>X921+(AA921*bt)+(0.5*AD921)*bt^2</f>
        <v>-318110.11468999204</v>
      </c>
      <c r="Y922" s="39"/>
      <c r="Z922" s="39">
        <f>Z921+(AC921*bt)</f>
        <v>660.45304411572295</v>
      </c>
      <c r="AA922" s="39">
        <f>AA921+(AD921*bt)</f>
        <v>-749.31273839330265</v>
      </c>
      <c r="AB922" s="39"/>
      <c r="AC922" s="39">
        <f t="shared" si="57"/>
        <v>-3.150440003303602</v>
      </c>
      <c r="AD922" s="39">
        <f t="shared" si="58"/>
        <v>10.838647551746675</v>
      </c>
      <c r="AE922" s="39"/>
      <c r="AF922" s="39"/>
      <c r="AG922" s="39">
        <f>Masse_1*(q_1x-W922)/($AV922^2+Aarseth_1^2)^(3/2)</f>
        <v>-1.0513373239263646</v>
      </c>
      <c r="AH922" s="39">
        <f>Masse_1*(q_1y-X922)/($AV922^2+Aarseth_1^2)^(3/2)</f>
        <v>4.5639056822875519</v>
      </c>
      <c r="AI922" s="39"/>
      <c r="AJ922" s="39">
        <f>Masse_2*(q_2x-W922)/($AX922^2+Aarseth_2^2)^(3/2)</f>
        <v>-0.49114145842996237</v>
      </c>
      <c r="AK922" s="39">
        <f>Masse_2*(q_2y-X922)/($AX922^2+Aarseth_2^2)^(3/2)</f>
        <v>1.4012026567754854</v>
      </c>
      <c r="AL922" s="39"/>
      <c r="AM922" s="39">
        <f>Masse_3*(q_3x-W922)/($AZ922^2+Aarseth_3^2)^(3/2)</f>
        <v>-1.6079612209472751</v>
      </c>
      <c r="AN922" s="39">
        <f>Masse_3*(q_3y-X922)/($AZ922^2+Aarseth_3^2)^(3/2)</f>
        <v>4.8735392126836388</v>
      </c>
      <c r="AO922" s="39"/>
      <c r="AP922" s="39"/>
      <c r="AQ922" s="39"/>
      <c r="AR922" s="39"/>
      <c r="AS922" s="39"/>
      <c r="AT922" s="39"/>
      <c r="AU922" s="39"/>
      <c r="AV922" s="39">
        <f>SQRT((q_1x-W922)^2+(q_1y-X922)^2)</f>
        <v>334137.75011904462</v>
      </c>
      <c r="AW922" s="39"/>
      <c r="AX922" s="39">
        <f>SQRT((q_2x-W922)^2+(q_2y-X922)^2)</f>
        <v>347682.20768672053</v>
      </c>
      <c r="AY922" s="39"/>
      <c r="AZ922" s="39">
        <f>SQRT((q_3x-W922)^2+(q_3y-X922)^2)</f>
        <v>319182.07024317712</v>
      </c>
      <c r="BA922" s="39"/>
    </row>
    <row r="923" spans="20:53" x14ac:dyDescent="0.3">
      <c r="T923">
        <v>919</v>
      </c>
      <c r="U923">
        <v>459.5</v>
      </c>
      <c r="W923" s="39">
        <f>W922+(Z922*bt)+(0.5*AC922)*bt^2</f>
        <v>95337.09414011777</v>
      </c>
      <c r="X923" s="39">
        <f>X922+(AA922*bt)+(0.5*AD922)*bt^2</f>
        <v>-318483.41622824472</v>
      </c>
      <c r="Y923" s="39"/>
      <c r="Z923" s="39">
        <f>Z922+(AC922*bt)</f>
        <v>658.87782411407113</v>
      </c>
      <c r="AA923" s="39">
        <f>AA922+(AD922*bt)</f>
        <v>-743.89341461742936</v>
      </c>
      <c r="AB923" s="39"/>
      <c r="AC923" s="39">
        <f t="shared" si="57"/>
        <v>-3.1487659519118583</v>
      </c>
      <c r="AD923" s="39">
        <f t="shared" si="58"/>
        <v>10.807086352157413</v>
      </c>
      <c r="AE923" s="39"/>
      <c r="AF923" s="39"/>
      <c r="AG923" s="39">
        <f>Masse_1*(q_1x-W923)/($AV923^2+Aarseth_1^2)^(3/2)</f>
        <v>-1.0518233437008833</v>
      </c>
      <c r="AH923" s="39">
        <f>Masse_1*(q_1y-X923)/($AV923^2+Aarseth_1^2)^(3/2)</f>
        <v>4.5512369538771953</v>
      </c>
      <c r="AI923" s="39"/>
      <c r="AJ923" s="39">
        <f>Masse_2*(q_2x-W923)/($AX923^2+Aarseth_2^2)^(3/2)</f>
        <v>-0.49059487694896581</v>
      </c>
      <c r="AK923" s="39">
        <f>Masse_2*(q_2y-X923)/($AX923^2+Aarseth_2^2)^(3/2)</f>
        <v>1.3972285531010091</v>
      </c>
      <c r="AL923" s="39"/>
      <c r="AM923" s="39">
        <f>Masse_3*(q_3x-W923)/($AZ923^2+Aarseth_3^2)^(3/2)</f>
        <v>-1.6063477312620091</v>
      </c>
      <c r="AN923" s="39">
        <f>Masse_3*(q_3y-X923)/($AZ923^2+Aarseth_3^2)^(3/2)</f>
        <v>4.8586208451792086</v>
      </c>
      <c r="AO923" s="39"/>
      <c r="AP923" s="39"/>
      <c r="AQ923" s="39"/>
      <c r="AR923" s="39"/>
      <c r="AS923" s="39"/>
      <c r="AT923" s="39"/>
      <c r="AU923" s="39"/>
      <c r="AV923" s="39">
        <f>SQRT((q_1x-W923)^2+(q_1y-X923)^2)</f>
        <v>334575.64975549851</v>
      </c>
      <c r="AW923" s="39"/>
      <c r="AX923" s="39">
        <f>SQRT((q_2x-W923)^2+(q_2y-X923)^2)</f>
        <v>348143.64854419598</v>
      </c>
      <c r="AY923" s="39"/>
      <c r="AZ923" s="39">
        <f>SQRT((q_3x-W923)^2+(q_3y-X923)^2)</f>
        <v>319639.97932994692</v>
      </c>
      <c r="BA923" s="39"/>
    </row>
    <row r="924" spans="20:53" x14ac:dyDescent="0.3">
      <c r="T924">
        <v>920</v>
      </c>
      <c r="U924">
        <v>460</v>
      </c>
      <c r="W924" s="39">
        <f>W923+(Z923*bt)+(0.5*AC923)*bt^2</f>
        <v>95666.139456430828</v>
      </c>
      <c r="X924" s="39">
        <f>X923+(AA923*bt)+(0.5*AD923)*bt^2</f>
        <v>-318854.01204975939</v>
      </c>
      <c r="Y924" s="39"/>
      <c r="Z924" s="39">
        <f>Z923+(AC923*bt)</f>
        <v>657.3034411381152</v>
      </c>
      <c r="AA924" s="39">
        <f>AA923+(AD923*bt)</f>
        <v>-738.4898714413506</v>
      </c>
      <c r="AB924" s="39"/>
      <c r="AC924" s="39">
        <f t="shared" si="57"/>
        <v>-3.1471206666283358</v>
      </c>
      <c r="AD924" s="39">
        <f t="shared" si="58"/>
        <v>10.775832481159629</v>
      </c>
      <c r="AE924" s="39"/>
      <c r="AF924" s="39"/>
      <c r="AG924" s="39">
        <f>Masse_1*(q_1x-W924)/($AV924^2+Aarseth_1^2)^(3/2)</f>
        <v>-1.0523087660724302</v>
      </c>
      <c r="AH924" s="39">
        <f>Masse_1*(q_1y-X924)/($AV924^2+Aarseth_1^2)^(3/2)</f>
        <v>4.5386904920742817</v>
      </c>
      <c r="AI924" s="39"/>
      <c r="AJ924" s="39">
        <f>Masse_2*(q_2x-W924)/($AX924^2+Aarseth_2^2)^(3/2)</f>
        <v>-0.49005557511490966</v>
      </c>
      <c r="AK924" s="39">
        <f>Masse_2*(q_2y-X924)/($AX924^2+Aarseth_2^2)^(3/2)</f>
        <v>1.3932923045693495</v>
      </c>
      <c r="AL924" s="39"/>
      <c r="AM924" s="39">
        <f>Masse_3*(q_3x-W924)/($AZ924^2+Aarseth_3^2)^(3/2)</f>
        <v>-1.604756325440996</v>
      </c>
      <c r="AN924" s="39">
        <f>Masse_3*(q_3y-X924)/($AZ924^2+Aarseth_3^2)^(3/2)</f>
        <v>4.8438496845159991</v>
      </c>
      <c r="AO924" s="39"/>
      <c r="AP924" s="39"/>
      <c r="AQ924" s="39"/>
      <c r="AR924" s="39"/>
      <c r="AS924" s="39"/>
      <c r="AT924" s="39"/>
      <c r="AU924" s="39"/>
      <c r="AV924" s="39">
        <f>SQRT((q_1x-W924)^2+(q_1y-X924)^2)</f>
        <v>335010.90406315814</v>
      </c>
      <c r="AW924" s="39"/>
      <c r="AX924" s="39">
        <f>SQRT((q_2x-W924)^2+(q_2y-X924)^2)</f>
        <v>348602.37672451086</v>
      </c>
      <c r="AY924" s="39"/>
      <c r="AZ924" s="39">
        <f>SQRT((q_3x-W924)^2+(q_3y-X924)^2)</f>
        <v>320095.19251590909</v>
      </c>
      <c r="BA924" s="39"/>
    </row>
    <row r="925" spans="20:53" x14ac:dyDescent="0.3">
      <c r="T925">
        <v>921</v>
      </c>
      <c r="U925">
        <v>460.5</v>
      </c>
      <c r="W925" s="39">
        <f>W924+(Z924*bt)+(0.5*AC924)*bt^2</f>
        <v>95994.397786916568</v>
      </c>
      <c r="X925" s="39">
        <f>X924+(AA924*bt)+(0.5*AD924)*bt^2</f>
        <v>-319221.91000641993</v>
      </c>
      <c r="Y925" s="39"/>
      <c r="Z925" s="39">
        <f>Z924+(AC924*bt)</f>
        <v>655.72988080480104</v>
      </c>
      <c r="AA925" s="39">
        <f>AA924+(AD924*bt)</f>
        <v>-733.10195520077082</v>
      </c>
      <c r="AB925" s="39"/>
      <c r="AC925" s="39">
        <f t="shared" si="57"/>
        <v>-3.1455041140459605</v>
      </c>
      <c r="AD925" s="39">
        <f t="shared" si="58"/>
        <v>10.744882508114882</v>
      </c>
      <c r="AE925" s="39"/>
      <c r="AF925" s="39"/>
      <c r="AG925" s="39">
        <f>Masse_1*(q_1x-W925)/($AV925^2+Aarseth_1^2)^(3/2)</f>
        <v>-1.0527937391908646</v>
      </c>
      <c r="AH925" s="39">
        <f>Masse_1*(q_1y-X925)/($AV925^2+Aarseth_1^2)^(3/2)</f>
        <v>4.5262649791069078</v>
      </c>
      <c r="AI925" s="39"/>
      <c r="AJ925" s="39">
        <f>Masse_2*(q_2x-W925)/($AX925^2+Aarseth_2^2)^(3/2)</f>
        <v>-0.48952350025626312</v>
      </c>
      <c r="AK925" s="39">
        <f>Masse_2*(q_2y-X925)/($AX925^2+Aarseth_2^2)^(3/2)</f>
        <v>1.3893934950500959</v>
      </c>
      <c r="AL925" s="39"/>
      <c r="AM925" s="39">
        <f>Masse_3*(q_3x-W925)/($AZ925^2+Aarseth_3^2)^(3/2)</f>
        <v>-1.6031868745988329</v>
      </c>
      <c r="AN925" s="39">
        <f>Masse_3*(q_3y-X925)/($AZ925^2+Aarseth_3^2)^(3/2)</f>
        <v>4.8292240339578782</v>
      </c>
      <c r="AO925" s="39"/>
      <c r="AP925" s="39"/>
      <c r="AQ925" s="39"/>
      <c r="AR925" s="39"/>
      <c r="AS925" s="39"/>
      <c r="AT925" s="39"/>
      <c r="AU925" s="39"/>
      <c r="AV925" s="39">
        <f>SQRT((q_1x-W925)^2+(q_1y-X925)^2)</f>
        <v>335443.51979616372</v>
      </c>
      <c r="AW925" s="39"/>
      <c r="AX925" s="39">
        <f>SQRT((q_2x-W925)^2+(q_2y-X925)^2)</f>
        <v>349058.39962135948</v>
      </c>
      <c r="AY925" s="39"/>
      <c r="AZ925" s="39">
        <f>SQRT((q_3x-W925)^2+(q_3y-X925)^2)</f>
        <v>320547.7170598727</v>
      </c>
      <c r="BA925" s="39"/>
    </row>
    <row r="926" spans="20:53" x14ac:dyDescent="0.3">
      <c r="T926">
        <v>922</v>
      </c>
      <c r="U926">
        <v>461</v>
      </c>
      <c r="W926" s="39">
        <f>W925+(Z925*bt)+(0.5*AC925)*bt^2</f>
        <v>96321.869539304709</v>
      </c>
      <c r="X926" s="39">
        <f>X925+(AA925*bt)+(0.5*AD925)*bt^2</f>
        <v>-319587.1178737068</v>
      </c>
      <c r="Y926" s="39"/>
      <c r="Z926" s="39">
        <f>Z925+(AC925*bt)</f>
        <v>654.15712874777807</v>
      </c>
      <c r="AA926" s="39">
        <f>AA925+(AD925*bt)</f>
        <v>-727.72951394671338</v>
      </c>
      <c r="AB926" s="39"/>
      <c r="AC926" s="39">
        <f t="shared" si="57"/>
        <v>-3.1439162604274618</v>
      </c>
      <c r="AD926" s="39">
        <f t="shared" si="58"/>
        <v>10.714233057038427</v>
      </c>
      <c r="AE926" s="39"/>
      <c r="AF926" s="39"/>
      <c r="AG926" s="39">
        <f>Masse_1*(q_1x-W926)/($AV926^2+Aarseth_1^2)^(3/2)</f>
        <v>-1.053278408301823</v>
      </c>
      <c r="AH926" s="39">
        <f>Masse_1*(q_1y-X926)/($AV926^2+Aarseth_1^2)^(3/2)</f>
        <v>4.5139591177418517</v>
      </c>
      <c r="AI926" s="39"/>
      <c r="AJ926" s="39">
        <f>Masse_2*(q_2x-W926)/($AX926^2+Aarseth_2^2)^(3/2)</f>
        <v>-0.4889986005159348</v>
      </c>
      <c r="AK926" s="39">
        <f>Masse_2*(q_2y-X926)/($AX926^2+Aarseth_2^2)^(3/2)</f>
        <v>1.3855317149443267</v>
      </c>
      <c r="AL926" s="39"/>
      <c r="AM926" s="39">
        <f>Masse_3*(q_3x-W926)/($AZ926^2+Aarseth_3^2)^(3/2)</f>
        <v>-1.6016392516097042</v>
      </c>
      <c r="AN926" s="39">
        <f>Masse_3*(q_3y-X926)/($AZ926^2+Aarseth_3^2)^(3/2)</f>
        <v>4.8147422243522504</v>
      </c>
      <c r="AO926" s="39"/>
      <c r="AP926" s="39"/>
      <c r="AQ926" s="39"/>
      <c r="AR926" s="39"/>
      <c r="AS926" s="39"/>
      <c r="AT926" s="39"/>
      <c r="AU926" s="39"/>
      <c r="AV926" s="39">
        <f>SQRT((q_1x-W926)^2+(q_1y-X926)^2)</f>
        <v>335873.50364222366</v>
      </c>
      <c r="AW926" s="39"/>
      <c r="AX926" s="39">
        <f>SQRT((q_2x-W926)^2+(q_2y-X926)^2)</f>
        <v>349511.72455500788</v>
      </c>
      <c r="AY926" s="39"/>
      <c r="AZ926" s="39">
        <f>SQRT((q_3x-W926)^2+(q_3y-X926)^2)</f>
        <v>320997.56014890713</v>
      </c>
      <c r="BA926" s="39"/>
    </row>
    <row r="927" spans="20:53" x14ac:dyDescent="0.3">
      <c r="T927">
        <v>923</v>
      </c>
      <c r="U927">
        <v>461.5</v>
      </c>
      <c r="W927" s="39">
        <f>W926+(Z926*bt)+(0.5*AC926)*bt^2</f>
        <v>96648.555114146046</v>
      </c>
      <c r="X927" s="39">
        <f>X926+(AA926*bt)+(0.5*AD926)*bt^2</f>
        <v>-319949.643351548</v>
      </c>
      <c r="Y927" s="39"/>
      <c r="Z927" s="39">
        <f>Z926+(AC926*bt)</f>
        <v>652.58517061756436</v>
      </c>
      <c r="AA927" s="39">
        <f>AA926+(AD926*bt)</f>
        <v>-722.37239741819417</v>
      </c>
      <c r="AB927" s="39"/>
      <c r="AC927" s="39">
        <f t="shared" si="57"/>
        <v>-3.1423570717514266</v>
      </c>
      <c r="AD927" s="39">
        <f t="shared" si="58"/>
        <v>10.683880805565883</v>
      </c>
      <c r="AE927" s="39"/>
      <c r="AF927" s="39"/>
      <c r="AG927" s="39">
        <f>Masse_1*(q_1x-W927)/($AV927^2+Aarseth_1^2)^(3/2)</f>
        <v>-1.0537629158217765</v>
      </c>
      <c r="AH927" s="39">
        <f>Masse_1*(q_1y-X927)/($AV927^2+Aarseth_1^2)^(3/2)</f>
        <v>4.5017716309077009</v>
      </c>
      <c r="AI927" s="39"/>
      <c r="AJ927" s="39">
        <f>Masse_2*(q_2x-W927)/($AX927^2+Aarseth_2^2)^(3/2)</f>
        <v>-0.48848082483893945</v>
      </c>
      <c r="AK927" s="39">
        <f>Masse_2*(q_2y-X927)/($AX927^2+Aarseth_2^2)^(3/2)</f>
        <v>1.3817065610625157</v>
      </c>
      <c r="AL927" s="39"/>
      <c r="AM927" s="39">
        <f>Masse_3*(q_3x-W927)/($AZ927^2+Aarseth_3^2)^(3/2)</f>
        <v>-1.600113331090711</v>
      </c>
      <c r="AN927" s="39">
        <f>Masse_3*(q_3y-X927)/($AZ927^2+Aarseth_3^2)^(3/2)</f>
        <v>4.8004026135956659</v>
      </c>
      <c r="AO927" s="39"/>
      <c r="AP927" s="39"/>
      <c r="AQ927" s="39"/>
      <c r="AR927" s="39"/>
      <c r="AS927" s="39"/>
      <c r="AT927" s="39"/>
      <c r="AU927" s="39"/>
      <c r="AV927" s="39">
        <f>SQRT((q_1x-W927)^2+(q_1y-X927)^2)</f>
        <v>336300.8622233108</v>
      </c>
      <c r="AW927" s="39"/>
      <c r="AX927" s="39">
        <f>SQRT((q_2x-W927)^2+(q_2y-X927)^2)</f>
        <v>349962.35877309961</v>
      </c>
      <c r="AY927" s="39"/>
      <c r="AZ927" s="39">
        <f>SQRT((q_3x-W927)^2+(q_3y-X927)^2)</f>
        <v>321444.72889912181</v>
      </c>
      <c r="BA927" s="39"/>
    </row>
    <row r="928" spans="20:53" x14ac:dyDescent="0.3">
      <c r="T928">
        <v>924</v>
      </c>
      <c r="U928">
        <v>462</v>
      </c>
      <c r="W928" s="39">
        <f>W927+(Z927*bt)+(0.5*AC927)*bt^2</f>
        <v>96974.454904820857</v>
      </c>
      <c r="X928" s="39">
        <f>X927+(AA927*bt)+(0.5*AD927)*bt^2</f>
        <v>-320309.49406515644</v>
      </c>
      <c r="Y928" s="39"/>
      <c r="Z928" s="39">
        <f>Z927+(AC927*bt)</f>
        <v>651.01399208168868</v>
      </c>
      <c r="AA928" s="39">
        <f>AA927+(AD927*bt)</f>
        <v>-717.03045701541123</v>
      </c>
      <c r="AB928" s="39"/>
      <c r="AC928" s="39">
        <f t="shared" si="57"/>
        <v>-3.1408265137565703</v>
      </c>
      <c r="AD928" s="39">
        <f t="shared" si="58"/>
        <v>10.653822483942523</v>
      </c>
      <c r="AE928" s="39"/>
      <c r="AF928" s="39"/>
      <c r="AG928" s="39">
        <f>Masse_1*(q_1x-W928)/($AV928^2+Aarseth_1^2)^(3/2)</f>
        <v>-1.0542474014109331</v>
      </c>
      <c r="AH928" s="39">
        <f>Masse_1*(q_1y-X928)/($AV928^2+Aarseth_1^2)^(3/2)</f>
        <v>4.4897012613255889</v>
      </c>
      <c r="AI928" s="39"/>
      <c r="AJ928" s="39">
        <f>Masse_2*(q_2x-W928)/($AX928^2+Aarseth_2^2)^(3/2)</f>
        <v>-0.4879701229603175</v>
      </c>
      <c r="AK928" s="39">
        <f>Masse_2*(q_2y-X928)/($AX928^2+Aarseth_2^2)^(3/2)</f>
        <v>1.3779176365051982</v>
      </c>
      <c r="AL928" s="39"/>
      <c r="AM928" s="39">
        <f>Masse_3*(q_3x-W928)/($AZ928^2+Aarseth_3^2)^(3/2)</f>
        <v>-1.5986089893853199</v>
      </c>
      <c r="AN928" s="39">
        <f>Masse_3*(q_3y-X928)/($AZ928^2+Aarseth_3^2)^(3/2)</f>
        <v>4.7862035861117356</v>
      </c>
      <c r="AO928" s="39"/>
      <c r="AP928" s="39"/>
      <c r="AQ928" s="39"/>
      <c r="AR928" s="39"/>
      <c r="AS928" s="39"/>
      <c r="AT928" s="39"/>
      <c r="AU928" s="39"/>
      <c r="AV928" s="39">
        <f>SQRT((q_1x-W928)^2+(q_1y-X928)^2)</f>
        <v>336725.60209634807</v>
      </c>
      <c r="AW928" s="39"/>
      <c r="AX928" s="39">
        <f>SQRT((q_2x-W928)^2+(q_2y-X928)^2)</f>
        <v>350410.30945144803</v>
      </c>
      <c r="AY928" s="39"/>
      <c r="AZ928" s="39">
        <f>SQRT((q_3x-W928)^2+(q_3y-X928)^2)</f>
        <v>321889.23035643355</v>
      </c>
      <c r="BA928" s="39"/>
    </row>
    <row r="929" spans="20:53" x14ac:dyDescent="0.3">
      <c r="T929">
        <v>925</v>
      </c>
      <c r="U929">
        <v>462.5</v>
      </c>
      <c r="W929" s="39">
        <f>W928+(Z928*bt)+(0.5*AC928)*bt^2</f>
        <v>97299.569297547481</v>
      </c>
      <c r="X929" s="39">
        <f>X928+(AA928*bt)+(0.5*AD928)*bt^2</f>
        <v>-320666.67756585364</v>
      </c>
      <c r="Y929" s="39"/>
      <c r="Z929" s="39">
        <f>Z928+(AC928*bt)</f>
        <v>649.4435788248104</v>
      </c>
      <c r="AA929" s="39">
        <f>AA928+(AD928*bt)</f>
        <v>-711.70354577343994</v>
      </c>
      <c r="AB929" s="39"/>
      <c r="AC929" s="39">
        <f t="shared" si="57"/>
        <v>-3.1393245519846662</v>
      </c>
      <c r="AD929" s="39">
        <f t="shared" si="58"/>
        <v>10.624054874036325</v>
      </c>
      <c r="AE929" s="39"/>
      <c r="AF929" s="39"/>
      <c r="AG929" s="39">
        <f>Masse_1*(q_1x-W929)/($AV929^2+Aarseth_1^2)^(3/2)</f>
        <v>-1.0547320020444133</v>
      </c>
      <c r="AH929" s="39">
        <f>Masse_1*(q_1y-X929)/($AV929^2+Aarseth_1^2)^(3/2)</f>
        <v>4.4777467711489312</v>
      </c>
      <c r="AI929" s="39"/>
      <c r="AJ929" s="39">
        <f>Masse_2*(q_2x-W929)/($AX929^2+Aarseth_2^2)^(3/2)</f>
        <v>-0.48746644539326744</v>
      </c>
      <c r="AK929" s="39">
        <f>Masse_2*(q_2y-X929)/($AX929^2+Aarseth_2^2)^(3/2)</f>
        <v>1.3741645505462101</v>
      </c>
      <c r="AL929" s="39"/>
      <c r="AM929" s="39">
        <f>Masse_3*(q_3x-W929)/($AZ929^2+Aarseth_3^2)^(3/2)</f>
        <v>-1.5971261045469856</v>
      </c>
      <c r="AN929" s="39">
        <f>Masse_3*(q_3y-X929)/($AZ929^2+Aarseth_3^2)^(3/2)</f>
        <v>4.7721435523411833</v>
      </c>
      <c r="AO929" s="39"/>
      <c r="AP929" s="39"/>
      <c r="AQ929" s="39"/>
      <c r="AR929" s="39"/>
      <c r="AS929" s="39"/>
      <c r="AT929" s="39"/>
      <c r="AU929" s="39"/>
      <c r="AV929" s="39">
        <f>SQRT((q_1x-W929)^2+(q_1y-X929)^2)</f>
        <v>337147.72975388297</v>
      </c>
      <c r="AW929" s="39"/>
      <c r="AX929" s="39">
        <f>SQRT((q_2x-W929)^2+(q_2y-X929)^2)</f>
        <v>350855.58369481645</v>
      </c>
      <c r="AY929" s="39"/>
      <c r="AZ929" s="39">
        <f>SQRT((q_3x-W929)^2+(q_3y-X929)^2)</f>
        <v>322331.0714973213</v>
      </c>
      <c r="BA929" s="39"/>
    </row>
    <row r="930" spans="20:53" x14ac:dyDescent="0.3">
      <c r="T930">
        <v>926</v>
      </c>
      <c r="U930">
        <v>463</v>
      </c>
      <c r="W930" s="39">
        <f>W929+(Z929*bt)+(0.5*AC929)*bt^2</f>
        <v>97623.898671390882</v>
      </c>
      <c r="X930" s="39">
        <f>X929+(AA929*bt)+(0.5*AD929)*bt^2</f>
        <v>-321021.20133188111</v>
      </c>
      <c r="Y930" s="39"/>
      <c r="Z930" s="39">
        <f>Z929+(AC929*bt)</f>
        <v>647.8739165488181</v>
      </c>
      <c r="AA930" s="39">
        <f>AA929+(AD929*bt)</f>
        <v>-706.39151833642177</v>
      </c>
      <c r="AB930" s="39"/>
      <c r="AC930" s="39">
        <f t="shared" si="57"/>
        <v>-3.1378511518218444</v>
      </c>
      <c r="AD930" s="39">
        <f t="shared" si="58"/>
        <v>10.59457480837259</v>
      </c>
      <c r="AE930" s="39"/>
      <c r="AF930" s="39"/>
      <c r="AG930" s="39">
        <f>Masse_1*(q_1x-W930)/($AV930^2+Aarseth_1^2)^(3/2)</f>
        <v>-1.0552168520814069</v>
      </c>
      <c r="AH930" s="39">
        <f>Masse_1*(q_1y-X930)/($AV930^2+Aarseth_1^2)^(3/2)</f>
        <v>4.4659069416104362</v>
      </c>
      <c r="AI930" s="39"/>
      <c r="AJ930" s="39">
        <f>Masse_2*(q_2x-W930)/($AX930^2+Aarseth_2^2)^(3/2)</f>
        <v>-0.48696974341757387</v>
      </c>
      <c r="AK930" s="39">
        <f>Masse_2*(q_2y-X930)/($AX930^2+Aarseth_2^2)^(3/2)</f>
        <v>1.370446918518698</v>
      </c>
      <c r="AL930" s="39"/>
      <c r="AM930" s="39">
        <f>Masse_3*(q_3x-W930)/($AZ930^2+Aarseth_3^2)^(3/2)</f>
        <v>-1.5956645563228637</v>
      </c>
      <c r="AN930" s="39">
        <f>Masse_3*(q_3y-X930)/($AZ930^2+Aarseth_3^2)^(3/2)</f>
        <v>4.7582209482434559</v>
      </c>
      <c r="AO930" s="39"/>
      <c r="AP930" s="39"/>
      <c r="AQ930" s="39"/>
      <c r="AR930" s="39"/>
      <c r="AS930" s="39"/>
      <c r="AT930" s="39"/>
      <c r="AU930" s="39"/>
      <c r="AV930" s="39">
        <f>SQRT((q_1x-W930)^2+(q_1y-X930)^2)</f>
        <v>337567.25162475213</v>
      </c>
      <c r="AW930" s="39"/>
      <c r="AX930" s="39">
        <f>SQRT((q_2x-W930)^2+(q_2y-X930)^2)</f>
        <v>351298.18853768572</v>
      </c>
      <c r="AY930" s="39"/>
      <c r="AZ930" s="39">
        <f>SQRT((q_3x-W930)^2+(q_3y-X930)^2)</f>
        <v>322770.2592295697</v>
      </c>
      <c r="BA930" s="39"/>
    </row>
    <row r="931" spans="20:53" x14ac:dyDescent="0.3">
      <c r="T931">
        <v>927</v>
      </c>
      <c r="U931">
        <v>463.5</v>
      </c>
      <c r="W931" s="39">
        <f>W930+(Z930*bt)+(0.5*AC930)*bt^2</f>
        <v>97947.443398271309</v>
      </c>
      <c r="X931" s="39">
        <f>X930+(AA930*bt)+(0.5*AD930)*bt^2</f>
        <v>-321373.07276919828</v>
      </c>
      <c r="Y931" s="39"/>
      <c r="Z931" s="39">
        <f>Z930+(AC930*bt)</f>
        <v>646.30499097290715</v>
      </c>
      <c r="AA931" s="39">
        <f>AA930+(AD930*bt)</f>
        <v>-701.09423093223552</v>
      </c>
      <c r="AB931" s="39"/>
      <c r="AC931" s="39">
        <f t="shared" si="57"/>
        <v>-3.13640627853861</v>
      </c>
      <c r="AD931" s="39">
        <f t="shared" si="58"/>
        <v>10.565379169190766</v>
      </c>
      <c r="AE931" s="39"/>
      <c r="AF931" s="39"/>
      <c r="AG931" s="39">
        <f>Masse_1*(q_1x-W931)/($AV931^2+Aarseth_1^2)^(3/2)</f>
        <v>-1.0557020833325605</v>
      </c>
      <c r="AH931" s="39">
        <f>Masse_1*(q_1y-X931)/($AV931^2+Aarseth_1^2)^(3/2)</f>
        <v>4.4541805726770418</v>
      </c>
      <c r="AI931" s="39"/>
      <c r="AJ931" s="39">
        <f>Masse_2*(q_2x-W931)/($AX931^2+Aarseth_2^2)^(3/2)</f>
        <v>-0.48647996906822749</v>
      </c>
      <c r="AK931" s="39">
        <f>Masse_2*(q_2y-X931)/($AX931^2+Aarseth_2^2)^(3/2)</f>
        <v>1.366764361703543</v>
      </c>
      <c r="AL931" s="39"/>
      <c r="AM931" s="39">
        <f>Masse_3*(q_3x-W931)/($AZ931^2+Aarseth_3^2)^(3/2)</f>
        <v>-1.5942242261378221</v>
      </c>
      <c r="AN931" s="39">
        <f>Masse_3*(q_3y-X931)/($AZ931^2+Aarseth_3^2)^(3/2)</f>
        <v>4.7444342348101811</v>
      </c>
      <c r="AO931" s="39"/>
      <c r="AP931" s="39"/>
      <c r="AQ931" s="39"/>
      <c r="AR931" s="39"/>
      <c r="AS931" s="39"/>
      <c r="AT931" s="39"/>
      <c r="AU931" s="39"/>
      <c r="AV931" s="39">
        <f>SQRT((q_1x-W931)^2+(q_1y-X931)^2)</f>
        <v>337984.17407473549</v>
      </c>
      <c r="AW931" s="39"/>
      <c r="AX931" s="39">
        <f>SQRT((q_2x-W931)^2+(q_2y-X931)^2)</f>
        <v>351738.1309450097</v>
      </c>
      <c r="AY931" s="39"/>
      <c r="AZ931" s="39">
        <f>SQRT((q_3x-W931)^2+(q_3y-X931)^2)</f>
        <v>323206.8003930003</v>
      </c>
      <c r="BA931" s="39"/>
    </row>
    <row r="932" spans="20:53" x14ac:dyDescent="0.3">
      <c r="T932">
        <v>928</v>
      </c>
      <c r="U932">
        <v>464</v>
      </c>
      <c r="W932" s="39">
        <f>W931+(Z931*bt)+(0.5*AC931)*bt^2</f>
        <v>98270.203842972944</v>
      </c>
      <c r="X932" s="39">
        <f>X931+(AA931*bt)+(0.5*AD931)*bt^2</f>
        <v>-321722.2992122682</v>
      </c>
      <c r="Y932" s="39"/>
      <c r="Z932" s="39">
        <f>Z931+(AC931*bt)</f>
        <v>644.73678783363789</v>
      </c>
      <c r="AA932" s="39">
        <f>AA931+(AD931*bt)</f>
        <v>-695.81154134764017</v>
      </c>
      <c r="AB932" s="39"/>
      <c r="AC932" s="39">
        <f t="shared" si="57"/>
        <v>-3.1349898973284258</v>
      </c>
      <c r="AD932" s="39">
        <f t="shared" si="58"/>
        <v>10.536464887522275</v>
      </c>
      <c r="AE932" s="39"/>
      <c r="AF932" s="39"/>
      <c r="AG932" s="39">
        <f>Masse_1*(q_1x-W932)/($AV932^2+Aarseth_1^2)^(3/2)</f>
        <v>-1.0561878251256569</v>
      </c>
      <c r="AH932" s="39">
        <f>Masse_1*(q_1y-X932)/($AV932^2+Aarseth_1^2)^(3/2)</f>
        <v>4.442566482712591</v>
      </c>
      <c r="AI932" s="39"/>
      <c r="AJ932" s="39">
        <f>Masse_2*(q_2x-W932)/($AX932^2+Aarseth_2^2)^(3/2)</f>
        <v>-0.48599707512428336</v>
      </c>
      <c r="AK932" s="39">
        <f>Masse_2*(q_2y-X932)/($AX932^2+Aarseth_2^2)^(3/2)</f>
        <v>1.3631165072202878</v>
      </c>
      <c r="AL932" s="39"/>
      <c r="AM932" s="39">
        <f>Masse_3*(q_3x-W932)/($AZ932^2+Aarseth_3^2)^(3/2)</f>
        <v>-1.5928049970784859</v>
      </c>
      <c r="AN932" s="39">
        <f>Masse_3*(q_3y-X932)/($AZ932^2+Aarseth_3^2)^(3/2)</f>
        <v>4.730781897589396</v>
      </c>
      <c r="AO932" s="39"/>
      <c r="AP932" s="39"/>
      <c r="AQ932" s="39"/>
      <c r="AR932" s="39"/>
      <c r="AS932" s="39"/>
      <c r="AT932" s="39"/>
      <c r="AU932" s="39"/>
      <c r="AV932" s="39">
        <f>SQRT((q_1x-W932)^2+(q_1y-X932)^2)</f>
        <v>338398.50340720004</v>
      </c>
      <c r="AW932" s="39"/>
      <c r="AX932" s="39">
        <f>SQRT((q_2x-W932)^2+(q_2y-X932)^2)</f>
        <v>352175.41781295859</v>
      </c>
      <c r="AY932" s="39"/>
      <c r="AZ932" s="39">
        <f>SQRT((q_3x-W932)^2+(q_3y-X932)^2)</f>
        <v>323640.7017601917</v>
      </c>
      <c r="BA932" s="39"/>
    </row>
    <row r="933" spans="20:53" x14ac:dyDescent="0.3">
      <c r="T933">
        <v>929</v>
      </c>
      <c r="U933">
        <v>464.5</v>
      </c>
      <c r="W933" s="39">
        <f>W932+(Z932*bt)+(0.5*AC932)*bt^2</f>
        <v>98592.180363152598</v>
      </c>
      <c r="X933" s="39">
        <f>X932+(AA932*bt)+(0.5*AD932)*bt^2</f>
        <v>-322068.88792483107</v>
      </c>
      <c r="Y933" s="39"/>
      <c r="Z933" s="39">
        <f>Z932+(AC932*bt)</f>
        <v>643.16929288497363</v>
      </c>
      <c r="AA933" s="39">
        <f>AA932+(AD932*bt)</f>
        <v>-690.54330890387905</v>
      </c>
      <c r="AB933" s="39"/>
      <c r="AC933" s="39">
        <f t="shared" si="57"/>
        <v>-3.1336019733449669</v>
      </c>
      <c r="AD933" s="39">
        <f t="shared" si="58"/>
        <v>10.507828942288853</v>
      </c>
      <c r="AE933" s="39"/>
      <c r="AF933" s="39"/>
      <c r="AG933" s="39">
        <f>Masse_1*(q_1x-W933)/($AV933^2+Aarseth_1^2)^(3/2)</f>
        <v>-1.0566742043695339</v>
      </c>
      <c r="AH933" s="39">
        <f>Masse_1*(q_1y-X933)/($AV933^2+Aarseth_1^2)^(3/2)</f>
        <v>4.4310635081476386</v>
      </c>
      <c r="AI933" s="39"/>
      <c r="AJ933" s="39">
        <f>Masse_2*(q_2x-W933)/($AX933^2+Aarseth_2^2)^(3/2)</f>
        <v>-0.4855210150979537</v>
      </c>
      <c r="AK933" s="39">
        <f>Masse_2*(q_2y-X933)/($AX933^2+Aarseth_2^2)^(3/2)</f>
        <v>1.3595029879204985</v>
      </c>
      <c r="AL933" s="39"/>
      <c r="AM933" s="39">
        <f>Masse_3*(q_3x-W933)/($AZ933^2+Aarseth_3^2)^(3/2)</f>
        <v>-1.5914067538774792</v>
      </c>
      <c r="AN933" s="39">
        <f>Masse_3*(q_3y-X933)/($AZ933^2+Aarseth_3^2)^(3/2)</f>
        <v>4.7172624462207171</v>
      </c>
      <c r="AO933" s="39"/>
      <c r="AP933" s="39"/>
      <c r="AQ933" s="39"/>
      <c r="AR933" s="39"/>
      <c r="AS933" s="39"/>
      <c r="AT933" s="39"/>
      <c r="AU933" s="39"/>
      <c r="AV933" s="39">
        <f>SQRT((q_1x-W933)^2+(q_1y-X933)^2)</f>
        <v>338810.24586373445</v>
      </c>
      <c r="AW933" s="39"/>
      <c r="AX933" s="39">
        <f>SQRT((q_2x-W933)^2+(q_2y-X933)^2)</f>
        <v>352610.05596965115</v>
      </c>
      <c r="AY933" s="39"/>
      <c r="AZ933" s="39">
        <f>SQRT((q_3x-W933)^2+(q_3y-X933)^2)</f>
        <v>324071.9700371885</v>
      </c>
      <c r="BA933" s="39"/>
    </row>
    <row r="934" spans="20:53" x14ac:dyDescent="0.3">
      <c r="T934">
        <v>930</v>
      </c>
      <c r="U934">
        <v>465</v>
      </c>
      <c r="W934" s="39">
        <f>W933+(Z933*bt)+(0.5*AC933)*bt^2</f>
        <v>98913.373309348419</v>
      </c>
      <c r="X934" s="39">
        <f>X933+(AA933*bt)+(0.5*AD933)*bt^2</f>
        <v>-322412.84610066522</v>
      </c>
      <c r="Y934" s="39"/>
      <c r="Z934" s="39">
        <f>Z933+(AC933*bt)</f>
        <v>641.6024918983012</v>
      </c>
      <c r="AA934" s="39">
        <f>AA933+(AD933*bt)</f>
        <v>-685.28939443273464</v>
      </c>
      <c r="AB934" s="39"/>
      <c r="AC934" s="39">
        <f t="shared" si="57"/>
        <v>-3.1322424717382638</v>
      </c>
      <c r="AD934" s="39">
        <f t="shared" si="58"/>
        <v>10.479468359421507</v>
      </c>
      <c r="AE934" s="39"/>
      <c r="AF934" s="39"/>
      <c r="AG934" s="39">
        <f>Masse_1*(q_1x-W934)/($AV934^2+Aarseth_1^2)^(3/2)</f>
        <v>-1.0571613456163946</v>
      </c>
      <c r="AH934" s="39">
        <f>Masse_1*(q_1y-X934)/($AV934^2+Aarseth_1^2)^(3/2)</f>
        <v>4.4196705031566159</v>
      </c>
      <c r="AI934" s="39"/>
      <c r="AJ934" s="39">
        <f>Masse_2*(q_2x-W934)/($AX934^2+Aarseth_2^2)^(3/2)</f>
        <v>-0.48505174322392136</v>
      </c>
      <c r="AK934" s="39">
        <f>Masse_2*(q_2y-X934)/($AX934^2+Aarseth_2^2)^(3/2)</f>
        <v>1.3559234422834845</v>
      </c>
      <c r="AL934" s="39"/>
      <c r="AM934" s="39">
        <f>Masse_3*(q_3x-W934)/($AZ934^2+Aarseth_3^2)^(3/2)</f>
        <v>-1.5900293828979477</v>
      </c>
      <c r="AN934" s="39">
        <f>Masse_3*(q_3y-X934)/($AZ934^2+Aarseth_3^2)^(3/2)</f>
        <v>4.7038744139814073</v>
      </c>
      <c r="AO934" s="39"/>
      <c r="AP934" s="39"/>
      <c r="AQ934" s="39"/>
      <c r="AR934" s="39"/>
      <c r="AS934" s="39"/>
      <c r="AT934" s="39"/>
      <c r="AU934" s="39"/>
      <c r="AV934" s="39">
        <f>SQRT((q_1x-W934)^2+(q_1y-X934)^2)</f>
        <v>339219.40762477281</v>
      </c>
      <c r="AW934" s="39"/>
      <c r="AX934" s="39">
        <f>SQRT((q_2x-W934)^2+(q_2y-X934)^2)</f>
        <v>353042.05217587465</v>
      </c>
      <c r="AY934" s="39"/>
      <c r="AZ934" s="39">
        <f>SQRT((q_3x-W934)^2+(q_3y-X934)^2)</f>
        <v>324500.61186419858</v>
      </c>
      <c r="BA934" s="39"/>
    </row>
    <row r="935" spans="20:53" x14ac:dyDescent="0.3">
      <c r="T935">
        <v>931</v>
      </c>
      <c r="U935">
        <v>465.5</v>
      </c>
      <c r="W935" s="39">
        <f>W934+(Z934*bt)+(0.5*AC934)*bt^2</f>
        <v>99233.783024988588</v>
      </c>
      <c r="X935" s="39">
        <f>X934+(AA934*bt)+(0.5*AD934)*bt^2</f>
        <v>-322754.18086433661</v>
      </c>
      <c r="Y935" s="39"/>
      <c r="Z935" s="39">
        <f>Z934+(AC934*bt)</f>
        <v>640.03637066243209</v>
      </c>
      <c r="AA935" s="39">
        <f>AA934+(AD934*bt)</f>
        <v>-680.04966025302383</v>
      </c>
      <c r="AB935" s="39"/>
      <c r="AC935" s="39">
        <f t="shared" si="57"/>
        <v>-3.1309113576893566</v>
      </c>
      <c r="AD935" s="39">
        <f t="shared" si="58"/>
        <v>10.451380210998153</v>
      </c>
      <c r="AE935" s="39"/>
      <c r="AF935" s="39"/>
      <c r="AG935" s="39">
        <f>Masse_1*(q_1x-W935)/($AV935^2+Aarseth_1^2)^(3/2)</f>
        <v>-1.0576493711224471</v>
      </c>
      <c r="AH935" s="39">
        <f>Masse_1*(q_1y-X935)/($AV935^2+Aarseth_1^2)^(3/2)</f>
        <v>4.4083863393417078</v>
      </c>
      <c r="AI935" s="39"/>
      <c r="AJ935" s="39">
        <f>Masse_2*(q_2x-W935)/($AX935^2+Aarseth_2^2)^(3/2)</f>
        <v>-0.4845892144488656</v>
      </c>
      <c r="AK935" s="39">
        <f>Masse_2*(q_2y-X935)/($AX935^2+Aarseth_2^2)^(3/2)</f>
        <v>1.3523775143142998</v>
      </c>
      <c r="AL935" s="39"/>
      <c r="AM935" s="39">
        <f>Masse_3*(q_3x-W935)/($AZ935^2+Aarseth_3^2)^(3/2)</f>
        <v>-1.588672772118044</v>
      </c>
      <c r="AN935" s="39">
        <f>Masse_3*(q_3y-X935)/($AZ935^2+Aarseth_3^2)^(3/2)</f>
        <v>4.6906163573421464</v>
      </c>
      <c r="AO935" s="39"/>
      <c r="AP935" s="39"/>
      <c r="AQ935" s="39"/>
      <c r="AR935" s="39"/>
      <c r="AS935" s="39"/>
      <c r="AT935" s="39"/>
      <c r="AU935" s="39"/>
      <c r="AV935" s="39">
        <f>SQRT((q_1x-W935)^2+(q_1y-X935)^2)</f>
        <v>339625.99481021019</v>
      </c>
      <c r="AW935" s="39"/>
      <c r="AX935" s="39">
        <f>SQRT((q_2x-W935)^2+(q_2y-X935)^2)</f>
        <v>353471.41312579392</v>
      </c>
      <c r="AY935" s="39"/>
      <c r="AZ935" s="39">
        <f>SQRT((q_3x-W935)^2+(q_3y-X935)^2)</f>
        <v>324926.63381628046</v>
      </c>
      <c r="BA935" s="39"/>
    </row>
    <row r="936" spans="20:53" x14ac:dyDescent="0.3">
      <c r="T936">
        <v>932</v>
      </c>
      <c r="U936">
        <v>466</v>
      </c>
      <c r="W936" s="39">
        <f>W935+(Z935*bt)+(0.5*AC935)*bt^2</f>
        <v>99553.409846400085</v>
      </c>
      <c r="X936" s="39">
        <f>X935+(AA935*bt)+(0.5*AD935)*bt^2</f>
        <v>-323092.89927193674</v>
      </c>
      <c r="Y936" s="39"/>
      <c r="Z936" s="39">
        <f>Z935+(AC935*bt)</f>
        <v>638.47091498358736</v>
      </c>
      <c r="AA936" s="39">
        <f>AA935+(AD935*bt)</f>
        <v>-674.82397014752473</v>
      </c>
      <c r="AB936" s="39"/>
      <c r="AC936" s="39">
        <f t="shared" si="57"/>
        <v>-3.1296085964440716</v>
      </c>
      <c r="AD936" s="39">
        <f t="shared" si="58"/>
        <v>10.423561614401368</v>
      </c>
      <c r="AE936" s="39"/>
      <c r="AF936" s="39"/>
      <c r="AG936" s="39">
        <f>Masse_1*(q_1x-W936)/($AV936^2+Aarseth_1^2)^(3/2)</f>
        <v>-1.0581384009070824</v>
      </c>
      <c r="AH936" s="39">
        <f>Masse_1*(q_1y-X936)/($AV936^2+Aarseth_1^2)^(3/2)</f>
        <v>4.3972099054239706</v>
      </c>
      <c r="AI936" s="39"/>
      <c r="AJ936" s="39">
        <f>Masse_2*(q_2x-W936)/($AX936^2+Aarseth_2^2)^(3/2)</f>
        <v>-0.48413338442118159</v>
      </c>
      <c r="AK936" s="39">
        <f>Masse_2*(q_2y-X936)/($AX936^2+Aarseth_2^2)^(3/2)</f>
        <v>1.3488648534439294</v>
      </c>
      <c r="AL936" s="39"/>
      <c r="AM936" s="39">
        <f>Masse_3*(q_3x-W936)/($AZ936^2+Aarseth_3^2)^(3/2)</f>
        <v>-1.5873368111158075</v>
      </c>
      <c r="AN936" s="39">
        <f>Masse_3*(q_3y-X936)/($AZ936^2+Aarseth_3^2)^(3/2)</f>
        <v>4.6774868555334672</v>
      </c>
      <c r="AO936" s="39"/>
      <c r="AP936" s="39"/>
      <c r="AQ936" s="39"/>
      <c r="AR936" s="39"/>
      <c r="AS936" s="39"/>
      <c r="AT936" s="39"/>
      <c r="AU936" s="39"/>
      <c r="AV936" s="39">
        <f>SQRT((q_1x-W936)^2+(q_1y-X936)^2)</f>
        <v>340030.01348000771</v>
      </c>
      <c r="AW936" s="39"/>
      <c r="AX936" s="39">
        <f>SQRT((q_2x-W936)^2+(q_2y-X936)^2)</f>
        <v>353898.14544764982</v>
      </c>
      <c r="AY936" s="39"/>
      <c r="AZ936" s="39">
        <f>SQRT((q_3x-W936)^2+(q_3y-X936)^2)</f>
        <v>325350.04240401916</v>
      </c>
      <c r="BA936" s="39"/>
    </row>
    <row r="937" spans="20:53" x14ac:dyDescent="0.3">
      <c r="T937">
        <v>933</v>
      </c>
      <c r="U937">
        <v>466.5</v>
      </c>
      <c r="W937" s="39">
        <f>W936+(Z936*bt)+(0.5*AC936)*bt^2</f>
        <v>99872.254102817329</v>
      </c>
      <c r="X937" s="39">
        <f>X936+(AA936*bt)+(0.5*AD936)*bt^2</f>
        <v>-323429.00831180869</v>
      </c>
      <c r="Y937" s="39"/>
      <c r="Z937" s="39">
        <f>Z936+(AC936*bt)</f>
        <v>636.90611068536532</v>
      </c>
      <c r="AA937" s="39">
        <f>AA936+(AD936*bt)</f>
        <v>-669.61218934032399</v>
      </c>
      <c r="AB937" s="39"/>
      <c r="AC937" s="39">
        <f t="shared" si="57"/>
        <v>-3.1283341533454201</v>
      </c>
      <c r="AD937" s="39">
        <f t="shared" si="58"/>
        <v>10.396009731493882</v>
      </c>
      <c r="AE937" s="39"/>
      <c r="AF937" s="39"/>
      <c r="AG937" s="39">
        <f>Masse_1*(q_1x-W937)/($AV937^2+Aarseth_1^2)^(3/2)</f>
        <v>-1.0586285528104367</v>
      </c>
      <c r="AH937" s="39">
        <f>Masse_1*(q_1y-X937)/($AV937^2+Aarseth_1^2)^(3/2)</f>
        <v>4.3861401069406627</v>
      </c>
      <c r="AI937" s="39"/>
      <c r="AJ937" s="39">
        <f>Masse_2*(q_2x-W937)/($AX937^2+Aarseth_2^2)^(3/2)</f>
        <v>-0.48368420948094387</v>
      </c>
      <c r="AK937" s="39">
        <f>Masse_2*(q_2y-X937)/($AX937^2+Aarseth_2^2)^(3/2)</f>
        <v>1.345385114431763</v>
      </c>
      <c r="AL937" s="39"/>
      <c r="AM937" s="39">
        <f>Masse_3*(q_3x-W937)/($AZ937^2+Aarseth_3^2)^(3/2)</f>
        <v>-1.5860213910540395</v>
      </c>
      <c r="AN937" s="39">
        <f>Masse_3*(q_3y-X937)/($AZ937^2+Aarseth_3^2)^(3/2)</f>
        <v>4.664484510121456</v>
      </c>
      <c r="AO937" s="39"/>
      <c r="AP937" s="39"/>
      <c r="AQ937" s="39"/>
      <c r="AR937" s="39"/>
      <c r="AS937" s="39"/>
      <c r="AT937" s="39"/>
      <c r="AU937" s="39"/>
      <c r="AV937" s="39">
        <f>SQRT((q_1x-W937)^2+(q_1y-X937)^2)</f>
        <v>340431.46963478887</v>
      </c>
      <c r="AW937" s="39"/>
      <c r="AX937" s="39">
        <f>SQRT((q_2x-W937)^2+(q_2y-X937)^2)</f>
        <v>354322.25570444571</v>
      </c>
      <c r="AY937" s="39"/>
      <c r="AZ937" s="39">
        <f>SQRT((q_3x-W937)^2+(q_3y-X937)^2)</f>
        <v>325770.84407419217</v>
      </c>
      <c r="BA937" s="39"/>
    </row>
    <row r="938" spans="20:53" x14ac:dyDescent="0.3">
      <c r="T938">
        <v>934</v>
      </c>
      <c r="U938">
        <v>467</v>
      </c>
      <c r="W938" s="39">
        <f>W937+(Z937*bt)+(0.5*AC937)*bt^2</f>
        <v>100190.31611639085</v>
      </c>
      <c r="X938" s="39">
        <f>X937+(AA937*bt)+(0.5*AD937)*bt^2</f>
        <v>-323762.51490526239</v>
      </c>
      <c r="Y938" s="39"/>
      <c r="Z938" s="39">
        <f>Z937+(AC937*bt)</f>
        <v>635.34194360869265</v>
      </c>
      <c r="AA938" s="39">
        <f>AA937+(AD937*bt)</f>
        <v>-664.41418447457704</v>
      </c>
      <c r="AB938" s="39"/>
      <c r="AC938" s="39">
        <f t="shared" si="57"/>
        <v>-3.1270879938650431</v>
      </c>
      <c r="AD938" s="39">
        <f t="shared" si="58"/>
        <v>10.368721767812737</v>
      </c>
      <c r="AE938" s="39"/>
      <c r="AF938" s="39"/>
      <c r="AG938" s="39">
        <f>Masse_1*(q_1x-W938)/($AV938^2+Aarseth_1^2)^(3/2)</f>
        <v>-1.0591199425495852</v>
      </c>
      <c r="AH938" s="39">
        <f>Masse_1*(q_1y-X938)/($AV938^2+Aarseth_1^2)^(3/2)</f>
        <v>4.375175865949477</v>
      </c>
      <c r="AI938" s="39"/>
      <c r="AJ938" s="39">
        <f>Masse_2*(q_2x-W938)/($AX938^2+Aarseth_2^2)^(3/2)</f>
        <v>-0.48324164665002639</v>
      </c>
      <c r="AK938" s="39">
        <f>Masse_2*(q_2y-X938)/($AX938^2+Aarseth_2^2)^(3/2)</f>
        <v>1.3419379572700656</v>
      </c>
      <c r="AL938" s="39"/>
      <c r="AM938" s="39">
        <f>Masse_3*(q_3x-W938)/($AZ938^2+Aarseth_3^2)^(3/2)</f>
        <v>-1.5847264046654317</v>
      </c>
      <c r="AN938" s="39">
        <f>Masse_3*(q_3y-X938)/($AZ938^2+Aarseth_3^2)^(3/2)</f>
        <v>4.651607944593195</v>
      </c>
      <c r="AO938" s="39"/>
      <c r="AP938" s="39"/>
      <c r="AQ938" s="39"/>
      <c r="AR938" s="39"/>
      <c r="AS938" s="39"/>
      <c r="AT938" s="39"/>
      <c r="AU938" s="39"/>
      <c r="AV938" s="39">
        <f>SQRT((q_1x-W938)^2+(q_1y-X938)^2)</f>
        <v>340830.36921642692</v>
      </c>
      <c r="AW938" s="39"/>
      <c r="AX938" s="39">
        <f>SQRT((q_2x-W938)^2+(q_2y-X938)^2)</f>
        <v>354743.75039462425</v>
      </c>
      <c r="AY938" s="39"/>
      <c r="AZ938" s="39">
        <f>SQRT((q_3x-W938)^2+(q_3y-X938)^2)</f>
        <v>326189.04521042487</v>
      </c>
      <c r="BA938" s="39"/>
    </row>
    <row r="939" spans="20:53" x14ac:dyDescent="0.3">
      <c r="T939">
        <v>935</v>
      </c>
      <c r="U939">
        <v>467.5</v>
      </c>
      <c r="W939" s="39">
        <f>W938+(Z938*bt)+(0.5*AC938)*bt^2</f>
        <v>100507.59620219596</v>
      </c>
      <c r="X939" s="39">
        <f>X938+(AA938*bt)+(0.5*AD938)*bt^2</f>
        <v>-324093.42590727872</v>
      </c>
      <c r="Y939" s="39"/>
      <c r="Z939" s="39">
        <f>Z938+(AC938*bt)</f>
        <v>633.77839961176016</v>
      </c>
      <c r="AA939" s="39">
        <f>AA938+(AD938*bt)</f>
        <v>-659.22982359067066</v>
      </c>
      <c r="AB939" s="39"/>
      <c r="AC939" s="39">
        <f t="shared" si="57"/>
        <v>-3.125870083633576</v>
      </c>
      <c r="AD939" s="39">
        <f t="shared" si="58"/>
        <v>10.3416949717809</v>
      </c>
      <c r="AE939" s="39"/>
      <c r="AF939" s="39"/>
      <c r="AG939" s="39">
        <f>Masse_1*(q_1x-W939)/($AV939^2+Aarseth_1^2)^(3/2)</f>
        <v>-1.0596126837732038</v>
      </c>
      <c r="AH939" s="39">
        <f>Masse_1*(q_1y-X939)/($AV939^2+Aarseth_1^2)^(3/2)</f>
        <v>4.364316120738664</v>
      </c>
      <c r="AI939" s="39"/>
      <c r="AJ939" s="39">
        <f>Masse_2*(q_2x-W939)/($AX939^2+Aarseth_2^2)^(3/2)</f>
        <v>-0.48280565362246042</v>
      </c>
      <c r="AK939" s="39">
        <f>Masse_2*(q_2y-X939)/($AX939^2+Aarseth_2^2)^(3/2)</f>
        <v>1.3385230470906315</v>
      </c>
      <c r="AL939" s="39"/>
      <c r="AM939" s="39">
        <f>Masse_3*(q_3x-W939)/($AZ939^2+Aarseth_3^2)^(3/2)</f>
        <v>-1.5834517462379116</v>
      </c>
      <c r="AN939" s="39">
        <f>Masse_3*(q_3y-X939)/($AZ939^2+Aarseth_3^2)^(3/2)</f>
        <v>4.6388558039516044</v>
      </c>
      <c r="AO939" s="39"/>
      <c r="AP939" s="39"/>
      <c r="AQ939" s="39"/>
      <c r="AR939" s="39"/>
      <c r="AS939" s="39"/>
      <c r="AT939" s="39"/>
      <c r="AU939" s="39"/>
      <c r="AV939" s="39">
        <f>SQRT((q_1x-W939)^2+(q_1y-X939)^2)</f>
        <v>341226.71810862317</v>
      </c>
      <c r="AW939" s="39"/>
      <c r="AX939" s="39">
        <f>SQRT((q_2x-W939)^2+(q_2y-X939)^2)</f>
        <v>355162.63595273346</v>
      </c>
      <c r="AY939" s="39"/>
      <c r="AZ939" s="39">
        <f>SQRT((q_3x-W939)^2+(q_3y-X939)^2)</f>
        <v>326604.652133836</v>
      </c>
      <c r="BA939" s="39"/>
    </row>
    <row r="940" spans="20:53" x14ac:dyDescent="0.3">
      <c r="T940">
        <v>936</v>
      </c>
      <c r="U940">
        <v>468</v>
      </c>
      <c r="W940" s="39">
        <f>W939+(Z939*bt)+(0.5*AC939)*bt^2</f>
        <v>100824.09466824138</v>
      </c>
      <c r="X940" s="39">
        <f>X939+(AA939*bt)+(0.5*AD939)*bt^2</f>
        <v>-324421.74810720258</v>
      </c>
      <c r="Y940" s="39"/>
      <c r="Z940" s="39">
        <f>Z939+(AC939*bt)</f>
        <v>632.21546456994338</v>
      </c>
      <c r="AA940" s="39">
        <f>AA939+(AD939*bt)</f>
        <v>-654.05897610478019</v>
      </c>
      <c r="AB940" s="39"/>
      <c r="AC940" s="39">
        <f t="shared" si="57"/>
        <v>-3.1246803884699785</v>
      </c>
      <c r="AD940" s="39">
        <f t="shared" si="58"/>
        <v>10.314926633936212</v>
      </c>
      <c r="AE940" s="39"/>
      <c r="AF940" s="39"/>
      <c r="AG940" s="39">
        <f>Masse_1*(q_1x-W940)/($AV940^2+Aarseth_1^2)^(3/2)</f>
        <v>-1.060106888114972</v>
      </c>
      <c r="AH940" s="39">
        <f>Masse_1*(q_1y-X940)/($AV940^2+Aarseth_1^2)^(3/2)</f>
        <v>4.3535598255438455</v>
      </c>
      <c r="AI940" s="39"/>
      <c r="AJ940" s="39">
        <f>Masse_2*(q_2x-W940)/($AX940^2+Aarseth_2^2)^(3/2)</f>
        <v>-0.48237618875495381</v>
      </c>
      <c r="AK940" s="39">
        <f>Masse_2*(q_2y-X940)/($AX940^2+Aarseth_2^2)^(3/2)</f>
        <v>1.3351400540733682</v>
      </c>
      <c r="AL940" s="39"/>
      <c r="AM940" s="39">
        <f>Masse_3*(q_3x-W940)/($AZ940^2+Aarseth_3^2)^(3/2)</f>
        <v>-1.5821973116000529</v>
      </c>
      <c r="AN940" s="39">
        <f>Masse_3*(q_3y-X940)/($AZ940^2+Aarseth_3^2)^(3/2)</f>
        <v>4.6262267543189983</v>
      </c>
      <c r="AO940" s="39"/>
      <c r="AP940" s="39"/>
      <c r="AQ940" s="39"/>
      <c r="AR940" s="39"/>
      <c r="AS940" s="39"/>
      <c r="AT940" s="39"/>
      <c r="AU940" s="39"/>
      <c r="AV940" s="39">
        <f>SQRT((q_1x-W940)^2+(q_1y-X940)^2)</f>
        <v>341620.52213747654</v>
      </c>
      <c r="AW940" s="39"/>
      <c r="AX940" s="39">
        <f>SQRT((q_2x-W940)^2+(q_2y-X940)^2)</f>
        <v>355578.91875008203</v>
      </c>
      <c r="AY940" s="39"/>
      <c r="AZ940" s="39">
        <f>SQRT((q_3x-W940)^2+(q_3y-X940)^2)</f>
        <v>327017.671103673</v>
      </c>
      <c r="BA940" s="39"/>
    </row>
    <row r="941" spans="20:53" x14ac:dyDescent="0.3">
      <c r="T941">
        <v>937</v>
      </c>
      <c r="U941">
        <v>468.5</v>
      </c>
      <c r="W941" s="39">
        <f>W940+(Z940*bt)+(0.5*AC940)*bt^2</f>
        <v>101139.81181547779</v>
      </c>
      <c r="X941" s="39">
        <f>X940+(AA940*bt)+(0.5*AD940)*bt^2</f>
        <v>-324747.48822942574</v>
      </c>
      <c r="Y941" s="39"/>
      <c r="Z941" s="39">
        <f>Z940+(AC940*bt)</f>
        <v>630.65312437570844</v>
      </c>
      <c r="AA941" s="39">
        <f>AA940+(AD940*bt)</f>
        <v>-648.90151278781207</v>
      </c>
      <c r="AB941" s="39"/>
      <c r="AC941" s="39">
        <f t="shared" si="57"/>
        <v>-3.1235188744098652</v>
      </c>
      <c r="AD941" s="39">
        <f t="shared" si="58"/>
        <v>10.288414086176925</v>
      </c>
      <c r="AE941" s="39"/>
      <c r="AF941" s="39"/>
      <c r="AG941" s="39">
        <f>Masse_1*(q_1x-W941)/($AV941^2+Aarseth_1^2)^(3/2)</f>
        <v>-1.0606026652455205</v>
      </c>
      <c r="AH941" s="39">
        <f>Masse_1*(q_1y-X941)/($AV941^2+Aarseth_1^2)^(3/2)</f>
        <v>4.3429059502703948</v>
      </c>
      <c r="AI941" s="39"/>
      <c r="AJ941" s="39">
        <f>Masse_2*(q_2x-W941)/($AX941^2+Aarseth_2^2)^(3/2)</f>
        <v>-0.4819532110576224</v>
      </c>
      <c r="AK941" s="39">
        <f>Masse_2*(q_2y-X941)/($AX941^2+Aarseth_2^2)^(3/2)</f>
        <v>1.3317886533569161</v>
      </c>
      <c r="AL941" s="39"/>
      <c r="AM941" s="39">
        <f>Masse_3*(q_3x-W941)/($AZ941^2+Aarseth_3^2)^(3/2)</f>
        <v>-1.5809629981067221</v>
      </c>
      <c r="AN941" s="39">
        <f>Masse_3*(q_3y-X941)/($AZ941^2+Aarseth_3^2)^(3/2)</f>
        <v>4.6137194825496142</v>
      </c>
      <c r="AO941" s="39"/>
      <c r="AP941" s="39"/>
      <c r="AQ941" s="39"/>
      <c r="AR941" s="39"/>
      <c r="AS941" s="39"/>
      <c r="AT941" s="39"/>
      <c r="AU941" s="39"/>
      <c r="AV941" s="39">
        <f>SQRT((q_1x-W941)^2+(q_1y-X941)^2)</f>
        <v>342011.78707204456</v>
      </c>
      <c r="AW941" s="39"/>
      <c r="AX941" s="39">
        <f>SQRT((q_2x-W941)^2+(q_2y-X941)^2)</f>
        <v>355992.60509538522</v>
      </c>
      <c r="AY941" s="39"/>
      <c r="AZ941" s="39">
        <f>SQRT((q_3x-W941)^2+(q_3y-X941)^2)</f>
        <v>327428.10831793788</v>
      </c>
      <c r="BA941" s="39"/>
    </row>
    <row r="942" spans="20:53" x14ac:dyDescent="0.3">
      <c r="T942">
        <v>938</v>
      </c>
      <c r="U942">
        <v>469</v>
      </c>
      <c r="W942" s="39">
        <f>W941+(Z941*bt)+(0.5*AC941)*bt^2</f>
        <v>101454.74793780634</v>
      </c>
      <c r="X942" s="39">
        <f>X941+(AA941*bt)+(0.5*AD941)*bt^2</f>
        <v>-325070.65293405886</v>
      </c>
      <c r="Y942" s="39"/>
      <c r="Z942" s="39">
        <f>Z941+(AC941*bt)</f>
        <v>629.09136493850349</v>
      </c>
      <c r="AA942" s="39">
        <f>AA941+(AD941*bt)</f>
        <v>-643.75730574472357</v>
      </c>
      <c r="AB942" s="39"/>
      <c r="AC942" s="39">
        <f t="shared" si="57"/>
        <v>-3.1223855077330009</v>
      </c>
      <c r="AD942" s="39">
        <f t="shared" si="58"/>
        <v>10.262154701024027</v>
      </c>
      <c r="AE942" s="39"/>
      <c r="AF942" s="39"/>
      <c r="AG942" s="39">
        <f>Masse_1*(q_1x-W942)/($AV942^2+Aarseth_1^2)^(3/2)</f>
        <v>-1.0611001229231223</v>
      </c>
      <c r="AH942" s="39">
        <f>Masse_1*(q_1y-X942)/($AV942^2+Aarseth_1^2)^(3/2)</f>
        <v>4.332353480221899</v>
      </c>
      <c r="AI942" s="39"/>
      <c r="AJ942" s="39">
        <f>Masse_2*(q_2x-W942)/($AX942^2+Aarseth_2^2)^(3/2)</f>
        <v>-0.48153668018489143</v>
      </c>
      <c r="AK942" s="39">
        <f>Masse_2*(q_2y-X942)/($AX942^2+Aarseth_2^2)^(3/2)</f>
        <v>1.3284685249511445</v>
      </c>
      <c r="AL942" s="39"/>
      <c r="AM942" s="39">
        <f>Masse_3*(q_3x-W942)/($AZ942^2+Aarseth_3^2)^(3/2)</f>
        <v>-1.5797487046249874</v>
      </c>
      <c r="AN942" s="39">
        <f>Masse_3*(q_3y-X942)/($AZ942^2+Aarseth_3^2)^(3/2)</f>
        <v>4.6013326958509841</v>
      </c>
      <c r="AO942" s="39"/>
      <c r="AP942" s="39"/>
      <c r="AQ942" s="39"/>
      <c r="AR942" s="39"/>
      <c r="AS942" s="39"/>
      <c r="AT942" s="39"/>
      <c r="AU942" s="39"/>
      <c r="AV942" s="39">
        <f>SQRT((q_1x-W942)^2+(q_1y-X942)^2)</f>
        <v>342400.51862489607</v>
      </c>
      <c r="AW942" s="39"/>
      <c r="AX942" s="39">
        <f>SQRT((q_2x-W942)^2+(q_2y-X942)^2)</f>
        <v>356403.70123540045</v>
      </c>
      <c r="AY942" s="39"/>
      <c r="AZ942" s="39">
        <f>SQRT((q_3x-W942)^2+(q_3y-X942)^2)</f>
        <v>327835.96991400362</v>
      </c>
      <c r="BA942" s="39"/>
    </row>
    <row r="943" spans="20:53" x14ac:dyDescent="0.3">
      <c r="T943">
        <v>939</v>
      </c>
      <c r="U943">
        <v>469.5</v>
      </c>
      <c r="W943" s="39">
        <f>W942+(Z942*bt)+(0.5*AC942)*bt^2</f>
        <v>101768.90332208714</v>
      </c>
      <c r="X943" s="39">
        <f>X942+(AA942*bt)+(0.5*AD942)*bt^2</f>
        <v>-325391.24881759356</v>
      </c>
      <c r="Y943" s="39"/>
      <c r="Z943" s="39">
        <f>Z942+(AC942*bt)</f>
        <v>627.53017218463697</v>
      </c>
      <c r="AA943" s="39">
        <f>AA942+(AD942*bt)</f>
        <v>-638.62622839421158</v>
      </c>
      <c r="AB943" s="39"/>
      <c r="AC943" s="39">
        <f t="shared" si="57"/>
        <v>-3.1212802549896752</v>
      </c>
      <c r="AD943" s="39">
        <f t="shared" si="58"/>
        <v>10.236145890898907</v>
      </c>
      <c r="AE943" s="39"/>
      <c r="AF943" s="39"/>
      <c r="AG943" s="39">
        <f>Masse_1*(q_1x-W943)/($AV943^2+Aarseth_1^2)^(3/2)</f>
        <v>-1.0615993670431367</v>
      </c>
      <c r="AH943" s="39">
        <f>Masse_1*(q_1y-X943)/($AV943^2+Aarseth_1^2)^(3/2)</f>
        <v>4.321901415834426</v>
      </c>
      <c r="AI943" s="39"/>
      <c r="AJ943" s="39">
        <f>Masse_2*(q_2x-W943)/($AX943^2+Aarseth_2^2)^(3/2)</f>
        <v>-0.48112655642658086</v>
      </c>
      <c r="AK943" s="39">
        <f>Masse_2*(q_2y-X943)/($AX943^2+Aarseth_2^2)^(3/2)</f>
        <v>1.3251793536515322</v>
      </c>
      <c r="AL943" s="39"/>
      <c r="AM943" s="39">
        <f>Masse_3*(q_3x-W943)/($AZ943^2+Aarseth_3^2)^(3/2)</f>
        <v>-1.5785543315199577</v>
      </c>
      <c r="AN943" s="39">
        <f>Masse_3*(q_3y-X943)/($AZ943^2+Aarseth_3^2)^(3/2)</f>
        <v>4.5890651214129488</v>
      </c>
      <c r="AO943" s="39"/>
      <c r="AP943" s="39"/>
      <c r="AQ943" s="39"/>
      <c r="AR943" s="39"/>
      <c r="AS943" s="39"/>
      <c r="AT943" s="39"/>
      <c r="AU943" s="39"/>
      <c r="AV943" s="39">
        <f>SQRT((q_1x-W943)^2+(q_1y-X943)^2)</f>
        <v>342786.72245265543</v>
      </c>
      <c r="AW943" s="39"/>
      <c r="AX943" s="39">
        <f>SQRT((q_2x-W943)^2+(q_2y-X943)^2)</f>
        <v>356812.2133555531</v>
      </c>
      <c r="AY943" s="39"/>
      <c r="AZ943" s="39">
        <f>SQRT((q_3x-W943)^2+(q_3y-X943)^2)</f>
        <v>328241.26196922053</v>
      </c>
      <c r="BA943" s="39"/>
    </row>
    <row r="944" spans="20:53" x14ac:dyDescent="0.3">
      <c r="T944">
        <v>940</v>
      </c>
      <c r="U944">
        <v>470</v>
      </c>
      <c r="W944" s="39">
        <f>W943+(Z943*bt)+(0.5*AC943)*bt^2</f>
        <v>102082.27824814757</v>
      </c>
      <c r="X944" s="39">
        <f>X943+(AA943*bt)+(0.5*AD943)*bt^2</f>
        <v>-325709.28241355432</v>
      </c>
      <c r="Y944" s="39"/>
      <c r="Z944" s="39">
        <f>Z943+(AC943*bt)</f>
        <v>625.96953205714215</v>
      </c>
      <c r="AA944" s="39">
        <f>AA943+(AD943*bt)</f>
        <v>-633.50815544876218</v>
      </c>
      <c r="AB944" s="39"/>
      <c r="AC944" s="39">
        <f t="shared" si="57"/>
        <v>-3.1202030830264684</v>
      </c>
      <c r="AD944" s="39">
        <f t="shared" si="58"/>
        <v>10.210385107417368</v>
      </c>
      <c r="AE944" s="39"/>
      <c r="AF944" s="39"/>
      <c r="AG944" s="39">
        <f>Masse_1*(q_1x-W944)/($AV944^2+Aarseth_1^2)^(3/2)</f>
        <v>-1.0621005016861942</v>
      </c>
      <c r="AH944" s="39">
        <f>Masse_1*(q_1y-X944)/($AV944^2+Aarseth_1^2)^(3/2)</f>
        <v>4.3115487724162875</v>
      </c>
      <c r="AI944" s="39"/>
      <c r="AJ944" s="39">
        <f>Masse_2*(q_2x-W944)/($AX944^2+Aarseth_2^2)^(3/2)</f>
        <v>-0.48072280069917633</v>
      </c>
      <c r="AK944" s="39">
        <f>Masse_2*(q_2y-X944)/($AX944^2+Aarseth_2^2)^(3/2)</f>
        <v>1.3219208289553963</v>
      </c>
      <c r="AL944" s="39"/>
      <c r="AM944" s="39">
        <f>Masse_3*(q_3x-W944)/($AZ944^2+Aarseth_3^2)^(3/2)</f>
        <v>-1.5773797806410976</v>
      </c>
      <c r="AN944" s="39">
        <f>Masse_3*(q_3y-X944)/($AZ944^2+Aarseth_3^2)^(3/2)</f>
        <v>4.5769155060456841</v>
      </c>
      <c r="AO944" s="39"/>
      <c r="AP944" s="39"/>
      <c r="AQ944" s="39"/>
      <c r="AR944" s="39"/>
      <c r="AS944" s="39"/>
      <c r="AT944" s="39"/>
      <c r="AU944" s="39"/>
      <c r="AV944" s="39">
        <f>SQRT((q_1x-W944)^2+(q_1y-X944)^2)</f>
        <v>343170.40415653872</v>
      </c>
      <c r="AW944" s="39"/>
      <c r="AX944" s="39">
        <f>SQRT((q_2x-W944)^2+(q_2y-X944)^2)</f>
        <v>357218.1475805529</v>
      </c>
      <c r="AY944" s="39"/>
      <c r="AZ944" s="39">
        <f>SQRT((q_3x-W944)^2+(q_3y-X944)^2)</f>
        <v>328643.99050151452</v>
      </c>
      <c r="BA944" s="39"/>
    </row>
    <row r="945" spans="20:53" x14ac:dyDescent="0.3">
      <c r="T945">
        <v>941</v>
      </c>
      <c r="U945">
        <v>470.5</v>
      </c>
      <c r="W945" s="39">
        <f>W944+(Z944*bt)+(0.5*AC944)*bt^2</f>
        <v>102394.87298879077</v>
      </c>
      <c r="X945" s="39">
        <f>X944+(AA944*bt)+(0.5*AD944)*bt^2</f>
        <v>-326024.76019314025</v>
      </c>
      <c r="Y945" s="39"/>
      <c r="Z945" s="39">
        <f>Z944+(AC944*bt)</f>
        <v>624.40943051562886</v>
      </c>
      <c r="AA945" s="39">
        <f>AA944+(AD944*bt)</f>
        <v>-628.40296289505352</v>
      </c>
      <c r="AB945" s="39"/>
      <c r="AC945" s="39">
        <f t="shared" si="57"/>
        <v>-3.1191539590109842</v>
      </c>
      <c r="AD945" s="39">
        <f t="shared" si="58"/>
        <v>10.184869840698271</v>
      </c>
      <c r="AE945" s="39"/>
      <c r="AF945" s="39"/>
      <c r="AG945" s="39">
        <f>Masse_1*(q_1x-W945)/($AV945^2+Aarseth_1^2)^(3/2)</f>
        <v>-1.062603629165183</v>
      </c>
      <c r="AH945" s="39">
        <f>Masse_1*(q_1y-X945)/($AV945^2+Aarseth_1^2)^(3/2)</f>
        <v>4.3012945798932467</v>
      </c>
      <c r="AI945" s="39"/>
      <c r="AJ945" s="39">
        <f>Masse_2*(q_2x-W945)/($AX945^2+Aarseth_2^2)^(3/2)</f>
        <v>-0.48032537453726526</v>
      </c>
      <c r="AK945" s="39">
        <f>Masse_2*(q_2y-X945)/($AX945^2+Aarseth_2^2)^(3/2)</f>
        <v>1.318692644979879</v>
      </c>
      <c r="AL945" s="39"/>
      <c r="AM945" s="39">
        <f>Masse_3*(q_3x-W945)/($AZ945^2+Aarseth_3^2)^(3/2)</f>
        <v>-1.5762249553085357</v>
      </c>
      <c r="AN945" s="39">
        <f>Masse_3*(q_3y-X945)/($AZ945^2+Aarseth_3^2)^(3/2)</f>
        <v>4.5648826158251454</v>
      </c>
      <c r="AO945" s="39"/>
      <c r="AP945" s="39"/>
      <c r="AQ945" s="39"/>
      <c r="AR945" s="39"/>
      <c r="AS945" s="39"/>
      <c r="AT945" s="39"/>
      <c r="AU945" s="39"/>
      <c r="AV945" s="39">
        <f>SQRT((q_1x-W945)^2+(q_1y-X945)^2)</f>
        <v>343551.56928288168</v>
      </c>
      <c r="AW945" s="39"/>
      <c r="AX945" s="39">
        <f>SQRT((q_2x-W945)^2+(q_2y-X945)^2)</f>
        <v>357621.50997500087</v>
      </c>
      <c r="AY945" s="39"/>
      <c r="AZ945" s="39">
        <f>SQRT((q_3x-W945)^2+(q_3y-X945)^2)</f>
        <v>329044.16146997485</v>
      </c>
      <c r="BA945" s="39"/>
    </row>
    <row r="946" spans="20:53" x14ac:dyDescent="0.3">
      <c r="T946">
        <v>942</v>
      </c>
      <c r="U946">
        <v>471</v>
      </c>
      <c r="W946" s="39">
        <f>W945+(Z945*bt)+(0.5*AC945)*bt^2</f>
        <v>102706.68780980371</v>
      </c>
      <c r="X946" s="39">
        <f>X945+(AA945*bt)+(0.5*AD945)*bt^2</f>
        <v>-326337.68856585771</v>
      </c>
      <c r="Y946" s="39"/>
      <c r="Z946" s="39">
        <f>Z945+(AC945*bt)</f>
        <v>622.84985353612342</v>
      </c>
      <c r="AA946" s="39">
        <f>AA945+(AD945*bt)</f>
        <v>-623.31052797470443</v>
      </c>
      <c r="AB946" s="39"/>
      <c r="AC946" s="39">
        <f t="shared" si="57"/>
        <v>-3.1181328504557739</v>
      </c>
      <c r="AD946" s="39">
        <f t="shared" si="58"/>
        <v>10.159597618687043</v>
      </c>
      <c r="AE946" s="39"/>
      <c r="AF946" s="39"/>
      <c r="AG946" s="39">
        <f>Masse_1*(q_1x-W946)/($AV946^2+Aarseth_1^2)^(3/2)</f>
        <v>-1.0631088500710839</v>
      </c>
      <c r="AH946" s="39">
        <f>Masse_1*(q_1y-X946)/($AV946^2+Aarseth_1^2)^(3/2)</f>
        <v>4.2911378825591004</v>
      </c>
      <c r="AI946" s="39"/>
      <c r="AJ946" s="39">
        <f>Masse_2*(q_2x-W946)/($AX946^2+Aarseth_2^2)^(3/2)</f>
        <v>-0.47993424008513103</v>
      </c>
      <c r="AK946" s="39">
        <f>Masse_2*(q_2y-X946)/($AX946^2+Aarseth_2^2)^(3/2)</f>
        <v>1.3154945003816463</v>
      </c>
      <c r="AL946" s="39"/>
      <c r="AM946" s="39">
        <f>Masse_3*(q_3x-W946)/($AZ946^2+Aarseth_3^2)^(3/2)</f>
        <v>-1.575089760299559</v>
      </c>
      <c r="AN946" s="39">
        <f>Masse_3*(q_3y-X946)/($AZ946^2+Aarseth_3^2)^(3/2)</f>
        <v>4.5529652357462957</v>
      </c>
      <c r="AO946" s="39"/>
      <c r="AP946" s="39"/>
      <c r="AQ946" s="39"/>
      <c r="AR946" s="39"/>
      <c r="AS946" s="39"/>
      <c r="AT946" s="39"/>
      <c r="AU946" s="39"/>
      <c r="AV946" s="39">
        <f>SQRT((q_1x-W946)^2+(q_1y-X946)^2)</f>
        <v>343930.22332366044</v>
      </c>
      <c r="AW946" s="39"/>
      <c r="AX946" s="39">
        <f>SQRT((q_2x-W946)^2+(q_2y-X946)^2)</f>
        <v>358022.3065439869</v>
      </c>
      <c r="AY946" s="39"/>
      <c r="AZ946" s="39">
        <f>SQRT((q_3x-W946)^2+(q_3y-X946)^2)</f>
        <v>329441.78077543463</v>
      </c>
      <c r="BA946" s="39"/>
    </row>
    <row r="947" spans="20:53" x14ac:dyDescent="0.3">
      <c r="T947">
        <v>943</v>
      </c>
      <c r="U947">
        <v>471.5</v>
      </c>
      <c r="W947" s="39">
        <f>W946+(Z946*bt)+(0.5*AC946)*bt^2</f>
        <v>103017.72296996546</v>
      </c>
      <c r="X947" s="39">
        <f>X946+(AA946*bt)+(0.5*AD946)*bt^2</f>
        <v>-326648.07388014277</v>
      </c>
      <c r="Y947" s="39"/>
      <c r="Z947" s="39">
        <f>Z946+(AC946*bt)</f>
        <v>621.29078711089551</v>
      </c>
      <c r="AA947" s="39">
        <f>AA946+(AD946*bt)</f>
        <v>-618.23072916536091</v>
      </c>
      <c r="AB947" s="39"/>
      <c r="AC947" s="39">
        <f t="shared" si="57"/>
        <v>-3.1171397252416124</v>
      </c>
      <c r="AD947" s="39">
        <f t="shared" si="58"/>
        <v>10.13456600649404</v>
      </c>
      <c r="AE947" s="39"/>
      <c r="AF947" s="39"/>
      <c r="AG947" s="39">
        <f>Masse_1*(q_1x-W947)/($AV947^2+Aarseth_1^2)^(3/2)</f>
        <v>-1.0636162633177118</v>
      </c>
      <c r="AH947" s="39">
        <f>Masse_1*(q_1y-X947)/($AV947^2+Aarseth_1^2)^(3/2)</f>
        <v>4.2810777388316028</v>
      </c>
      <c r="AI947" s="39"/>
      <c r="AJ947" s="39">
        <f>Masse_2*(q_2x-W947)/($AX947^2+Aarseth_2^2)^(3/2)</f>
        <v>-0.47954936008855653</v>
      </c>
      <c r="AK947" s="39">
        <f>Masse_2*(q_2y-X947)/($AX947^2+Aarseth_2^2)^(3/2)</f>
        <v>1.3123260982783975</v>
      </c>
      <c r="AL947" s="39"/>
      <c r="AM947" s="39">
        <f>Masse_3*(q_3x-W947)/($AZ947^2+Aarseth_3^2)^(3/2)</f>
        <v>-1.5739741018353441</v>
      </c>
      <c r="AN947" s="39">
        <f>Masse_3*(q_3y-X947)/($AZ947^2+Aarseth_3^2)^(3/2)</f>
        <v>4.5411621693840409</v>
      </c>
      <c r="AO947" s="39"/>
      <c r="AP947" s="39"/>
      <c r="AQ947" s="39"/>
      <c r="AR947" s="39"/>
      <c r="AS947" s="39"/>
      <c r="AT947" s="39"/>
      <c r="AU947" s="39"/>
      <c r="AV947" s="39">
        <f>SQRT((q_1x-W947)^2+(q_1y-X947)^2)</f>
        <v>344306.37171700335</v>
      </c>
      <c r="AW947" s="39"/>
      <c r="AX947" s="39">
        <f>SQRT((q_2x-W947)^2+(q_2y-X947)^2)</f>
        <v>358420.54323367856</v>
      </c>
      <c r="AY947" s="39"/>
      <c r="AZ947" s="39">
        <f>SQRT((q_3x-W947)^2+(q_3y-X947)^2)</f>
        <v>329836.85426104086</v>
      </c>
      <c r="BA947" s="39"/>
    </row>
    <row r="948" spans="20:53" x14ac:dyDescent="0.3">
      <c r="T948">
        <v>944</v>
      </c>
      <c r="U948">
        <v>472</v>
      </c>
      <c r="W948" s="39">
        <f>W947+(Z947*bt)+(0.5*AC947)*bt^2</f>
        <v>103327.97872105525</v>
      </c>
      <c r="X948" s="39">
        <f>X947+(AA947*bt)+(0.5*AD947)*bt^2</f>
        <v>-326955.92242397461</v>
      </c>
      <c r="Y948" s="39"/>
      <c r="Z948" s="39">
        <f>Z947+(AC947*bt)</f>
        <v>619.73221724827465</v>
      </c>
      <c r="AA948" s="39">
        <f>AA947+(AD947*bt)</f>
        <v>-613.16344616211393</v>
      </c>
      <c r="AB948" s="39"/>
      <c r="AC948" s="39">
        <f t="shared" si="57"/>
        <v>-3.1161745516398316</v>
      </c>
      <c r="AD948" s="39">
        <f t="shared" si="58"/>
        <v>10.109772605746432</v>
      </c>
      <c r="AE948" s="39"/>
      <c r="AF948" s="39"/>
      <c r="AG948" s="39">
        <f>Masse_1*(q_1x-W948)/($AV948^2+Aarseth_1^2)^(3/2)</f>
        <v>-1.0641259661852787</v>
      </c>
      <c r="AH948" s="39">
        <f>Masse_1*(q_1y-X948)/($AV948^2+Aarseth_1^2)^(3/2)</f>
        <v>4.2711132210131399</v>
      </c>
      <c r="AI948" s="39"/>
      <c r="AJ948" s="39">
        <f>Masse_2*(q_2x-W948)/($AX948^2+Aarseth_2^2)^(3/2)</f>
        <v>-0.47917069788672495</v>
      </c>
      <c r="AK948" s="39">
        <f>Masse_2*(q_2y-X948)/($AX948^2+Aarseth_2^2)^(3/2)</f>
        <v>1.3091871461718509</v>
      </c>
      <c r="AL948" s="39"/>
      <c r="AM948" s="39">
        <f>Masse_3*(q_3x-W948)/($AZ948^2+Aarseth_3^2)^(3/2)</f>
        <v>-1.5728778875678278</v>
      </c>
      <c r="AN948" s="39">
        <f>Masse_3*(q_3y-X948)/($AZ948^2+Aarseth_3^2)^(3/2)</f>
        <v>4.5294722385614419</v>
      </c>
      <c r="AO948" s="39"/>
      <c r="AP948" s="39"/>
      <c r="AQ948" s="39"/>
      <c r="AR948" s="39"/>
      <c r="AS948" s="39"/>
      <c r="AT948" s="39"/>
      <c r="AU948" s="39"/>
      <c r="AV948" s="39">
        <f>SQRT((q_1x-W948)^2+(q_1y-X948)^2)</f>
        <v>344680.01984769636</v>
      </c>
      <c r="AW948" s="39"/>
      <c r="AX948" s="39">
        <f>SQRT((q_2x-W948)^2+(q_2y-X948)^2)</f>
        <v>358816.2259319005</v>
      </c>
      <c r="AY948" s="39"/>
      <c r="AZ948" s="39">
        <f>SQRT((q_3x-W948)^2+(q_3y-X948)^2)</f>
        <v>330229.38771281741</v>
      </c>
      <c r="BA948" s="39"/>
    </row>
    <row r="949" spans="20:53" x14ac:dyDescent="0.3">
      <c r="T949">
        <v>945</v>
      </c>
      <c r="U949">
        <v>472.5</v>
      </c>
      <c r="W949" s="39">
        <f>W948+(Z948*bt)+(0.5*AC948)*bt^2</f>
        <v>103637.45530786042</v>
      </c>
      <c r="X949" s="39">
        <f>X948+(AA948*bt)+(0.5*AD948)*bt^2</f>
        <v>-327261.24042547995</v>
      </c>
      <c r="Y949" s="39"/>
      <c r="Z949" s="39">
        <f>Z948+(AC948*bt)</f>
        <v>618.17412997245469</v>
      </c>
      <c r="AA949" s="39">
        <f>AA948+(AD948*bt)</f>
        <v>-608.1085598592407</v>
      </c>
      <c r="AB949" s="39"/>
      <c r="AC949" s="39">
        <f t="shared" si="57"/>
        <v>-3.115237298334117</v>
      </c>
      <c r="AD949" s="39">
        <f t="shared" si="58"/>
        <v>10.085215053954467</v>
      </c>
      <c r="AE949" s="39"/>
      <c r="AF949" s="39"/>
      <c r="AG949" s="39">
        <f>Masse_1*(q_1x-W949)/($AV949^2+Aarseth_1^2)^(3/2)</f>
        <v>-1.0646380543629925</v>
      </c>
      <c r="AH949" s="39">
        <f>Masse_1*(q_1y-X949)/($AV949^2+Aarseth_1^2)^(3/2)</f>
        <v>4.2612434150567671</v>
      </c>
      <c r="AI949" s="39"/>
      <c r="AJ949" s="39">
        <f>Masse_2*(q_2x-W949)/($AX949^2+Aarseth_2^2)^(3/2)</f>
        <v>-0.47879821740434952</v>
      </c>
      <c r="AK949" s="39">
        <f>Masse_2*(q_2y-X949)/($AX949^2+Aarseth_2^2)^(3/2)</f>
        <v>1.3060773558725389</v>
      </c>
      <c r="AL949" s="39"/>
      <c r="AM949" s="39">
        <f>Masse_3*(q_3x-W949)/($AZ949^2+Aarseth_3^2)^(3/2)</f>
        <v>-1.5718010265667752</v>
      </c>
      <c r="AN949" s="39">
        <f>Masse_3*(q_3y-X949)/($AZ949^2+Aarseth_3^2)^(3/2)</f>
        <v>4.5178942830251607</v>
      </c>
      <c r="AO949" s="39"/>
      <c r="AP949" s="39"/>
      <c r="AQ949" s="39"/>
      <c r="AR949" s="39"/>
      <c r="AS949" s="39"/>
      <c r="AT949" s="39"/>
      <c r="AU949" s="39"/>
      <c r="AV949" s="39">
        <f>SQRT((q_1x-W949)^2+(q_1y-X949)^2)</f>
        <v>345051.17304768047</v>
      </c>
      <c r="AW949" s="39"/>
      <c r="AX949" s="39">
        <f>SQRT((q_2x-W949)^2+(q_2y-X949)^2)</f>
        <v>359209.36046870577</v>
      </c>
      <c r="AY949" s="39"/>
      <c r="AZ949" s="39">
        <f>SQRT((q_3x-W949)^2+(q_3y-X949)^2)</f>
        <v>330619.38686021842</v>
      </c>
      <c r="BA949" s="39"/>
    </row>
    <row r="950" spans="20:53" x14ac:dyDescent="0.3">
      <c r="T950">
        <v>946</v>
      </c>
      <c r="U950">
        <v>473</v>
      </c>
      <c r="W950" s="39">
        <f>W949+(Z949*bt)+(0.5*AC949)*bt^2</f>
        <v>103946.15296818437</v>
      </c>
      <c r="X950" s="39">
        <f>X949+(AA949*bt)+(0.5*AD949)*bt^2</f>
        <v>-327564.03405352781</v>
      </c>
      <c r="Y950" s="39"/>
      <c r="Z950" s="39">
        <f>Z949+(AC949*bt)</f>
        <v>616.61651132328768</v>
      </c>
      <c r="AA950" s="39">
        <f>AA949+(AD949*bt)</f>
        <v>-603.06595233226346</v>
      </c>
      <c r="AB950" s="39"/>
      <c r="AC950" s="39">
        <f t="shared" si="57"/>
        <v>-3.1143279344414112</v>
      </c>
      <c r="AD950" s="39">
        <f t="shared" si="58"/>
        <v>10.060891023890523</v>
      </c>
      <c r="AE950" s="39"/>
      <c r="AF950" s="39"/>
      <c r="AG950" s="39">
        <f>Masse_1*(q_1x-W950)/($AV950^2+Aarseth_1^2)^(3/2)</f>
        <v>-1.0651526219905227</v>
      </c>
      <c r="AH950" s="39">
        <f>Masse_1*(q_1y-X950)/($AV950^2+Aarseth_1^2)^(3/2)</f>
        <v>4.2514674203367013</v>
      </c>
      <c r="AI950" s="39"/>
      <c r="AJ950" s="39">
        <f>Masse_2*(q_2x-W950)/($AX950^2+Aarseth_2^2)^(3/2)</f>
        <v>-0.47843188314388985</v>
      </c>
      <c r="AK950" s="39">
        <f>Masse_2*(q_2y-X950)/($AX950^2+Aarseth_2^2)^(3/2)</f>
        <v>1.3029964434259862</v>
      </c>
      <c r="AL950" s="39"/>
      <c r="AM950" s="39">
        <f>Masse_3*(q_3x-W950)/($AZ950^2+Aarseth_3^2)^(3/2)</f>
        <v>-1.5707434293069986</v>
      </c>
      <c r="AN950" s="39">
        <f>Masse_3*(q_3y-X950)/($AZ950^2+Aarseth_3^2)^(3/2)</f>
        <v>4.506427160127835</v>
      </c>
      <c r="AO950" s="39"/>
      <c r="AP950" s="39"/>
      <c r="AQ950" s="39"/>
      <c r="AR950" s="39"/>
      <c r="AS950" s="39"/>
      <c r="AT950" s="39"/>
      <c r="AU950" s="39"/>
      <c r="AV950" s="39">
        <f>SQRT((q_1x-W950)^2+(q_1y-X950)^2)</f>
        <v>345419.83659654151</v>
      </c>
      <c r="AW950" s="39"/>
      <c r="AX950" s="39">
        <f>SQRT((q_2x-W950)^2+(q_2y-X950)^2)</f>
        <v>359599.95261693769</v>
      </c>
      <c r="AY950" s="39"/>
      <c r="AZ950" s="39">
        <f>SQRT((q_3x-W950)^2+(q_3y-X950)^2)</f>
        <v>331006.85737667419</v>
      </c>
      <c r="BA950" s="39"/>
    </row>
    <row r="951" spans="20:53" x14ac:dyDescent="0.3">
      <c r="T951">
        <v>947</v>
      </c>
      <c r="U951">
        <v>473.5</v>
      </c>
      <c r="W951" s="39">
        <f>W950+(Z950*bt)+(0.5*AC950)*bt^2</f>
        <v>104254.0719328542</v>
      </c>
      <c r="X951" s="39">
        <f>X950+(AA950*bt)+(0.5*AD950)*bt^2</f>
        <v>-327864.30941831594</v>
      </c>
      <c r="Y951" s="39"/>
      <c r="Z951" s="39">
        <f>Z950+(AC950*bt)</f>
        <v>615.05934735606695</v>
      </c>
      <c r="AA951" s="39">
        <f>AA950+(AD950*bt)</f>
        <v>-598.03550682031823</v>
      </c>
      <c r="AB951" s="39"/>
      <c r="AC951" s="39">
        <f t="shared" si="57"/>
        <v>-3.113446429532313</v>
      </c>
      <c r="AD951" s="39">
        <f t="shared" si="58"/>
        <v>10.036798222981879</v>
      </c>
      <c r="AE951" s="39"/>
      <c r="AF951" s="39"/>
      <c r="AG951" s="39">
        <f>Masse_1*(q_1x-W951)/($AV951^2+Aarseth_1^2)^(3/2)</f>
        <v>-1.0656697616985658</v>
      </c>
      <c r="AH951" s="39">
        <f>Masse_1*(q_1y-X951)/($AV951^2+Aarseth_1^2)^(3/2)</f>
        <v>4.241784349423952</v>
      </c>
      <c r="AI951" s="39"/>
      <c r="AJ951" s="39">
        <f>Masse_2*(q_2x-W951)/($AX951^2+Aarseth_2^2)^(3/2)</f>
        <v>-0.47807166017799813</v>
      </c>
      <c r="AK951" s="39">
        <f>Masse_2*(q_2y-X951)/($AX951^2+Aarseth_2^2)^(3/2)</f>
        <v>1.2999441290406395</v>
      </c>
      <c r="AL951" s="39"/>
      <c r="AM951" s="39">
        <f>Masse_3*(q_3x-W951)/($AZ951^2+Aarseth_3^2)^(3/2)</f>
        <v>-1.5697050076557491</v>
      </c>
      <c r="AN951" s="39">
        <f>Masse_3*(q_3y-X951)/($AZ951^2+Aarseth_3^2)^(3/2)</f>
        <v>4.4950697445172869</v>
      </c>
      <c r="AO951" s="39"/>
      <c r="AP951" s="39"/>
      <c r="AQ951" s="39"/>
      <c r="AR951" s="39"/>
      <c r="AS951" s="39"/>
      <c r="AT951" s="39"/>
      <c r="AU951" s="39"/>
      <c r="AV951" s="39">
        <f>SQRT((q_1x-W951)^2+(q_1y-X951)^2)</f>
        <v>345786.01572199317</v>
      </c>
      <c r="AW951" s="39"/>
      <c r="AX951" s="39">
        <f>SQRT((q_2x-W951)^2+(q_2y-X951)^2)</f>
        <v>359988.00809278415</v>
      </c>
      <c r="AY951" s="39"/>
      <c r="AZ951" s="39">
        <f>SQRT((q_3x-W951)^2+(q_3y-X951)^2)</f>
        <v>331391.8048801283</v>
      </c>
      <c r="BA951" s="39"/>
    </row>
    <row r="952" spans="20:53" x14ac:dyDescent="0.3">
      <c r="T952">
        <v>948</v>
      </c>
      <c r="U952">
        <v>474</v>
      </c>
      <c r="W952" s="39">
        <f>W951+(Z951*bt)+(0.5*AC951)*bt^2</f>
        <v>104561.21242572855</v>
      </c>
      <c r="X952" s="39">
        <f>X951+(AA951*bt)+(0.5*AD951)*bt^2</f>
        <v>-328162.07257194823</v>
      </c>
      <c r="Y952" s="39"/>
      <c r="Z952" s="39">
        <f>Z951+(AC951*bt)</f>
        <v>613.50262414130077</v>
      </c>
      <c r="AA952" s="39">
        <f>AA951+(AD951*bt)</f>
        <v>-593.01710770882733</v>
      </c>
      <c r="AB952" s="39"/>
      <c r="AC952" s="39">
        <f t="shared" si="57"/>
        <v>-3.1125927536507261</v>
      </c>
      <c r="AD952" s="39">
        <f t="shared" si="58"/>
        <v>10.012934392715863</v>
      </c>
      <c r="AE952" s="39"/>
      <c r="AF952" s="39"/>
      <c r="AG952" s="39">
        <f>Masse_1*(q_1x-W952)/($AV952^2+Aarseth_1^2)^(3/2)</f>
        <v>-1.0661895646483353</v>
      </c>
      <c r="AH952" s="39">
        <f>Masse_1*(q_1y-X952)/($AV952^2+Aarseth_1^2)^(3/2)</f>
        <v>4.2321933278661845</v>
      </c>
      <c r="AI952" s="39"/>
      <c r="AJ952" s="39">
        <f>Masse_2*(q_2x-W952)/($AX952^2+Aarseth_2^2)^(3/2)</f>
        <v>-0.47771751414202995</v>
      </c>
      <c r="AK952" s="39">
        <f>Masse_2*(q_2y-X952)/($AX952^2+Aarseth_2^2)^(3/2)</f>
        <v>1.2969201370170669</v>
      </c>
      <c r="AL952" s="39"/>
      <c r="AM952" s="39">
        <f>Masse_3*(q_3x-W952)/($AZ952^2+Aarseth_3^2)^(3/2)</f>
        <v>-1.568685674860361</v>
      </c>
      <c r="AN952" s="39">
        <f>Masse_3*(q_3y-X952)/($AZ952^2+Aarseth_3^2)^(3/2)</f>
        <v>4.4838209278326113</v>
      </c>
      <c r="AO952" s="39"/>
      <c r="AP952" s="39"/>
      <c r="AQ952" s="39"/>
      <c r="AR952" s="39"/>
      <c r="AS952" s="39"/>
      <c r="AT952" s="39"/>
      <c r="AU952" s="39"/>
      <c r="AV952" s="39">
        <f>SQRT((q_1x-W952)^2+(q_1y-X952)^2)</f>
        <v>346149.71560035268</v>
      </c>
      <c r="AW952" s="39"/>
      <c r="AX952" s="39">
        <f>SQRT((q_2x-W952)^2+(q_2y-X952)^2)</f>
        <v>360373.53255632281</v>
      </c>
      <c r="AY952" s="39"/>
      <c r="AZ952" s="39">
        <f>SQRT((q_3x-W952)^2+(q_3y-X952)^2)</f>
        <v>331774.23493356712</v>
      </c>
      <c r="BA952" s="39"/>
    </row>
    <row r="953" spans="20:53" x14ac:dyDescent="0.3">
      <c r="T953">
        <v>949</v>
      </c>
      <c r="U953">
        <v>474.5</v>
      </c>
      <c r="W953" s="39">
        <f>W952+(Z952*bt)+(0.5*AC952)*bt^2</f>
        <v>104867.574663705</v>
      </c>
      <c r="X953" s="39">
        <f>X952+(AA952*bt)+(0.5*AD952)*bt^2</f>
        <v>-328457.32950900355</v>
      </c>
      <c r="Y953" s="39"/>
      <c r="Z953" s="39">
        <f>Z952+(AC952*bt)</f>
        <v>611.94632776447543</v>
      </c>
      <c r="AA953" s="39">
        <f>AA952+(AD952*bt)</f>
        <v>-588.01064051246942</v>
      </c>
      <c r="AB953" s="39"/>
      <c r="AC953" s="39">
        <f t="shared" si="57"/>
        <v>-3.1117668773328857</v>
      </c>
      <c r="AD953" s="39">
        <f t="shared" si="58"/>
        <v>9.9892973080575871</v>
      </c>
      <c r="AE953" s="39"/>
      <c r="AF953" s="39"/>
      <c r="AG953" s="39">
        <f>Masse_1*(q_1x-W953)/($AV953^2+Aarseth_1^2)^(3/2)</f>
        <v>-1.0667121205701877</v>
      </c>
      <c r="AH953" s="39">
        <f>Masse_1*(q_1y-X953)/($AV953^2+Aarseth_1^2)^(3/2)</f>
        <v>4.2226934939724297</v>
      </c>
      <c r="AI953" s="39"/>
      <c r="AJ953" s="39">
        <f>Masse_2*(q_2x-W953)/($AX953^2+Aarseth_2^2)^(3/2)</f>
        <v>-0.47736941122678983</v>
      </c>
      <c r="AK953" s="39">
        <f>Masse_2*(q_2y-X953)/($AX953^2+Aarseth_2^2)^(3/2)</f>
        <v>1.2939241956788612</v>
      </c>
      <c r="AL953" s="39"/>
      <c r="AM953" s="39">
        <f>Masse_3*(q_3x-W953)/($AZ953^2+Aarseth_3^2)^(3/2)</f>
        <v>-1.5676853455359081</v>
      </c>
      <c r="AN953" s="39">
        <f>Masse_3*(q_3y-X953)/($AZ953^2+Aarseth_3^2)^(3/2)</f>
        <v>4.4726796184062954</v>
      </c>
      <c r="AO953" s="39"/>
      <c r="AP953" s="39"/>
      <c r="AQ953" s="39"/>
      <c r="AR953" s="39"/>
      <c r="AS953" s="39"/>
      <c r="AT953" s="39"/>
      <c r="AU953" s="39"/>
      <c r="AV953" s="39">
        <f>SQRT((q_1x-W953)^2+(q_1y-X953)^2)</f>
        <v>346510.94135700929</v>
      </c>
      <c r="AW953" s="39"/>
      <c r="AX953" s="39">
        <f>SQRT((q_2x-W953)^2+(q_2y-X953)^2)</f>
        <v>360756.53161205852</v>
      </c>
      <c r="AY953" s="39"/>
      <c r="AZ953" s="39">
        <f>SQRT((q_3x-W953)^2+(q_3y-X953)^2)</f>
        <v>332154.1530455412</v>
      </c>
      <c r="BA953" s="39"/>
    </row>
    <row r="954" spans="20:53" x14ac:dyDescent="0.3">
      <c r="T954">
        <v>950</v>
      </c>
      <c r="U954">
        <v>475</v>
      </c>
      <c r="W954" s="39">
        <f>W953+(Z953*bt)+(0.5*AC953)*bt^2</f>
        <v>105173.15885672758</v>
      </c>
      <c r="X954" s="39">
        <f>X953+(AA953*bt)+(0.5*AD953)*bt^2</f>
        <v>-328750.08616709628</v>
      </c>
      <c r="Y954" s="39"/>
      <c r="Z954" s="39">
        <f>Z953+(AC953*bt)</f>
        <v>610.39044432580897</v>
      </c>
      <c r="AA954" s="39">
        <f>AA953+(AD953*bt)</f>
        <v>-583.01599185844066</v>
      </c>
      <c r="AB954" s="39"/>
      <c r="AC954" s="39">
        <f t="shared" si="57"/>
        <v>-3.1109687716258003</v>
      </c>
      <c r="AD954" s="39">
        <f t="shared" si="58"/>
        <v>9.9658847768798502</v>
      </c>
      <c r="AE954" s="39"/>
      <c r="AF954" s="39"/>
      <c r="AG954" s="39">
        <f>Masse_1*(q_1x-W954)/($AV954^2+Aarseth_1^2)^(3/2)</f>
        <v>-1.0672375178012388</v>
      </c>
      <c r="AH954" s="39">
        <f>Masse_1*(q_1y-X954)/($AV954^2+Aarseth_1^2)^(3/2)</f>
        <v>4.2132839986018586</v>
      </c>
      <c r="AI954" s="39"/>
      <c r="AJ954" s="39">
        <f>Masse_2*(q_2x-W954)/($AX954^2+Aarseth_2^2)^(3/2)</f>
        <v>-0.4770273181713367</v>
      </c>
      <c r="AK954" s="39">
        <f>Masse_2*(q_2y-X954)/($AX954^2+Aarseth_2^2)^(3/2)</f>
        <v>1.2909560373047511</v>
      </c>
      <c r="AL954" s="39"/>
      <c r="AM954" s="39">
        <f>Masse_3*(q_3x-W954)/($AZ954^2+Aarseth_3^2)^(3/2)</f>
        <v>-1.5667039356532246</v>
      </c>
      <c r="AN954" s="39">
        <f>Masse_3*(q_3y-X954)/($AZ954^2+Aarseth_3^2)^(3/2)</f>
        <v>4.4616447409732407</v>
      </c>
      <c r="AO954" s="39"/>
      <c r="AP954" s="39"/>
      <c r="AQ954" s="39"/>
      <c r="AR954" s="39"/>
      <c r="AS954" s="39"/>
      <c r="AT954" s="39"/>
      <c r="AU954" s="39"/>
      <c r="AV954" s="39">
        <f>SQRT((q_1x-W954)^2+(q_1y-X954)^2)</f>
        <v>346869.69806688651</v>
      </c>
      <c r="AW954" s="39"/>
      <c r="AX954" s="39">
        <f>SQRT((q_2x-W954)^2+(q_2y-X954)^2)</f>
        <v>361137.01080945262</v>
      </c>
      <c r="AY954" s="39"/>
      <c r="AZ954" s="39">
        <f>SQRT((q_3x-W954)^2+(q_3y-X954)^2)</f>
        <v>332531.56467067916</v>
      </c>
      <c r="BA954" s="39"/>
    </row>
    <row r="955" spans="20:53" x14ac:dyDescent="0.3">
      <c r="T955">
        <v>951</v>
      </c>
      <c r="U955">
        <v>475.5</v>
      </c>
      <c r="W955" s="39">
        <f>W954+(Z954*bt)+(0.5*AC954)*bt^2</f>
        <v>105477.96520779403</v>
      </c>
      <c r="X955" s="39">
        <f>X954+(AA954*bt)+(0.5*AD954)*bt^2</f>
        <v>-329040.3484274284</v>
      </c>
      <c r="Y955" s="39"/>
      <c r="Z955" s="39">
        <f>Z954+(AC954*bt)</f>
        <v>608.83495993999611</v>
      </c>
      <c r="AA955" s="39">
        <f>AA954+(AD954*bt)</f>
        <v>-578.03304947000072</v>
      </c>
      <c r="AB955" s="39"/>
      <c r="AC955" s="39">
        <f t="shared" si="57"/>
        <v>-3.1101984081051199</v>
      </c>
      <c r="AD955" s="39">
        <f t="shared" si="58"/>
        <v>9.9426946394050475</v>
      </c>
      <c r="AE955" s="39"/>
      <c r="AF955" s="39"/>
      <c r="AG955" s="39">
        <f>Masse_1*(q_1x-W955)/($AV955^2+Aarseth_1^2)^(3/2)</f>
        <v>-1.0677658433221815</v>
      </c>
      <c r="AH955" s="39">
        <f>Masse_1*(q_1y-X955)/($AV955^2+Aarseth_1^2)^(3/2)</f>
        <v>4.2039640049572462</v>
      </c>
      <c r="AI955" s="39"/>
      <c r="AJ955" s="39">
        <f>Masse_2*(q_2x-W955)/($AX955^2+Aarseth_2^2)^(3/2)</f>
        <v>-0.47669120225600303</v>
      </c>
      <c r="AK955" s="39">
        <f>Masse_2*(q_2y-X955)/($AX955^2+Aarseth_2^2)^(3/2)</f>
        <v>1.2880153980623061</v>
      </c>
      <c r="AL955" s="39"/>
      <c r="AM955" s="39">
        <f>Masse_3*(q_3x-W955)/($AZ955^2+Aarseth_3^2)^(3/2)</f>
        <v>-1.5657413625269356</v>
      </c>
      <c r="AN955" s="39">
        <f>Masse_3*(q_3y-X955)/($AZ955^2+Aarseth_3^2)^(3/2)</f>
        <v>4.450715236385494</v>
      </c>
      <c r="AO955" s="39"/>
      <c r="AP955" s="39"/>
      <c r="AQ955" s="39"/>
      <c r="AR955" s="39"/>
      <c r="AS955" s="39"/>
      <c r="AT955" s="39"/>
      <c r="AU955" s="39"/>
      <c r="AV955" s="39">
        <f>SQRT((q_1x-W955)^2+(q_1y-X955)^2)</f>
        <v>347225.99075489689</v>
      </c>
      <c r="AW955" s="39"/>
      <c r="AX955" s="39">
        <f>SQRT((q_2x-W955)^2+(q_2y-X955)^2)</f>
        <v>361514.97564344469</v>
      </c>
      <c r="AY955" s="39"/>
      <c r="AZ955" s="39">
        <f>SQRT((q_3x-W955)^2+(q_3y-X955)^2)</f>
        <v>332906.47521019349</v>
      </c>
      <c r="BA955" s="39"/>
    </row>
    <row r="956" spans="20:53" x14ac:dyDescent="0.3">
      <c r="T956">
        <v>952</v>
      </c>
      <c r="U956">
        <v>476</v>
      </c>
      <c r="W956" s="39">
        <f>W955+(Z955*bt)+(0.5*AC955)*bt^2</f>
        <v>105781.99391296301</v>
      </c>
      <c r="X956" s="39">
        <f>X955+(AA955*bt)+(0.5*AD955)*bt^2</f>
        <v>-329328.12211533351</v>
      </c>
      <c r="Y956" s="39"/>
      <c r="Z956" s="39">
        <f>Z955+(AC955*bt)</f>
        <v>607.27986073594354</v>
      </c>
      <c r="AA956" s="39">
        <f>AA955+(AD955*bt)</f>
        <v>-573.06170215029817</v>
      </c>
      <c r="AB956" s="39"/>
      <c r="AC956" s="39">
        <f t="shared" si="57"/>
        <v>-3.1094557588924312</v>
      </c>
      <c r="AD956" s="39">
        <f t="shared" si="58"/>
        <v>9.9197247676585203</v>
      </c>
      <c r="AE956" s="39"/>
      <c r="AF956" s="39"/>
      <c r="AG956" s="39">
        <f>Masse_1*(q_1x-W956)/($AV956^2+Aarseth_1^2)^(3/2)</f>
        <v>-1.0682971827931436</v>
      </c>
      <c r="AH956" s="39">
        <f>Masse_1*(q_1y-X956)/($AV956^2+Aarseth_1^2)^(3/2)</f>
        <v>4.1947326883822802</v>
      </c>
      <c r="AI956" s="39"/>
      <c r="AJ956" s="39">
        <f>Masse_2*(q_2x-W956)/($AX956^2+Aarseth_2^2)^(3/2)</f>
        <v>-0.47636103129549329</v>
      </c>
      <c r="AK956" s="39">
        <f>Masse_2*(q_2y-X956)/($AX956^2+Aarseth_2^2)^(3/2)</f>
        <v>1.2851020179428445</v>
      </c>
      <c r="AL956" s="39"/>
      <c r="AM956" s="39">
        <f>Masse_3*(q_3x-W956)/($AZ956^2+Aarseth_3^2)^(3/2)</f>
        <v>-1.5647975448037943</v>
      </c>
      <c r="AN956" s="39">
        <f>Masse_3*(q_3y-X956)/($AZ956^2+Aarseth_3^2)^(3/2)</f>
        <v>4.4398900613333954</v>
      </c>
      <c r="AO956" s="39"/>
      <c r="AP956" s="39"/>
      <c r="AQ956" s="39"/>
      <c r="AR956" s="39"/>
      <c r="AS956" s="39"/>
      <c r="AT956" s="39"/>
      <c r="AU956" s="39"/>
      <c r="AV956" s="39">
        <f>SQRT((q_1x-W956)^2+(q_1y-X956)^2)</f>
        <v>347579.82439639047</v>
      </c>
      <c r="AW956" s="39"/>
      <c r="AX956" s="39">
        <f>SQRT((q_2x-W956)^2+(q_2y-X956)^2)</f>
        <v>361890.43155496573</v>
      </c>
      <c r="AY956" s="39"/>
      <c r="AZ956" s="39">
        <f>SQRT((q_3x-W956)^2+(q_3y-X956)^2)</f>
        <v>333278.89001237956</v>
      </c>
      <c r="BA956" s="39"/>
    </row>
    <row r="957" spans="20:53" x14ac:dyDescent="0.3">
      <c r="T957">
        <v>953</v>
      </c>
      <c r="U957">
        <v>476.5</v>
      </c>
      <c r="W957" s="39">
        <f>W956+(Z956*bt)+(0.5*AC956)*bt^2</f>
        <v>106085.2451613611</v>
      </c>
      <c r="X957" s="39">
        <f>X956+(AA956*bt)+(0.5*AD956)*bt^2</f>
        <v>-329613.4130008127</v>
      </c>
      <c r="Y957" s="39"/>
      <c r="Z957" s="39">
        <f>Z956+(AC956*bt)</f>
        <v>605.72513285649734</v>
      </c>
      <c r="AA957" s="39">
        <f>AA956+(AD956*bt)</f>
        <v>-568.10183976646897</v>
      </c>
      <c r="AB957" s="39"/>
      <c r="AC957" s="39">
        <f t="shared" si="57"/>
        <v>-3.1087407966719947</v>
      </c>
      <c r="AD957" s="39">
        <f t="shared" si="58"/>
        <v>9.8969730649333485</v>
      </c>
      <c r="AE957" s="39"/>
      <c r="AF957" s="39"/>
      <c r="AG957" s="39">
        <f>Masse_1*(q_1x-W957)/($AV957^2+Aarseth_1^2)^(3/2)</f>
        <v>-1.0688316205887736</v>
      </c>
      <c r="AH957" s="39">
        <f>Masse_1*(q_1y-X957)/($AV957^2+Aarseth_1^2)^(3/2)</f>
        <v>4.1855892361632918</v>
      </c>
      <c r="AI957" s="39"/>
      <c r="AJ957" s="39">
        <f>Masse_2*(q_2x-W957)/($AX957^2+Aarseth_2^2)^(3/2)</f>
        <v>-0.47603677363215563</v>
      </c>
      <c r="AK957" s="39">
        <f>Masse_2*(q_2y-X957)/($AX957^2+Aarseth_2^2)^(3/2)</f>
        <v>1.2822156406977829</v>
      </c>
      <c r="AL957" s="39"/>
      <c r="AM957" s="39">
        <f>Masse_3*(q_3x-W957)/($AZ957^2+Aarseth_3^2)^(3/2)</f>
        <v>-1.5638724024510655</v>
      </c>
      <c r="AN957" s="39">
        <f>Masse_3*(q_3y-X957)/($AZ957^2+Aarseth_3^2)^(3/2)</f>
        <v>4.4291681880722749</v>
      </c>
      <c r="AO957" s="39"/>
      <c r="AP957" s="39"/>
      <c r="AQ957" s="39"/>
      <c r="AR957" s="39"/>
      <c r="AS957" s="39"/>
      <c r="AT957" s="39"/>
      <c r="AU957" s="39"/>
      <c r="AV957" s="39">
        <f>SQRT((q_1x-W957)^2+(q_1y-X957)^2)</f>
        <v>347931.20391759655</v>
      </c>
      <c r="AW957" s="39"/>
      <c r="AX957" s="39">
        <f>SQRT((q_2x-W957)^2+(q_2y-X957)^2)</f>
        <v>362263.38393144443</v>
      </c>
      <c r="AY957" s="39"/>
      <c r="AZ957" s="39">
        <f>SQRT((q_3x-W957)^2+(q_3y-X957)^2)</f>
        <v>333648.81437310646</v>
      </c>
      <c r="BA957" s="39"/>
    </row>
    <row r="958" spans="20:53" x14ac:dyDescent="0.3">
      <c r="T958">
        <v>954</v>
      </c>
      <c r="U958">
        <v>477</v>
      </c>
      <c r="W958" s="39">
        <f>W957+(Z957*bt)+(0.5*AC957)*bt^2</f>
        <v>106387.71913518976</v>
      </c>
      <c r="X958" s="39">
        <f>X957+(AA957*bt)+(0.5*AD957)*bt^2</f>
        <v>-329896.2267990628</v>
      </c>
      <c r="Y958" s="39"/>
      <c r="Z958" s="39">
        <f>Z957+(AC957*bt)</f>
        <v>604.17076245816133</v>
      </c>
      <c r="AA958" s="39">
        <f>AA957+(AD957*bt)</f>
        <v>-563.15335323400234</v>
      </c>
      <c r="AB958" s="39"/>
      <c r="AC958" s="39">
        <f t="shared" si="57"/>
        <v>-3.10805349470701</v>
      </c>
      <c r="AD958" s="39">
        <f t="shared" si="58"/>
        <v>9.8744374652662081</v>
      </c>
      <c r="AE958" s="39"/>
      <c r="AF958" s="39"/>
      <c r="AG958" s="39">
        <f>Masse_1*(q_1x-W958)/($AV958^2+Aarseth_1^2)^(3/2)</f>
        <v>-1.0693692398324424</v>
      </c>
      <c r="AH958" s="39">
        <f>Masse_1*(q_1y-X958)/($AV958^2+Aarseth_1^2)^(3/2)</f>
        <v>4.1765328473347427</v>
      </c>
      <c r="AI958" s="39"/>
      <c r="AJ958" s="39">
        <f>Masse_2*(q_2x-W958)/($AX958^2+Aarseth_2^2)^(3/2)</f>
        <v>-0.47571839812938227</v>
      </c>
      <c r="AK958" s="39">
        <f>Masse_2*(q_2y-X958)/($AX958^2+Aarseth_2^2)^(3/2)</f>
        <v>1.2793560137762716</v>
      </c>
      <c r="AL958" s="39"/>
      <c r="AM958" s="39">
        <f>Masse_3*(q_3x-W958)/($AZ958^2+Aarseth_3^2)^(3/2)</f>
        <v>-1.5629658567451854</v>
      </c>
      <c r="AN958" s="39">
        <f>Masse_3*(q_3y-X958)/($AZ958^2+Aarseth_3^2)^(3/2)</f>
        <v>4.4185486041551929</v>
      </c>
      <c r="AO958" s="39"/>
      <c r="AP958" s="39"/>
      <c r="AQ958" s="39"/>
      <c r="AR958" s="39"/>
      <c r="AS958" s="39"/>
      <c r="AT958" s="39"/>
      <c r="AU958" s="39"/>
      <c r="AV958" s="39">
        <f>SQRT((q_1x-W958)^2+(q_1y-X958)^2)</f>
        <v>348280.13419605925</v>
      </c>
      <c r="AW958" s="39"/>
      <c r="AX958" s="39">
        <f>SQRT((q_2x-W958)^2+(q_2y-X958)^2)</f>
        <v>362633.83810730564</v>
      </c>
      <c r="AY958" s="39"/>
      <c r="AZ958" s="39">
        <f>SQRT((q_3x-W958)^2+(q_3y-X958)^2)</f>
        <v>334016.25353630132</v>
      </c>
      <c r="BA958" s="39"/>
    </row>
    <row r="959" spans="20:53" x14ac:dyDescent="0.3">
      <c r="T959">
        <v>955</v>
      </c>
      <c r="U959">
        <v>477.5</v>
      </c>
      <c r="W959" s="39">
        <f>W958+(Z958*bt)+(0.5*AC958)*bt^2</f>
        <v>106689.416009732</v>
      </c>
      <c r="X959" s="39">
        <f>X958+(AA958*bt)+(0.5*AD958)*bt^2</f>
        <v>-330176.56917099666</v>
      </c>
      <c r="Y959" s="39"/>
      <c r="Z959" s="39">
        <f>Z958+(AC958*bt)</f>
        <v>602.6167357108078</v>
      </c>
      <c r="AA959" s="39">
        <f>AA958+(AD958*bt)</f>
        <v>-558.2161345013692</v>
      </c>
      <c r="AB959" s="39"/>
      <c r="AC959" s="39">
        <f t="shared" si="57"/>
        <v>-3.1073938268553531</v>
      </c>
      <c r="AD959" s="39">
        <f t="shared" si="58"/>
        <v>9.8521159329240291</v>
      </c>
      <c r="AE959" s="39"/>
      <c r="AF959" s="39"/>
      <c r="AG959" s="39">
        <f>Masse_1*(q_1x-W959)/($AV959^2+Aarseth_1^2)^(3/2)</f>
        <v>-1.0699101224296956</v>
      </c>
      <c r="AH959" s="39">
        <f>Masse_1*(q_1y-X959)/($AV959^2+Aarseth_1^2)^(3/2)</f>
        <v>4.1675627324888413</v>
      </c>
      <c r="AI959" s="39"/>
      <c r="AJ959" s="39">
        <f>Masse_2*(q_2x-W959)/($AX959^2+Aarseth_2^2)^(3/2)</f>
        <v>-0.47540587416511765</v>
      </c>
      <c r="AK959" s="39">
        <f>Masse_2*(q_2y-X959)/($AX959^2+Aarseth_2^2)^(3/2)</f>
        <v>1.2765228882640454</v>
      </c>
      <c r="AL959" s="39"/>
      <c r="AM959" s="39">
        <f>Masse_3*(q_3x-W959)/($AZ959^2+Aarseth_3^2)^(3/2)</f>
        <v>-1.5620778302605398</v>
      </c>
      <c r="AN959" s="39">
        <f>Masse_3*(q_3y-X959)/($AZ959^2+Aarseth_3^2)^(3/2)</f>
        <v>4.4080303121711415</v>
      </c>
      <c r="AO959" s="39"/>
      <c r="AP959" s="39"/>
      <c r="AQ959" s="39"/>
      <c r="AR959" s="39"/>
      <c r="AS959" s="39"/>
      <c r="AT959" s="39"/>
      <c r="AU959" s="39"/>
      <c r="AV959" s="39">
        <f>SQRT((q_1x-W959)^2+(q_1y-X959)^2)</f>
        <v>348626.62006106658</v>
      </c>
      <c r="AW959" s="39"/>
      <c r="AX959" s="39">
        <f>SQRT((q_2x-W959)^2+(q_2y-X959)^2)</f>
        <v>363001.79936446156</v>
      </c>
      <c r="AY959" s="39"/>
      <c r="AZ959" s="39">
        <f>SQRT((q_3x-W959)^2+(q_3y-X959)^2)</f>
        <v>334381.21269442613</v>
      </c>
      <c r="BA959" s="39"/>
    </row>
    <row r="960" spans="20:53" x14ac:dyDescent="0.3">
      <c r="T960">
        <v>956</v>
      </c>
      <c r="U960">
        <v>478</v>
      </c>
      <c r="W960" s="39">
        <f>W959+(Z959*bt)+(0.5*AC959)*bt^2</f>
        <v>106990.33595335906</v>
      </c>
      <c r="X960" s="39">
        <f>X959+(AA959*bt)+(0.5*AD959)*bt^2</f>
        <v>-330454.44572375575</v>
      </c>
      <c r="Y960" s="39"/>
      <c r="Z960" s="39">
        <f>Z959+(AC959*bt)</f>
        <v>601.06303879738016</v>
      </c>
      <c r="AA960" s="39">
        <f>AA959+(AD959*bt)</f>
        <v>-553.29007653490714</v>
      </c>
      <c r="AB960" s="39"/>
      <c r="AC960" s="39">
        <f t="shared" si="57"/>
        <v>-3.1067617675847838</v>
      </c>
      <c r="AD960" s="39">
        <f t="shared" si="58"/>
        <v>9.8300064619010428</v>
      </c>
      <c r="AE960" s="39"/>
      <c r="AF960" s="39"/>
      <c r="AG960" s="39">
        <f>Masse_1*(q_1x-W960)/($AV960^2+Aarseth_1^2)^(3/2)</f>
        <v>-1.0704543491008798</v>
      </c>
      <c r="AH960" s="39">
        <f>Masse_1*(q_1y-X960)/($AV960^2+Aarseth_1^2)^(3/2)</f>
        <v>4.1586781135888042</v>
      </c>
      <c r="AI960" s="39"/>
      <c r="AJ960" s="39">
        <f>Masse_2*(q_2x-W960)/($AX960^2+Aarseth_2^2)^(3/2)</f>
        <v>-0.47509917162550941</v>
      </c>
      <c r="AK960" s="39">
        <f>Masse_2*(q_2y-X960)/($AX960^2+Aarseth_2^2)^(3/2)</f>
        <v>1.2737160188235555</v>
      </c>
      <c r="AL960" s="39"/>
      <c r="AM960" s="39">
        <f>Masse_3*(q_3x-W960)/($AZ960^2+Aarseth_3^2)^(3/2)</f>
        <v>-1.561208246858395</v>
      </c>
      <c r="AN960" s="39">
        <f>Masse_3*(q_3y-X960)/($AZ960^2+Aarseth_3^2)^(3/2)</f>
        <v>4.3976123294886822</v>
      </c>
      <c r="AO960" s="39"/>
      <c r="AP960" s="39"/>
      <c r="AQ960" s="39"/>
      <c r="AR960" s="39"/>
      <c r="AS960" s="39"/>
      <c r="AT960" s="39"/>
      <c r="AU960" s="39"/>
      <c r="AV960" s="39">
        <f>SQRT((q_1x-W960)^2+(q_1y-X960)^2)</f>
        <v>348970.66629407299</v>
      </c>
      <c r="AW960" s="39"/>
      <c r="AX960" s="39">
        <f>SQRT((q_2x-W960)^2+(q_2y-X960)^2)</f>
        <v>363367.27293279557</v>
      </c>
      <c r="AY960" s="39"/>
      <c r="AZ960" s="39">
        <f>SQRT((q_3x-W960)^2+(q_3y-X960)^2)</f>
        <v>334743.69698894734</v>
      </c>
      <c r="BA960" s="39"/>
    </row>
    <row r="961" spans="20:53" x14ac:dyDescent="0.3">
      <c r="T961">
        <v>957</v>
      </c>
      <c r="U961">
        <v>478.5</v>
      </c>
      <c r="W961" s="39">
        <f>W960+(Z960*bt)+(0.5*AC960)*bt^2</f>
        <v>107290.4791275368</v>
      </c>
      <c r="X961" s="39">
        <f>X960+(AA960*bt)+(0.5*AD960)*bt^2</f>
        <v>-330729.86201121547</v>
      </c>
      <c r="Y961" s="39"/>
      <c r="Z961" s="39">
        <f>Z960+(AC960*bt)</f>
        <v>599.50965791358772</v>
      </c>
      <c r="AA961" s="39">
        <f>AA960+(AD960*bt)</f>
        <v>-548.37507330395658</v>
      </c>
      <c r="AB961" s="39"/>
      <c r="AC961" s="39">
        <f t="shared" si="57"/>
        <v>-3.10615729198777</v>
      </c>
      <c r="AD961" s="39">
        <f t="shared" si="58"/>
        <v>9.8081070754263457</v>
      </c>
      <c r="AE961" s="39"/>
      <c r="AF961" s="39"/>
      <c r="AG961" s="39">
        <f>Masse_1*(q_1x-W961)/($AV961^2+Aarseth_1^2)^(3/2)</f>
        <v>-1.0710019994130318</v>
      </c>
      <c r="AH961" s="39">
        <f>Masse_1*(q_1y-X961)/($AV961^2+Aarseth_1^2)^(3/2)</f>
        <v>4.149878223785934</v>
      </c>
      <c r="AI961" s="39"/>
      <c r="AJ961" s="39">
        <f>Masse_2*(q_2x-W961)/($AX961^2+Aarseth_2^2)^(3/2)</f>
        <v>-0.47479826089869709</v>
      </c>
      <c r="AK961" s="39">
        <f>Masse_2*(q_2y-X961)/($AX961^2+Aarseth_2^2)^(3/2)</f>
        <v>1.2709351636353503</v>
      </c>
      <c r="AL961" s="39"/>
      <c r="AM961" s="39">
        <f>Masse_3*(q_3x-W961)/($AZ961^2+Aarseth_3^2)^(3/2)</f>
        <v>-1.5603570316760411</v>
      </c>
      <c r="AN961" s="39">
        <f>Masse_3*(q_3y-X961)/($AZ961^2+Aarseth_3^2)^(3/2)</f>
        <v>4.3872936880050606</v>
      </c>
      <c r="AO961" s="39"/>
      <c r="AP961" s="39"/>
      <c r="AQ961" s="39"/>
      <c r="AR961" s="39"/>
      <c r="AS961" s="39"/>
      <c r="AT961" s="39"/>
      <c r="AU961" s="39"/>
      <c r="AV961" s="39">
        <f>SQRT((q_1x-W961)^2+(q_1y-X961)^2)</f>
        <v>349312.27762911626</v>
      </c>
      <c r="AW961" s="39"/>
      <c r="AX961" s="39">
        <f>SQRT((q_2x-W961)^2+(q_2y-X961)^2)</f>
        <v>363730.26399063884</v>
      </c>
      <c r="AY961" s="39"/>
      <c r="AZ961" s="39">
        <f>SQRT((q_3x-W961)^2+(q_3y-X961)^2)</f>
        <v>335103.71151079918</v>
      </c>
      <c r="BA961" s="39"/>
    </row>
    <row r="962" spans="20:53" x14ac:dyDescent="0.3">
      <c r="T962">
        <v>958</v>
      </c>
      <c r="U962">
        <v>479</v>
      </c>
      <c r="W962" s="39">
        <f>W961+(Z961*bt)+(0.5*AC961)*bt^2</f>
        <v>107589.84568683209</v>
      </c>
      <c r="X962" s="39">
        <f>X961+(AA961*bt)+(0.5*AD961)*bt^2</f>
        <v>-331002.82353448303</v>
      </c>
      <c r="Y962" s="39"/>
      <c r="Z962" s="39">
        <f>Z961+(AC961*bt)</f>
        <v>597.95657926759384</v>
      </c>
      <c r="AA962" s="39">
        <f>AA961+(AD961*bt)</f>
        <v>-543.47101976624344</v>
      </c>
      <c r="AB962" s="39"/>
      <c r="AC962" s="39">
        <f t="shared" si="57"/>
        <v>-3.1055803757958502</v>
      </c>
      <c r="AD962" s="39">
        <f t="shared" si="58"/>
        <v>9.7864158254815834</v>
      </c>
      <c r="AE962" s="39"/>
      <c r="AF962" s="39"/>
      <c r="AG962" s="39">
        <f>Masse_1*(q_1x-W962)/($AV962^2+Aarseth_1^2)^(3/2)</f>
        <v>-1.0715531518110923</v>
      </c>
      <c r="AH962" s="39">
        <f>Masse_1*(q_1y-X962)/($AV962^2+Aarseth_1^2)^(3/2)</f>
        <v>4.1411623072405961</v>
      </c>
      <c r="AI962" s="39"/>
      <c r="AJ962" s="39">
        <f>Masse_2*(q_2x-W962)/($AX962^2+Aarseth_2^2)^(3/2)</f>
        <v>-0.47450311286868546</v>
      </c>
      <c r="AK962" s="39">
        <f>Masse_2*(q_2y-X962)/($AX962^2+Aarseth_2^2)^(3/2)</f>
        <v>1.2681800843405402</v>
      </c>
      <c r="AL962" s="39"/>
      <c r="AM962" s="39">
        <f>Masse_3*(q_3x-W962)/($AZ962^2+Aarseth_3^2)^(3/2)</f>
        <v>-1.5595241111160723</v>
      </c>
      <c r="AN962" s="39">
        <f>Masse_3*(q_3y-X962)/($AZ962^2+Aarseth_3^2)^(3/2)</f>
        <v>4.3770734339004482</v>
      </c>
      <c r="AO962" s="39"/>
      <c r="AP962" s="39"/>
      <c r="AQ962" s="39"/>
      <c r="AR962" s="39"/>
      <c r="AS962" s="39"/>
      <c r="AT962" s="39"/>
      <c r="AU962" s="39"/>
      <c r="AV962" s="39">
        <f>SQRT((q_1x-W962)^2+(q_1y-X962)^2)</f>
        <v>349651.45875322813</v>
      </c>
      <c r="AW962" s="39"/>
      <c r="AX962" s="39">
        <f>SQRT((q_2x-W962)^2+(q_2y-X962)^2)</f>
        <v>364090.77766524022</v>
      </c>
      <c r="AY962" s="39"/>
      <c r="AZ962" s="39">
        <f>SQRT((q_3x-W962)^2+(q_3y-X962)^2)</f>
        <v>335461.26130083977</v>
      </c>
      <c r="BA962" s="39"/>
    </row>
    <row r="963" spans="20:53" x14ac:dyDescent="0.3">
      <c r="T963">
        <v>959</v>
      </c>
      <c r="U963">
        <v>479.5</v>
      </c>
      <c r="W963" s="39">
        <f>W962+(Z962*bt)+(0.5*AC962)*bt^2</f>
        <v>107888.43577891892</v>
      </c>
      <c r="X963" s="39">
        <f>X962+(AA962*bt)+(0.5*AD962)*bt^2</f>
        <v>-331273.33574238798</v>
      </c>
      <c r="Y963" s="39"/>
      <c r="Z963" s="39">
        <f>Z962+(AC962*bt)</f>
        <v>596.40378907969591</v>
      </c>
      <c r="AA963" s="39">
        <f>AA962+(AD962*bt)</f>
        <v>-538.57781185350268</v>
      </c>
      <c r="AB963" s="39"/>
      <c r="AC963" s="39">
        <f t="shared" si="57"/>
        <v>-3.105030995393574</v>
      </c>
      <c r="AD963" s="39">
        <f t="shared" si="58"/>
        <v>9.7649307923283395</v>
      </c>
      <c r="AE963" s="39"/>
      <c r="AF963" s="39"/>
      <c r="AG963" s="39">
        <f>Masse_1*(q_1x-W963)/($AV963^2+Aarseth_1^2)^(3/2)</f>
        <v>-1.0721078836483058</v>
      </c>
      <c r="AH963" s="39">
        <f>Masse_1*(q_1y-X963)/($AV963^2+Aarseth_1^2)^(3/2)</f>
        <v>4.1325296189463732</v>
      </c>
      <c r="AI963" s="39"/>
      <c r="AJ963" s="39">
        <f>Masse_2*(q_2x-W963)/($AX963^2+Aarseth_2^2)^(3/2)</f>
        <v>-0.4742136989093918</v>
      </c>
      <c r="AK963" s="39">
        <f>Masse_2*(q_2y-X963)/($AX963^2+Aarseth_2^2)^(3/2)</f>
        <v>1.265450545984562</v>
      </c>
      <c r="AL963" s="39"/>
      <c r="AM963" s="39">
        <f>Masse_3*(q_3x-W963)/($AZ963^2+Aarseth_3^2)^(3/2)</f>
        <v>-1.5587094128358763</v>
      </c>
      <c r="AN963" s="39">
        <f>Masse_3*(q_3y-X963)/($AZ963^2+Aarseth_3^2)^(3/2)</f>
        <v>4.3669506273974044</v>
      </c>
      <c r="AO963" s="39"/>
      <c r="AP963" s="39"/>
      <c r="AQ963" s="39"/>
      <c r="AR963" s="39"/>
      <c r="AS963" s="39"/>
      <c r="AT963" s="39"/>
      <c r="AU963" s="39"/>
      <c r="AV963" s="39">
        <f>SQRT((q_1x-W963)^2+(q_1y-X963)^2)</f>
        <v>349988.21430683904</v>
      </c>
      <c r="AW963" s="39"/>
      <c r="AX963" s="39">
        <f>SQRT((q_2x-W963)^2+(q_2y-X963)^2)</f>
        <v>364448.81903322903</v>
      </c>
      <c r="AY963" s="39"/>
      <c r="AZ963" s="39">
        <f>SQRT((q_3x-W963)^2+(q_3y-X963)^2)</f>
        <v>335816.35135030036</v>
      </c>
      <c r="BA963" s="39"/>
    </row>
    <row r="964" spans="20:53" x14ac:dyDescent="0.3">
      <c r="T964">
        <v>960</v>
      </c>
      <c r="U964">
        <v>480</v>
      </c>
      <c r="W964" s="39">
        <f>W963+(Z963*bt)+(0.5*AC963)*bt^2</f>
        <v>108186.24954458434</v>
      </c>
      <c r="X964" s="39">
        <f>X963+(AA963*bt)+(0.5*AD963)*bt^2</f>
        <v>-331541.40403196571</v>
      </c>
      <c r="Y964" s="39"/>
      <c r="Z964" s="39">
        <f>Z963+(AC963*bt)</f>
        <v>594.85127358199918</v>
      </c>
      <c r="AA964" s="39">
        <f>AA963+(AD963*bt)</f>
        <v>-533.69534645733847</v>
      </c>
      <c r="AB964" s="39"/>
      <c r="AC964" s="39">
        <f t="shared" si="57"/>
        <v>-3.1045091278318973</v>
      </c>
      <c r="AD964" s="39">
        <f t="shared" si="58"/>
        <v>9.7436500840448286</v>
      </c>
      <c r="AE964" s="39"/>
      <c r="AF964" s="39"/>
      <c r="AG964" s="39">
        <f>Masse_1*(q_1x-W964)/($AV964^2+Aarseth_1^2)^(3/2)</f>
        <v>-1.0726662712159625</v>
      </c>
      <c r="AH964" s="39">
        <f>Masse_1*(q_1y-X964)/($AV964^2+Aarseth_1^2)^(3/2)</f>
        <v>4.1239794245578878</v>
      </c>
      <c r="AI964" s="39"/>
      <c r="AJ964" s="39">
        <f>Masse_2*(q_2x-W964)/($AX964^2+Aarseth_2^2)^(3/2)</f>
        <v>-0.47392999087876081</v>
      </c>
      <c r="AK964" s="39">
        <f>Masse_2*(q_2y-X964)/($AX964^2+Aarseth_2^2)^(3/2)</f>
        <v>1.2627463169619451</v>
      </c>
      <c r="AL964" s="39"/>
      <c r="AM964" s="39">
        <f>Masse_3*(q_3x-W964)/($AZ964^2+Aarseth_3^2)^(3/2)</f>
        <v>-1.5579128657371739</v>
      </c>
      <c r="AN964" s="39">
        <f>Masse_3*(q_3y-X964)/($AZ964^2+Aarseth_3^2)^(3/2)</f>
        <v>4.3569243425249962</v>
      </c>
      <c r="AO964" s="39"/>
      <c r="AP964" s="39"/>
      <c r="AQ964" s="39"/>
      <c r="AR964" s="39"/>
      <c r="AS964" s="39"/>
      <c r="AT964" s="39"/>
      <c r="AU964" s="39"/>
      <c r="AV964" s="39">
        <f>SQRT((q_1x-W964)^2+(q_1y-X964)^2)</f>
        <v>350322.54888417659</v>
      </c>
      <c r="AW964" s="39"/>
      <c r="AX964" s="39">
        <f>SQRT((q_2x-W964)^2+(q_2y-X964)^2)</f>
        <v>364804.39312107093</v>
      </c>
      <c r="AY964" s="39"/>
      <c r="AZ964" s="39">
        <f>SQRT((q_3x-W964)^2+(q_3y-X964)^2)</f>
        <v>336168.98660122871</v>
      </c>
      <c r="BA964" s="39"/>
    </row>
    <row r="965" spans="20:53" x14ac:dyDescent="0.3">
      <c r="T965">
        <v>961</v>
      </c>
      <c r="U965">
        <v>480.5</v>
      </c>
      <c r="W965" s="39">
        <f>W964+(Z964*bt)+(0.5*AC964)*bt^2</f>
        <v>108483.28711773436</v>
      </c>
      <c r="X965" s="39">
        <f>X964+(AA964*bt)+(0.5*AD964)*bt^2</f>
        <v>-331807.03374893387</v>
      </c>
      <c r="Y965" s="39"/>
      <c r="Z965" s="39">
        <f>Z964+(AC964*bt)</f>
        <v>593.29901901808319</v>
      </c>
      <c r="AA965" s="39">
        <f>AA964+(AD964*bt)</f>
        <v>-528.82352141531601</v>
      </c>
      <c r="AB965" s="39"/>
      <c r="AC965" s="39">
        <f t="shared" si="57"/>
        <v>-3.1040147508414098</v>
      </c>
      <c r="AD965" s="39">
        <f t="shared" si="58"/>
        <v>9.7225718360726532</v>
      </c>
      <c r="AE965" s="39"/>
      <c r="AF965" s="39"/>
      <c r="AG965" s="39">
        <f>Masse_1*(q_1x-W965)/($AV965^2+Aarseth_1^2)^(3/2)</f>
        <v>-1.0732283897725032</v>
      </c>
      <c r="AH965" s="39">
        <f>Masse_1*(q_1y-X965)/($AV965^2+Aarseth_1^2)^(3/2)</f>
        <v>4.115511000222174</v>
      </c>
      <c r="AI965" s="39"/>
      <c r="AJ965" s="39">
        <f>Masse_2*(q_2x-W965)/($AX965^2+Aarseth_2^2)^(3/2)</f>
        <v>-0.47365196111301849</v>
      </c>
      <c r="AK965" s="39">
        <f>Masse_2*(q_2y-X965)/($AX965^2+Aarseth_2^2)^(3/2)</f>
        <v>1.2600671689622402</v>
      </c>
      <c r="AL965" s="39"/>
      <c r="AM965" s="39">
        <f>Masse_3*(q_3x-W965)/($AZ965^2+Aarseth_3^2)^(3/2)</f>
        <v>-1.5571343999558882</v>
      </c>
      <c r="AN965" s="39">
        <f>Masse_3*(q_3y-X965)/($AZ965^2+Aarseth_3^2)^(3/2)</f>
        <v>4.3469936668882392</v>
      </c>
      <c r="AO965" s="39"/>
      <c r="AP965" s="39"/>
      <c r="AQ965" s="39"/>
      <c r="AR965" s="39"/>
      <c r="AS965" s="39"/>
      <c r="AT965" s="39"/>
      <c r="AU965" s="39"/>
      <c r="AV965" s="39">
        <f>SQRT((q_1x-W965)^2+(q_1y-X965)^2)</f>
        <v>350654.46703365917</v>
      </c>
      <c r="AW965" s="39"/>
      <c r="AX965" s="39">
        <f>SQRT((q_2x-W965)^2+(q_2y-X965)^2)</f>
        <v>365157.50490551745</v>
      </c>
      <c r="AY965" s="39"/>
      <c r="AZ965" s="39">
        <f>SQRT((q_3x-W965)^2+(q_3y-X965)^2)</f>
        <v>336519.17194692529</v>
      </c>
      <c r="BA965" s="39"/>
    </row>
    <row r="966" spans="20:53" x14ac:dyDescent="0.3">
      <c r="T966">
        <v>962</v>
      </c>
      <c r="U966">
        <v>481</v>
      </c>
      <c r="W966" s="39">
        <f>W965+(Z965*bt)+(0.5*AC965)*bt^2</f>
        <v>108779.54862539955</v>
      </c>
      <c r="X966" s="39">
        <f>X965+(AA965*bt)+(0.5*AD965)*bt^2</f>
        <v>-332070.23018816207</v>
      </c>
      <c r="Y966" s="39"/>
      <c r="Z966" s="39">
        <f>Z965+(AC965*bt)</f>
        <v>591.74701164266253</v>
      </c>
      <c r="AA966" s="39">
        <f>AA965+(AD965*bt)</f>
        <v>-523.96223549727972</v>
      </c>
      <c r="AB966" s="39"/>
      <c r="AC966" s="39">
        <f t="shared" si="57"/>
        <v>-3.1035478428450234</v>
      </c>
      <c r="AD966" s="39">
        <f t="shared" si="58"/>
        <v>9.7016942107722368</v>
      </c>
      <c r="AE966" s="39"/>
      <c r="AF966" s="39"/>
      <c r="AG966" s="39">
        <f>Masse_1*(q_1x-W966)/($AV966^2+Aarseth_1^2)^(3/2)</f>
        <v>-1.0737943135719432</v>
      </c>
      <c r="AH966" s="39">
        <f>Masse_1*(q_1y-X966)/($AV966^2+Aarseth_1^2)^(3/2)</f>
        <v>4.1071236324133</v>
      </c>
      <c r="AI966" s="39"/>
      <c r="AJ966" s="39">
        <f>Masse_2*(q_2x-W966)/($AX966^2+Aarseth_2^2)^(3/2)</f>
        <v>-0.47337958242103756</v>
      </c>
      <c r="AK966" s="39">
        <f>Masse_2*(q_2y-X966)/($AX966^2+Aarseth_2^2)^(3/2)</f>
        <v>1.257412876917031</v>
      </c>
      <c r="AL966" s="39"/>
      <c r="AM966" s="39">
        <f>Masse_3*(q_3x-W966)/($AZ966^2+Aarseth_3^2)^(3/2)</f>
        <v>-1.5563739468520426</v>
      </c>
      <c r="AN966" s="39">
        <f>Masse_3*(q_3y-X966)/($AZ966^2+Aarseth_3^2)^(3/2)</f>
        <v>4.3371577014419058</v>
      </c>
      <c r="AO966" s="39"/>
      <c r="AP966" s="39"/>
      <c r="AQ966" s="39"/>
      <c r="AR966" s="39"/>
      <c r="AS966" s="39"/>
      <c r="AT966" s="39"/>
      <c r="AU966" s="39"/>
      <c r="AV966" s="39">
        <f>SQRT((q_1x-W966)^2+(q_1y-X966)^2)</f>
        <v>350983.97325828293</v>
      </c>
      <c r="AW966" s="39"/>
      <c r="AX966" s="39">
        <f>SQRT((q_2x-W966)^2+(q_2y-X966)^2)</f>
        <v>365508.15931404848</v>
      </c>
      <c r="AY966" s="39"/>
      <c r="AZ966" s="39">
        <f>SQRT((q_3x-W966)^2+(q_3y-X966)^2)</f>
        <v>336866.91223237367</v>
      </c>
      <c r="BA966" s="39"/>
    </row>
    <row r="967" spans="20:53" x14ac:dyDescent="0.3">
      <c r="T967">
        <v>963</v>
      </c>
      <c r="U967">
        <v>481.5</v>
      </c>
      <c r="W967" s="39">
        <f>W966+(Z966*bt)+(0.5*AC966)*bt^2</f>
        <v>109075.03418774053</v>
      </c>
      <c r="X967" s="39">
        <f>X966+(AA966*bt)+(0.5*AD966)*bt^2</f>
        <v>-332330.99859413435</v>
      </c>
      <c r="Y967" s="39"/>
      <c r="Z967" s="39">
        <f>Z966+(AC966*bt)</f>
        <v>590.19523772124001</v>
      </c>
      <c r="AA967" s="39">
        <f>AA966+(AD966*bt)</f>
        <v>-519.11138839189357</v>
      </c>
      <c r="AB967" s="39"/>
      <c r="AC967" s="39">
        <f t="shared" si="57"/>
        <v>-3.1031083829703188</v>
      </c>
      <c r="AD967" s="39">
        <f t="shared" si="58"/>
        <v>9.6810153969872452</v>
      </c>
      <c r="AE967" s="39"/>
      <c r="AF967" s="39"/>
      <c r="AG967" s="39">
        <f>Masse_1*(q_1x-W967)/($AV967^2+Aarseth_1^2)^(3/2)</f>
        <v>-1.0743641158915913</v>
      </c>
      <c r="AH967" s="39">
        <f>Masse_1*(q_1y-X967)/($AV967^2+Aarseth_1^2)^(3/2)</f>
        <v>4.0988166177700229</v>
      </c>
      <c r="AI967" s="39"/>
      <c r="AJ967" s="39">
        <f>Masse_2*(q_2x-W967)/($AX967^2+Aarseth_2^2)^(3/2)</f>
        <v>-0.47311282807882327</v>
      </c>
      <c r="AK967" s="39">
        <f>Masse_2*(q_2y-X967)/($AX967^2+Aarseth_2^2)^(3/2)</f>
        <v>1.2547832189480184</v>
      </c>
      <c r="AL967" s="39"/>
      <c r="AM967" s="39">
        <f>Masse_3*(q_3x-W967)/($AZ967^2+Aarseth_3^2)^(3/2)</f>
        <v>-1.5556314389999042</v>
      </c>
      <c r="AN967" s="39">
        <f>Masse_3*(q_3y-X967)/($AZ967^2+Aarseth_3^2)^(3/2)</f>
        <v>4.3274155602692037</v>
      </c>
      <c r="AO967" s="39"/>
      <c r="AP967" s="39"/>
      <c r="AQ967" s="39"/>
      <c r="AR967" s="39"/>
      <c r="AS967" s="39"/>
      <c r="AT967" s="39"/>
      <c r="AU967" s="39"/>
      <c r="AV967" s="39">
        <f>SQRT((q_1x-W967)^2+(q_1y-X967)^2)</f>
        <v>351311.07201600366</v>
      </c>
      <c r="AW967" s="39"/>
      <c r="AX967" s="39">
        <f>SQRT((q_2x-W967)^2+(q_2y-X967)^2)</f>
        <v>365856.36122530873</v>
      </c>
      <c r="AY967" s="39"/>
      <c r="AZ967" s="39">
        <f>SQRT((q_3x-W967)^2+(q_3y-X967)^2)</f>
        <v>337212.21225466416</v>
      </c>
      <c r="BA967" s="39"/>
    </row>
    <row r="968" spans="20:53" x14ac:dyDescent="0.3">
      <c r="T968">
        <v>964</v>
      </c>
      <c r="U968">
        <v>482</v>
      </c>
      <c r="W968" s="39">
        <f>W967+(Z967*bt)+(0.5*AC967)*bt^2</f>
        <v>109369.74391805327</v>
      </c>
      <c r="X968" s="39">
        <f>X967+(AA967*bt)+(0.5*AD967)*bt^2</f>
        <v>-332589.34416140569</v>
      </c>
      <c r="Y968" s="39"/>
      <c r="Z968" s="39">
        <f>Z967+(AC967*bt)</f>
        <v>588.64368352975487</v>
      </c>
      <c r="AA968" s="39">
        <f>AA967+(AD967*bt)</f>
        <v>-514.27088069339993</v>
      </c>
      <c r="AB968" s="39"/>
      <c r="AC968" s="39">
        <f t="shared" si="57"/>
        <v>-3.1026963510616143</v>
      </c>
      <c r="AD968" s="39">
        <f t="shared" si="58"/>
        <v>9.6605336096181205</v>
      </c>
      <c r="AE968" s="39"/>
      <c r="AF968" s="39"/>
      <c r="AG968" s="39">
        <f>Masse_1*(q_1x-W968)/($AV968^2+Aarseth_1^2)^(3/2)</f>
        <v>-1.0749378690593101</v>
      </c>
      <c r="AH968" s="39">
        <f>Masse_1*(q_1y-X968)/($AV968^2+Aarseth_1^2)^(3/2)</f>
        <v>4.090589262937244</v>
      </c>
      <c r="AI968" s="39"/>
      <c r="AJ968" s="39">
        <f>Masse_2*(q_2x-W968)/($AX968^2+Aarseth_2^2)^(3/2)</f>
        <v>-0.47285167182407567</v>
      </c>
      <c r="AK968" s="39">
        <f>Masse_2*(q_2y-X968)/($AX968^2+Aarseth_2^2)^(3/2)</f>
        <v>1.2521779763160557</v>
      </c>
      <c r="AL968" s="39"/>
      <c r="AM968" s="39">
        <f>Masse_3*(q_3x-W968)/($AZ968^2+Aarseth_3^2)^(3/2)</f>
        <v>-1.5549068101782286</v>
      </c>
      <c r="AN968" s="39">
        <f>Masse_3*(q_3y-X968)/($AZ968^2+Aarseth_3^2)^(3/2)</f>
        <v>4.3177663703648212</v>
      </c>
      <c r="AO968" s="39"/>
      <c r="AP968" s="39"/>
      <c r="AQ968" s="39"/>
      <c r="AR968" s="39"/>
      <c r="AS968" s="39"/>
      <c r="AT968" s="39"/>
      <c r="AU968" s="39"/>
      <c r="AV968" s="39">
        <f>SQRT((q_1x-W968)^2+(q_1y-X968)^2)</f>
        <v>351635.76772011333</v>
      </c>
      <c r="AW968" s="39"/>
      <c r="AX968" s="39">
        <f>SQRT((q_2x-W968)^2+(q_2y-X968)^2)</f>
        <v>366202.11546953791</v>
      </c>
      <c r="AY968" s="39"/>
      <c r="AZ968" s="39">
        <f>SQRT((q_3x-W968)^2+(q_3y-X968)^2)</f>
        <v>337555.07676341187</v>
      </c>
      <c r="BA968" s="39"/>
    </row>
    <row r="969" spans="20:53" x14ac:dyDescent="0.3">
      <c r="T969">
        <v>965</v>
      </c>
      <c r="U969">
        <v>482.5</v>
      </c>
      <c r="W969" s="39">
        <f>W968+(Z968*bt)+(0.5*AC968)*bt^2</f>
        <v>109663.67792277427</v>
      </c>
      <c r="X969" s="39">
        <f>X968+(AA968*bt)+(0.5*AD968)*bt^2</f>
        <v>-332845.2720350512</v>
      </c>
      <c r="Y969" s="39"/>
      <c r="Z969" s="39">
        <f>Z968+(AC968*bt)</f>
        <v>587.09233535422402</v>
      </c>
      <c r="AA969" s="39">
        <f>AA968+(AD968*bt)</f>
        <v>-509.44061388859086</v>
      </c>
      <c r="AB969" s="39"/>
      <c r="AC969" s="39">
        <f t="shared" si="57"/>
        <v>-3.1023117276915473</v>
      </c>
      <c r="AD969" s="39">
        <f t="shared" si="58"/>
        <v>9.6402470892035232</v>
      </c>
      <c r="AE969" s="39"/>
      <c r="AF969" s="39"/>
      <c r="AG969" s="39">
        <f>Masse_1*(q_1x-W969)/($AV969^2+Aarseth_1^2)^(3/2)</f>
        <v>-1.0755156444799499</v>
      </c>
      <c r="AH969" s="39">
        <f>Masse_1*(q_1y-X969)/($AV969^2+Aarseth_1^2)^(3/2)</f>
        <v>4.0824408844097544</v>
      </c>
      <c r="AI969" s="39"/>
      <c r="AJ969" s="39">
        <f>Masse_2*(q_2x-W969)/($AX969^2+Aarseth_2^2)^(3/2)</f>
        <v>-0.47259608785091139</v>
      </c>
      <c r="AK969" s="39">
        <f>Masse_2*(q_2y-X969)/($AX969^2+Aarseth_2^2)^(3/2)</f>
        <v>1.2495969333713308</v>
      </c>
      <c r="AL969" s="39"/>
      <c r="AM969" s="39">
        <f>Masse_3*(q_3x-W969)/($AZ969^2+Aarseth_3^2)^(3/2)</f>
        <v>-1.554199995360686</v>
      </c>
      <c r="AN969" s="39">
        <f>Masse_3*(q_3y-X969)/($AZ969^2+Aarseth_3^2)^(3/2)</f>
        <v>4.3082092714224389</v>
      </c>
      <c r="AO969" s="39"/>
      <c r="AP969" s="39"/>
      <c r="AQ969" s="39"/>
      <c r="AR969" s="39"/>
      <c r="AS969" s="39"/>
      <c r="AT969" s="39"/>
      <c r="AU969" s="39"/>
      <c r="AV969" s="39">
        <f>SQRT((q_1x-W969)^2+(q_1y-X969)^2)</f>
        <v>351958.06473961071</v>
      </c>
      <c r="AW969" s="39"/>
      <c r="AX969" s="39">
        <f>SQRT((q_2x-W969)^2+(q_2y-X969)^2)</f>
        <v>366545.42682899372</v>
      </c>
      <c r="AY969" s="39"/>
      <c r="AZ969" s="39">
        <f>SQRT((q_3x-W969)^2+(q_3y-X969)^2)</f>
        <v>337895.51046116813</v>
      </c>
      <c r="BA969" s="39"/>
    </row>
    <row r="970" spans="20:53" x14ac:dyDescent="0.3">
      <c r="T970">
        <v>966</v>
      </c>
      <c r="U970">
        <v>483</v>
      </c>
      <c r="W970" s="39">
        <f>W969+(Z969*bt)+(0.5*AC969)*bt^2</f>
        <v>109956.83630148541</v>
      </c>
      <c r="X970" s="39">
        <f>X969+(AA969*bt)+(0.5*AD969)*bt^2</f>
        <v>-333098.78731110931</v>
      </c>
      <c r="Y970" s="39"/>
      <c r="Z970" s="39">
        <f>Z969+(AC969*bt)</f>
        <v>585.54117949037823</v>
      </c>
      <c r="AA970" s="39">
        <f>AA969+(AD969*bt)</f>
        <v>-504.6204903439891</v>
      </c>
      <c r="AB970" s="39"/>
      <c r="AC970" s="39">
        <f t="shared" si="57"/>
        <v>-3.1019544941725381</v>
      </c>
      <c r="AD970" s="39">
        <f t="shared" si="58"/>
        <v>9.6201541015109591</v>
      </c>
      <c r="AE970" s="39"/>
      <c r="AF970" s="39"/>
      <c r="AG970" s="39">
        <f>Masse_1*(q_1x-W970)/($AV970^2+Aarseth_1^2)^(3/2)</f>
        <v>-1.0760975126614156</v>
      </c>
      <c r="AH970" s="39">
        <f>Masse_1*(q_1y-X970)/($AV970^2+Aarseth_1^2)^(3/2)</f>
        <v>4.074370808379876</v>
      </c>
      <c r="AI970" s="39"/>
      <c r="AJ970" s="39">
        <f>Masse_2*(q_2x-W970)/($AX970^2+Aarseth_2^2)^(3/2)</f>
        <v>-0.47234605080463499</v>
      </c>
      <c r="AK970" s="39">
        <f>Masse_2*(q_2y-X970)/($AX970^2+Aarseth_2^2)^(3/2)</f>
        <v>1.2470398775043858</v>
      </c>
      <c r="AL970" s="39"/>
      <c r="AM970" s="39">
        <f>Masse_3*(q_3x-W970)/($AZ970^2+Aarseth_3^2)^(3/2)</f>
        <v>-1.5535109307064876</v>
      </c>
      <c r="AN970" s="39">
        <f>Masse_3*(q_3y-X970)/($AZ970^2+Aarseth_3^2)^(3/2)</f>
        <v>4.2987434156266975</v>
      </c>
      <c r="AO970" s="39"/>
      <c r="AP970" s="39"/>
      <c r="AQ970" s="39"/>
      <c r="AR970" s="39"/>
      <c r="AS970" s="39"/>
      <c r="AT970" s="39"/>
      <c r="AU970" s="39"/>
      <c r="AV970" s="39">
        <f>SQRT((q_1x-W970)^2+(q_1y-X970)^2)</f>
        <v>352277.96739956719</v>
      </c>
      <c r="AW970" s="39"/>
      <c r="AX970" s="39">
        <f>SQRT((q_2x-W970)^2+(q_2y-X970)^2)</f>
        <v>366886.30003837007</v>
      </c>
      <c r="AY970" s="39"/>
      <c r="AZ970" s="39">
        <f>SQRT((q_3x-W970)^2+(q_3y-X970)^2)</f>
        <v>338233.51800382655</v>
      </c>
      <c r="BA970" s="39"/>
    </row>
    <row r="971" spans="20:53" x14ac:dyDescent="0.3">
      <c r="T971">
        <v>967</v>
      </c>
      <c r="U971">
        <v>483.5</v>
      </c>
      <c r="W971" s="39">
        <f>W970+(Z970*bt)+(0.5*AC970)*bt^2</f>
        <v>110249.21914691884</v>
      </c>
      <c r="X971" s="39">
        <f>X970+(AA970*bt)+(0.5*AD970)*bt^2</f>
        <v>-333349.89503701864</v>
      </c>
      <c r="Y971" s="39"/>
      <c r="Z971" s="39">
        <f>Z970+(AC970*bt)</f>
        <v>583.99020224329195</v>
      </c>
      <c r="AA971" s="39">
        <f>AA970+(AD970*bt)</f>
        <v>-499.81041329323364</v>
      </c>
      <c r="AB971" s="39"/>
      <c r="AC971" s="39">
        <f t="shared" si="57"/>
        <v>-3.1016246325677268</v>
      </c>
      <c r="AD971" s="39">
        <f t="shared" si="58"/>
        <v>9.6002529371347745</v>
      </c>
      <c r="AE971" s="39"/>
      <c r="AF971" s="39"/>
      <c r="AG971" s="39">
        <f>Masse_1*(q_1x-W971)/($AV971^2+Aarseth_1^2)^(3/2)</f>
        <v>-1.0766835432399966</v>
      </c>
      <c r="AH971" s="39">
        <f>Masse_1*(q_1y-X971)/($AV971^2+Aarseth_1^2)^(3/2)</f>
        <v>4.066378370587457</v>
      </c>
      <c r="AI971" s="39"/>
      <c r="AJ971" s="39">
        <f>Masse_2*(q_2x-W971)/($AX971^2+Aarseth_2^2)^(3/2)</f>
        <v>-0.47210153577665043</v>
      </c>
      <c r="AK971" s="39">
        <f>Masse_2*(q_2y-X971)/($AX971^2+Aarseth_2^2)^(3/2)</f>
        <v>1.2445065990982009</v>
      </c>
      <c r="AL971" s="39"/>
      <c r="AM971" s="39">
        <f>Masse_3*(q_3x-W971)/($AZ971^2+Aarseth_3^2)^(3/2)</f>
        <v>-1.5528395535510797</v>
      </c>
      <c r="AN971" s="39">
        <f>Masse_3*(q_3y-X971)/($AZ971^2+Aarseth_3^2)^(3/2)</f>
        <v>4.2893679674491167</v>
      </c>
      <c r="AO971" s="39"/>
      <c r="AP971" s="39"/>
      <c r="AQ971" s="39"/>
      <c r="AR971" s="39"/>
      <c r="AS971" s="39"/>
      <c r="AT971" s="39"/>
      <c r="AU971" s="39"/>
      <c r="AV971" s="39">
        <f>SQRT((q_1x-W971)^2+(q_1y-X971)^2)</f>
        <v>352595.47998148703</v>
      </c>
      <c r="AW971" s="39"/>
      <c r="AX971" s="39">
        <f>SQRT((q_2x-W971)^2+(q_2y-X971)^2)</f>
        <v>367224.73978520813</v>
      </c>
      <c r="AY971" s="39"/>
      <c r="AZ971" s="39">
        <f>SQRT((q_3x-W971)^2+(q_3y-X971)^2)</f>
        <v>338569.10400102264</v>
      </c>
      <c r="BA971" s="39"/>
    </row>
    <row r="972" spans="20:53" x14ac:dyDescent="0.3">
      <c r="T972">
        <v>968</v>
      </c>
      <c r="U972">
        <v>484</v>
      </c>
      <c r="W972" s="39">
        <f>W971+(Z971*bt)+(0.5*AC971)*bt^2</f>
        <v>110540.82654496141</v>
      </c>
      <c r="X972" s="39">
        <f>X971+(AA971*bt)+(0.5*AD971)*bt^2</f>
        <v>-333598.6002120481</v>
      </c>
      <c r="Y972" s="39"/>
      <c r="Z972" s="39">
        <f>Z971+(AC971*bt)</f>
        <v>582.43938992700805</v>
      </c>
      <c r="AA972" s="39">
        <f>AA971+(AD971*bt)</f>
        <v>-495.01028682466625</v>
      </c>
      <c r="AB972" s="39"/>
      <c r="AC972" s="39">
        <f t="shared" si="57"/>
        <v>-3.1013221257018175</v>
      </c>
      <c r="AD972" s="39">
        <f t="shared" si="58"/>
        <v>9.5805419111028627</v>
      </c>
      <c r="AE972" s="39"/>
      <c r="AF972" s="39"/>
      <c r="AG972" s="39">
        <f>Masse_1*(q_1x-W972)/($AV972^2+Aarseth_1^2)^(3/2)</f>
        <v>-1.0772738050052451</v>
      </c>
      <c r="AH972" s="39">
        <f>Masse_1*(q_1y-X972)/($AV972^2+Aarseth_1^2)^(3/2)</f>
        <v>4.0584629161731991</v>
      </c>
      <c r="AI972" s="39"/>
      <c r="AJ972" s="39">
        <f>Masse_2*(q_2x-W972)/($AX972^2+Aarseth_2^2)^(3/2)</f>
        <v>-0.47186251829946818</v>
      </c>
      <c r="AK972" s="39">
        <f>Masse_2*(q_2y-X972)/($AX972^2+Aarseth_2^2)^(3/2)</f>
        <v>1.2419968914812047</v>
      </c>
      <c r="AL972" s="39"/>
      <c r="AM972" s="39">
        <f>Masse_3*(q_3x-W972)/($AZ972^2+Aarseth_3^2)^(3/2)</f>
        <v>-1.5521858023971042</v>
      </c>
      <c r="AN972" s="39">
        <f>Masse_3*(q_3y-X972)/($AZ972^2+Aarseth_3^2)^(3/2)</f>
        <v>4.2800821034484597</v>
      </c>
      <c r="AO972" s="39"/>
      <c r="AP972" s="39"/>
      <c r="AQ972" s="39"/>
      <c r="AR972" s="39"/>
      <c r="AS972" s="39"/>
      <c r="AT972" s="39"/>
      <c r="AU972" s="39"/>
      <c r="AV972" s="39">
        <f>SQRT((q_1x-W972)^2+(q_1y-X972)^2)</f>
        <v>352910.60672366229</v>
      </c>
      <c r="AW972" s="39"/>
      <c r="AX972" s="39">
        <f>SQRT((q_2x-W972)^2+(q_2y-X972)^2)</f>
        <v>367560.75071030174</v>
      </c>
      <c r="AY972" s="39"/>
      <c r="AZ972" s="39">
        <f>SQRT((q_3x-W972)^2+(q_3y-X972)^2)</f>
        <v>338902.27301652805</v>
      </c>
      <c r="BA972" s="39"/>
    </row>
    <row r="973" spans="20:53" x14ac:dyDescent="0.3">
      <c r="T973">
        <v>969</v>
      </c>
      <c r="U973">
        <v>484.5</v>
      </c>
      <c r="W973" s="39">
        <f>W972+(Z972*bt)+(0.5*AC972)*bt^2</f>
        <v>110831.6585746592</v>
      </c>
      <c r="X973" s="39">
        <f>X972+(AA972*bt)+(0.5*AD972)*bt^2</f>
        <v>-333844.90778772155</v>
      </c>
      <c r="Y973" s="39"/>
      <c r="Z973" s="39">
        <f>Z972+(AC972*bt)</f>
        <v>580.88872886415709</v>
      </c>
      <c r="AA973" s="39">
        <f>AA972+(AD972*bt)</f>
        <v>-490.22001586911483</v>
      </c>
      <c r="AB973" s="39"/>
      <c r="AC973" s="39">
        <f t="shared" si="57"/>
        <v>-3.1010469571714498</v>
      </c>
      <c r="AD973" s="39">
        <f t="shared" si="58"/>
        <v>9.5610193624905691</v>
      </c>
      <c r="AE973" s="39"/>
      <c r="AF973" s="39"/>
      <c r="AG973" s="39">
        <f>Masse_1*(q_1x-W973)/($AV973^2+Aarseth_1^2)^(3/2)</f>
        <v>-1.0778683659242487</v>
      </c>
      <c r="AH973" s="39">
        <f>Masse_1*(q_1y-X973)/($AV973^2+Aarseth_1^2)^(3/2)</f>
        <v>4.0506237995345913</v>
      </c>
      <c r="AI973" s="39"/>
      <c r="AJ973" s="39">
        <f>Masse_2*(q_2x-W973)/($AX973^2+Aarseth_2^2)^(3/2)</f>
        <v>-0.47162897434178597</v>
      </c>
      <c r="AK973" s="39">
        <f>Masse_2*(q_2y-X973)/($AX973^2+Aarseth_2^2)^(3/2)</f>
        <v>1.2395105508811404</v>
      </c>
      <c r="AL973" s="39"/>
      <c r="AM973" s="39">
        <f>Masse_3*(q_3x-W973)/($AZ973^2+Aarseth_3^2)^(3/2)</f>
        <v>-1.551549616905415</v>
      </c>
      <c r="AN973" s="39">
        <f>Masse_3*(q_3y-X973)/($AZ973^2+Aarseth_3^2)^(3/2)</f>
        <v>4.270885012074837</v>
      </c>
      <c r="AO973" s="39"/>
      <c r="AP973" s="39"/>
      <c r="AQ973" s="39"/>
      <c r="AR973" s="39"/>
      <c r="AS973" s="39"/>
      <c r="AT973" s="39"/>
      <c r="AU973" s="39"/>
      <c r="AV973" s="39">
        <f>SQRT((q_1x-W973)^2+(q_1y-X973)^2)</f>
        <v>353223.35182152322</v>
      </c>
      <c r="AW973" s="39"/>
      <c r="AX973" s="39">
        <f>SQRT((q_2x-W973)^2+(q_2y-X973)^2)</f>
        <v>367894.33740809729</v>
      </c>
      <c r="AY973" s="39"/>
      <c r="AZ973" s="39">
        <f>SQRT((q_3x-W973)^2+(q_3y-X973)^2)</f>
        <v>339233.02956863894</v>
      </c>
      <c r="BA973" s="39"/>
    </row>
    <row r="974" spans="20:53" x14ac:dyDescent="0.3">
      <c r="T974">
        <v>970</v>
      </c>
      <c r="U974">
        <v>485</v>
      </c>
      <c r="W974" s="39">
        <f>W973+(Z973*bt)+(0.5*AC973)*bt^2</f>
        <v>111121.71530822164</v>
      </c>
      <c r="X974" s="39">
        <f>X973+(AA973*bt)+(0.5*AD973)*bt^2</f>
        <v>-334088.82266823581</v>
      </c>
      <c r="Y974" s="39"/>
      <c r="Z974" s="39">
        <f>Z973+(AC973*bt)</f>
        <v>579.33820538557131</v>
      </c>
      <c r="AA974" s="39">
        <f>AA973+(AD973*bt)</f>
        <v>-485.43950618786954</v>
      </c>
      <c r="AB974" s="39"/>
      <c r="AC974" s="39">
        <f t="shared" si="57"/>
        <v>-3.1007991113554234</v>
      </c>
      <c r="AD974" s="39">
        <f t="shared" si="58"/>
        <v>9.5416836540425898</v>
      </c>
      <c r="AE974" s="39"/>
      <c r="AF974" s="39"/>
      <c r="AG974" s="39">
        <f>Masse_1*(q_1x-W974)/($AV974^2+Aarseth_1^2)^(3/2)</f>
        <v>-1.078467293165386</v>
      </c>
      <c r="AH974" s="39">
        <f>Masse_1*(q_1y-X974)/($AV974^2+Aarseth_1^2)^(3/2)</f>
        <v>4.0428603841846726</v>
      </c>
      <c r="AI974" s="39"/>
      <c r="AJ974" s="39">
        <f>Masse_2*(q_2x-W974)/($AX974^2+Aarseth_2^2)^(3/2)</f>
        <v>-0.47140088030371546</v>
      </c>
      <c r="AK974" s="39">
        <f>Masse_2*(q_2y-X974)/($AX974^2+Aarseth_2^2)^(3/2)</f>
        <v>1.2370473763799585</v>
      </c>
      <c r="AL974" s="39"/>
      <c r="AM974" s="39">
        <f>Masse_3*(q_3x-W974)/($AZ974^2+Aarseth_3^2)^(3/2)</f>
        <v>-1.5509309378863219</v>
      </c>
      <c r="AN974" s="39">
        <f>Masse_3*(q_3y-X974)/($AZ974^2+Aarseth_3^2)^(3/2)</f>
        <v>4.2617758934779575</v>
      </c>
      <c r="AO974" s="39"/>
      <c r="AP974" s="39"/>
      <c r="AQ974" s="39"/>
      <c r="AR974" s="39"/>
      <c r="AS974" s="39"/>
      <c r="AT974" s="39"/>
      <c r="AU974" s="39"/>
      <c r="AV974" s="39">
        <f>SQRT((q_1x-W974)^2+(q_1y-X974)^2)</f>
        <v>353533.71942798333</v>
      </c>
      <c r="AW974" s="39"/>
      <c r="AX974" s="39">
        <f>SQRT((q_2x-W974)^2+(q_2y-X974)^2)</f>
        <v>368225.50442708738</v>
      </c>
      <c r="AY974" s="39"/>
      <c r="AZ974" s="39">
        <f>SQRT((q_3x-W974)^2+(q_3y-X974)^2)</f>
        <v>339561.37813055905</v>
      </c>
      <c r="BA974" s="39"/>
    </row>
    <row r="975" spans="20:53" x14ac:dyDescent="0.3">
      <c r="T975">
        <v>971</v>
      </c>
      <c r="U975">
        <v>485.5</v>
      </c>
      <c r="W975" s="39">
        <f>W974+(Z974*bt)+(0.5*AC974)*bt^2</f>
        <v>111410.99681102551</v>
      </c>
      <c r="X975" s="39">
        <f>X974+(AA974*bt)+(0.5*AD974)*bt^2</f>
        <v>-334330.34971087304</v>
      </c>
      <c r="Y975" s="39"/>
      <c r="Z975" s="39">
        <f>Z974+(AC974*bt)</f>
        <v>577.78780582989361</v>
      </c>
      <c r="AA975" s="39">
        <f>AA974+(AD974*bt)</f>
        <v>-480.66866436084825</v>
      </c>
      <c r="AB975" s="39"/>
      <c r="AC975" s="39">
        <f t="shared" si="57"/>
        <v>-3.1005785734246487</v>
      </c>
      <c r="AD975" s="39">
        <f t="shared" si="58"/>
        <v>9.5225331718024187</v>
      </c>
      <c r="AE975" s="39"/>
      <c r="AF975" s="39"/>
      <c r="AG975" s="39">
        <f>Masse_1*(q_1x-W975)/($AV975^2+Aarseth_1^2)^(3/2)</f>
        <v>-1.0790706531216527</v>
      </c>
      <c r="AH975" s="39">
        <f>Masse_1*(q_1y-X975)/($AV975^2+Aarseth_1^2)^(3/2)</f>
        <v>4.0351720426138584</v>
      </c>
      <c r="AI975" s="39"/>
      <c r="AJ975" s="39">
        <f>Masse_2*(q_2x-W975)/($AX975^2+Aarseth_2^2)^(3/2)</f>
        <v>-0.47117821301205187</v>
      </c>
      <c r="AK975" s="39">
        <f>Masse_2*(q_2y-X975)/($AX975^2+Aarseth_2^2)^(3/2)</f>
        <v>1.2346071698694541</v>
      </c>
      <c r="AL975" s="39"/>
      <c r="AM975" s="39">
        <f>Masse_3*(q_3x-W975)/($AZ975^2+Aarseth_3^2)^(3/2)</f>
        <v>-1.5503297072909443</v>
      </c>
      <c r="AN975" s="39">
        <f>Masse_3*(q_3y-X975)/($AZ975^2+Aarseth_3^2)^(3/2)</f>
        <v>4.252753959319107</v>
      </c>
      <c r="AO975" s="39"/>
      <c r="AP975" s="39"/>
      <c r="AQ975" s="39"/>
      <c r="AR975" s="39"/>
      <c r="AS975" s="39"/>
      <c r="AT975" s="39"/>
      <c r="AU975" s="39"/>
      <c r="AV975" s="39">
        <f>SQRT((q_1x-W975)^2+(q_1y-X975)^2)</f>
        <v>353841.71365377924</v>
      </c>
      <c r="AW975" s="39"/>
      <c r="AX975" s="39">
        <f>SQRT((q_2x-W975)^2+(q_2y-X975)^2)</f>
        <v>368554.25627019897</v>
      </c>
      <c r="AY975" s="39"/>
      <c r="AZ975" s="39">
        <f>SQRT((q_3x-W975)^2+(q_3y-X975)^2)</f>
        <v>339887.32313077676</v>
      </c>
      <c r="BA975" s="39"/>
    </row>
    <row r="976" spans="20:53" x14ac:dyDescent="0.3">
      <c r="T976">
        <v>972</v>
      </c>
      <c r="U976">
        <v>486</v>
      </c>
      <c r="W976" s="39">
        <f>W975+(Z975*bt)+(0.5*AC975)*bt^2</f>
        <v>111699.50314161878</v>
      </c>
      <c r="X976" s="39">
        <f>X975+(AA975*bt)+(0.5*AD975)*bt^2</f>
        <v>-334569.493726407</v>
      </c>
      <c r="Y976" s="39"/>
      <c r="Z976" s="39">
        <f>Z975+(AC975*bt)</f>
        <v>576.2375165431813</v>
      </c>
      <c r="AA976" s="39">
        <f>AA975+(AD975*bt)</f>
        <v>-475.90739777494707</v>
      </c>
      <c r="AB976" s="39"/>
      <c r="AC976" s="39">
        <f t="shared" si="57"/>
        <v>-3.1003853293517398</v>
      </c>
      <c r="AD976" s="39">
        <f t="shared" si="58"/>
        <v>9.5035663247486273</v>
      </c>
      <c r="AE976" s="39"/>
      <c r="AF976" s="39"/>
      <c r="AG976" s="39">
        <f>Masse_1*(q_1x-W976)/($AV976^2+Aarseth_1^2)^(3/2)</f>
        <v>-1.0796785114333325</v>
      </c>
      <c r="AH976" s="39">
        <f>Masse_1*(q_1y-X976)/($AV976^2+Aarseth_1^2)^(3/2)</f>
        <v>4.0275581561538329</v>
      </c>
      <c r="AI976" s="39"/>
      <c r="AJ976" s="39">
        <f>Masse_2*(q_2x-W976)/($AX976^2+Aarseth_2^2)^(3/2)</f>
        <v>-0.47096094971567981</v>
      </c>
      <c r="AK976" s="39">
        <f>Masse_2*(q_2y-X976)/($AX976^2+Aarseth_2^2)^(3/2)</f>
        <v>1.2321897360078755</v>
      </c>
      <c r="AL976" s="39"/>
      <c r="AM976" s="39">
        <f>Masse_3*(q_3x-W976)/($AZ976^2+Aarseth_3^2)^(3/2)</f>
        <v>-1.5497458682027276</v>
      </c>
      <c r="AN976" s="39">
        <f>Masse_3*(q_3y-X976)/($AZ976^2+Aarseth_3^2)^(3/2)</f>
        <v>4.2438184325869184</v>
      </c>
      <c r="AO976" s="39"/>
      <c r="AP976" s="39"/>
      <c r="AQ976" s="39"/>
      <c r="AR976" s="39"/>
      <c r="AS976" s="39"/>
      <c r="AT976" s="39"/>
      <c r="AU976" s="39"/>
      <c r="AV976" s="39">
        <f>SQRT((q_1x-W976)^2+(q_1y-X976)^2)</f>
        <v>354147.33856780594</v>
      </c>
      <c r="AW976" s="39"/>
      <c r="AX976" s="39">
        <f>SQRT((q_2x-W976)^2+(q_2y-X976)^2)</f>
        <v>368880.59739517572</v>
      </c>
      <c r="AY976" s="39"/>
      <c r="AZ976" s="39">
        <f>SQRT((q_3x-W976)^2+(q_3y-X976)^2)</f>
        <v>340210.86895343714</v>
      </c>
      <c r="BA976" s="39"/>
    </row>
    <row r="977" spans="20:53" x14ac:dyDescent="0.3">
      <c r="T977">
        <v>973</v>
      </c>
      <c r="U977">
        <v>486.5</v>
      </c>
      <c r="W977" s="39">
        <f>W976+(Z976*bt)+(0.5*AC976)*bt^2</f>
        <v>111987.23435172421</v>
      </c>
      <c r="X977" s="39">
        <f>X976+(AA976*bt)+(0.5*AD976)*bt^2</f>
        <v>-334806.2594795039</v>
      </c>
      <c r="Y977" s="39"/>
      <c r="Z977" s="39">
        <f>Z976+(AC976*bt)</f>
        <v>574.68732387850548</v>
      </c>
      <c r="AA977" s="39">
        <f>AA976+(AD976*bt)</f>
        <v>-471.15561461257278</v>
      </c>
      <c r="AB977" s="39"/>
      <c r="AC977" s="39">
        <f t="shared" si="57"/>
        <v>-3.1002193659205144</v>
      </c>
      <c r="AD977" s="39">
        <f t="shared" si="58"/>
        <v>9.4847815444388637</v>
      </c>
      <c r="AE977" s="39"/>
      <c r="AF977" s="39"/>
      <c r="AG977" s="39">
        <f>Masse_1*(q_1x-W977)/($AV977^2+Aarseth_1^2)^(3/2)</f>
        <v>-1.0802909330103676</v>
      </c>
      <c r="AH977" s="39">
        <f>Masse_1*(q_1y-X977)/($AV977^2+Aarseth_1^2)^(3/2)</f>
        <v>4.0200181148447678</v>
      </c>
      <c r="AI977" s="39"/>
      <c r="AJ977" s="39">
        <f>Masse_2*(q_2x-W977)/($AX977^2+Aarseth_2^2)^(3/2)</f>
        <v>-0.4707490680810425</v>
      </c>
      <c r="AK977" s="39">
        <f>Masse_2*(q_2y-X977)/($AX977^2+Aarseth_2^2)^(3/2)</f>
        <v>1.2297948821773017</v>
      </c>
      <c r="AL977" s="39"/>
      <c r="AM977" s="39">
        <f>Masse_3*(q_3x-W977)/($AZ977^2+Aarseth_3^2)^(3/2)</f>
        <v>-1.5491793648291041</v>
      </c>
      <c r="AN977" s="39">
        <f>Masse_3*(q_3y-X977)/($AZ977^2+Aarseth_3^2)^(3/2)</f>
        <v>4.234968547416794</v>
      </c>
      <c r="AO977" s="39"/>
      <c r="AP977" s="39"/>
      <c r="AQ977" s="39"/>
      <c r="AR977" s="39"/>
      <c r="AS977" s="39"/>
      <c r="AT977" s="39"/>
      <c r="AU977" s="39"/>
      <c r="AV977" s="39">
        <f>SQRT((q_1x-W977)^2+(q_1y-X977)^2)</f>
        <v>354450.59819744766</v>
      </c>
      <c r="AW977" s="39"/>
      <c r="AX977" s="39">
        <f>SQRT((q_2x-W977)^2+(q_2y-X977)^2)</f>
        <v>369204.53221495525</v>
      </c>
      <c r="AY977" s="39"/>
      <c r="AZ977" s="39">
        <f>SQRT((q_3x-W977)^2+(q_3y-X977)^2)</f>
        <v>340532.01993870857</v>
      </c>
      <c r="BA977" s="39"/>
    </row>
    <row r="978" spans="20:53" x14ac:dyDescent="0.3">
      <c r="T978">
        <v>974</v>
      </c>
      <c r="U978">
        <v>487</v>
      </c>
      <c r="W978" s="39">
        <f>W977+(Z977*bt)+(0.5*AC977)*bt^2</f>
        <v>112274.19048624273</v>
      </c>
      <c r="X978" s="39">
        <f>X977+(AA977*bt)+(0.5*AD977)*bt^2</f>
        <v>-335040.65168911713</v>
      </c>
      <c r="Y978" s="39"/>
      <c r="Z978" s="39">
        <f>Z977+(AC977*bt)</f>
        <v>573.1372141955452</v>
      </c>
      <c r="AA978" s="39">
        <f>AA977+(AD977*bt)</f>
        <v>-466.41322384035334</v>
      </c>
      <c r="AB978" s="39"/>
      <c r="AC978" s="39">
        <f t="shared" ref="AC978:AC1000" si="59">AG978+AJ978+AM978</f>
        <v>-3.1000806707351742</v>
      </c>
      <c r="AD978" s="39">
        <f t="shared" ref="AD978:AD1000" si="60">AH978+AK978+AN978</f>
        <v>9.4661772846604535</v>
      </c>
      <c r="AE978" s="39"/>
      <c r="AF978" s="39"/>
      <c r="AG978" s="39">
        <f>Masse_1*(q_1x-W978)/($AV978^2+Aarseth_1^2)^(3/2)</f>
        <v>-1.0809079820540906</v>
      </c>
      <c r="AH978" s="39">
        <f>Masse_1*(q_1y-X978)/($AV978^2+Aarseth_1^2)^(3/2)</f>
        <v>4.0125513173044682</v>
      </c>
      <c r="AI978" s="39"/>
      <c r="AJ978" s="39">
        <f>Masse_2*(q_2x-W978)/($AX978^2+Aarseth_2^2)^(3/2)</f>
        <v>-0.47054254618771346</v>
      </c>
      <c r="AK978" s="39">
        <f>Masse_2*(q_2y-X978)/($AX978^2+Aarseth_2^2)^(3/2)</f>
        <v>1.2274224184418738</v>
      </c>
      <c r="AL978" s="39"/>
      <c r="AM978" s="39">
        <f>Masse_3*(q_3x-W978)/($AZ978^2+Aarseth_3^2)^(3/2)</f>
        <v>-1.5486301424933699</v>
      </c>
      <c r="AN978" s="39">
        <f>Masse_3*(q_3y-X978)/($AZ978^2+Aarseth_3^2)^(3/2)</f>
        <v>4.2262035489141105</v>
      </c>
      <c r="AO978" s="39"/>
      <c r="AP978" s="39"/>
      <c r="AQ978" s="39"/>
      <c r="AR978" s="39"/>
      <c r="AS978" s="39"/>
      <c r="AT978" s="39"/>
      <c r="AU978" s="39"/>
      <c r="AV978" s="39">
        <f>SQRT((q_1x-W978)^2+(q_1y-X978)^2)</f>
        <v>354751.49652890326</v>
      </c>
      <c r="AW978" s="39"/>
      <c r="AX978" s="39">
        <f>SQRT((q_2x-W978)^2+(q_2y-X978)^2)</f>
        <v>369526.0650980408</v>
      </c>
      <c r="AY978" s="39"/>
      <c r="AZ978" s="39">
        <f>SQRT((q_3x-W978)^2+(q_3y-X978)^2)</f>
        <v>340850.7803831441</v>
      </c>
      <c r="BA978" s="39"/>
    </row>
    <row r="979" spans="20:53" x14ac:dyDescent="0.3">
      <c r="T979">
        <v>975</v>
      </c>
      <c r="U979">
        <v>487.5</v>
      </c>
      <c r="W979" s="39">
        <f>W978+(Z978*bt)+(0.5*AC978)*bt^2</f>
        <v>112560.37158325665</v>
      </c>
      <c r="X979" s="39">
        <f>X978+(AA978*bt)+(0.5*AD978)*bt^2</f>
        <v>-335272.67502887669</v>
      </c>
      <c r="Y979" s="39"/>
      <c r="Z979" s="39">
        <f>Z978+(AC978*bt)</f>
        <v>571.58717386017759</v>
      </c>
      <c r="AA979" s="39">
        <f>AA978+(AD978*bt)</f>
        <v>-461.68013519802309</v>
      </c>
      <c r="AB979" s="39"/>
      <c r="AC979" s="39">
        <f t="shared" si="59"/>
        <v>-3.0999692322292454</v>
      </c>
      <c r="AD979" s="39">
        <f t="shared" si="60"/>
        <v>9.4477520210878403</v>
      </c>
      <c r="AE979" s="39"/>
      <c r="AF979" s="39"/>
      <c r="AG979" s="39">
        <f>Masse_1*(q_1x-W979)/($AV979^2+Aarseth_1^2)^(3/2)</f>
        <v>-1.0815297220785973</v>
      </c>
      <c r="AH979" s="39">
        <f>Masse_1*(q_1y-X979)/($AV979^2+Aarseth_1^2)^(3/2)</f>
        <v>4.0051571706004054</v>
      </c>
      <c r="AI979" s="39"/>
      <c r="AJ979" s="39">
        <f>Masse_2*(q_2x-W979)/($AX979^2+Aarseth_2^2)^(3/2)</f>
        <v>-0.47034136252407466</v>
      </c>
      <c r="AK979" s="39">
        <f>Masse_2*(q_2y-X979)/($AX979^2+Aarseth_2^2)^(3/2)</f>
        <v>1.2250721575068799</v>
      </c>
      <c r="AL979" s="39"/>
      <c r="AM979" s="39">
        <f>Masse_3*(q_3x-W979)/($AZ979^2+Aarseth_3^2)^(3/2)</f>
        <v>-1.5480981476265734</v>
      </c>
      <c r="AN979" s="39">
        <f>Masse_3*(q_3y-X979)/($AZ979^2+Aarseth_3^2)^(3/2)</f>
        <v>4.2175226929805563</v>
      </c>
      <c r="AO979" s="39"/>
      <c r="AP979" s="39"/>
      <c r="AQ979" s="39"/>
      <c r="AR979" s="39"/>
      <c r="AS979" s="39"/>
      <c r="AT979" s="39"/>
      <c r="AU979" s="39"/>
      <c r="AV979" s="39">
        <f>SQRT((q_1x-W979)^2+(q_1y-X979)^2)</f>
        <v>355050.03750750743</v>
      </c>
      <c r="AW979" s="39"/>
      <c r="AX979" s="39">
        <f>SQRT((q_2x-W979)^2+(q_2y-X979)^2)</f>
        <v>369845.20036886702</v>
      </c>
      <c r="AY979" s="39"/>
      <c r="AZ979" s="39">
        <f>SQRT((q_3x-W979)^2+(q_3y-X979)^2)</f>
        <v>341167.1545400375</v>
      </c>
      <c r="BA979" s="39"/>
    </row>
    <row r="980" spans="20:53" x14ac:dyDescent="0.3">
      <c r="T980">
        <v>976</v>
      </c>
      <c r="U980">
        <v>488</v>
      </c>
      <c r="W980" s="39">
        <f>W979+(Z979*bt)+(0.5*AC979)*bt^2</f>
        <v>112845.77767403271</v>
      </c>
      <c r="X980" s="39">
        <f>X979+(AA979*bt)+(0.5*AD979)*bt^2</f>
        <v>-335502.33412747306</v>
      </c>
      <c r="Y980" s="39"/>
      <c r="Z980" s="39">
        <f>Z979+(AC979*bt)</f>
        <v>570.03718924406292</v>
      </c>
      <c r="AA980" s="39">
        <f>AA979+(AD979*bt)</f>
        <v>-456.95625918747919</v>
      </c>
      <c r="AB980" s="39"/>
      <c r="AC980" s="39">
        <f t="shared" si="59"/>
        <v>-3.0998850396744211</v>
      </c>
      <c r="AD980" s="39">
        <f t="shared" si="60"/>
        <v>9.4295042509470566</v>
      </c>
      <c r="AE980" s="39"/>
      <c r="AF980" s="39"/>
      <c r="AG980" s="39">
        <f>Masse_1*(q_1x-W980)/($AV980^2+Aarseth_1^2)^(3/2)</f>
        <v>-1.0821562159316815</v>
      </c>
      <c r="AH980" s="39">
        <f>Masse_1*(q_1y-X980)/($AV980^2+Aarseth_1^2)^(3/2)</f>
        <v>3.997835090124227</v>
      </c>
      <c r="AI980" s="39"/>
      <c r="AJ980" s="39">
        <f>Masse_2*(q_2x-W980)/($AX980^2+Aarseth_2^2)^(3/2)</f>
        <v>-0.47014549598303818</v>
      </c>
      <c r="AK980" s="39">
        <f>Masse_2*(q_2y-X980)/($AX980^2+Aarseth_2^2)^(3/2)</f>
        <v>1.2227439146785131</v>
      </c>
      <c r="AL980" s="39"/>
      <c r="AM980" s="39">
        <f>Masse_3*(q_3x-W980)/($AZ980^2+Aarseth_3^2)^(3/2)</f>
        <v>-1.5475833277597013</v>
      </c>
      <c r="AN980" s="39">
        <f>Masse_3*(q_3y-X980)/($AZ980^2+Aarseth_3^2)^(3/2)</f>
        <v>4.2089252461443163</v>
      </c>
      <c r="AO980" s="39"/>
      <c r="AP980" s="39"/>
      <c r="AQ980" s="39"/>
      <c r="AR980" s="39"/>
      <c r="AS980" s="39"/>
      <c r="AT980" s="39"/>
      <c r="AU980" s="39"/>
      <c r="AV980" s="39">
        <f>SQRT((q_1x-W980)^2+(q_1y-X980)^2)</f>
        <v>355346.22503804736</v>
      </c>
      <c r="AW980" s="39"/>
      <c r="AX980" s="39">
        <f>SQRT((q_2x-W980)^2+(q_2y-X980)^2)</f>
        <v>370161.94230816135</v>
      </c>
      <c r="AY980" s="39"/>
      <c r="AZ980" s="39">
        <f>SQRT((q_3x-W980)^2+(q_3y-X980)^2)</f>
        <v>341481.14661977452</v>
      </c>
      <c r="BA980" s="39"/>
    </row>
    <row r="981" spans="20:53" x14ac:dyDescent="0.3">
      <c r="T981">
        <v>977</v>
      </c>
      <c r="U981">
        <v>488.5</v>
      </c>
      <c r="W981" s="39">
        <f>W980+(Z980*bt)+(0.5*AC980)*bt^2</f>
        <v>113130.40878302477</v>
      </c>
      <c r="X981" s="39">
        <f>X980+(AA980*bt)+(0.5*AD980)*bt^2</f>
        <v>-335729.63356903539</v>
      </c>
      <c r="Y981" s="39"/>
      <c r="Z981" s="39">
        <f>Z980+(AC980*bt)</f>
        <v>568.48724672422566</v>
      </c>
      <c r="AA981" s="39">
        <f>AA980+(AD980*bt)</f>
        <v>-452.24150706200567</v>
      </c>
      <c r="AB981" s="39"/>
      <c r="AC981" s="39">
        <f t="shared" si="59"/>
        <v>-3.0998280831890441</v>
      </c>
      <c r="AD981" s="39">
        <f t="shared" si="60"/>
        <v>9.4114324926861634</v>
      </c>
      <c r="AE981" s="39"/>
      <c r="AF981" s="39"/>
      <c r="AG981" s="39">
        <f>Masse_1*(q_1x-W981)/($AV981^2+Aarseth_1^2)^(3/2)</f>
        <v>-1.0827875258152428</v>
      </c>
      <c r="AH981" s="39">
        <f>Masse_1*(q_1y-X981)/($AV981^2+Aarseth_1^2)^(3/2)</f>
        <v>3.9905844994683335</v>
      </c>
      <c r="AI981" s="39"/>
      <c r="AJ981" s="39">
        <f>Masse_2*(q_2x-W981)/($AX981^2+Aarseth_2^2)^(3/2)</f>
        <v>-0.46995492585789916</v>
      </c>
      <c r="AK981" s="39">
        <f>Masse_2*(q_2y-X981)/($AX981^2+Aarseth_2^2)^(3/2)</f>
        <v>1.2204375078245224</v>
      </c>
      <c r="AL981" s="39"/>
      <c r="AM981" s="39">
        <f>Masse_3*(q_3x-W981)/($AZ981^2+Aarseth_3^2)^(3/2)</f>
        <v>-1.5470856315159021</v>
      </c>
      <c r="AN981" s="39">
        <f>Masse_3*(q_3y-X981)/($AZ981^2+Aarseth_3^2)^(3/2)</f>
        <v>4.2004104853933084</v>
      </c>
      <c r="AO981" s="39"/>
      <c r="AP981" s="39"/>
      <c r="AQ981" s="39"/>
      <c r="AR981" s="39"/>
      <c r="AS981" s="39"/>
      <c r="AT981" s="39"/>
      <c r="AU981" s="39"/>
      <c r="AV981" s="39">
        <f>SQRT((q_1x-W981)^2+(q_1y-X981)^2)</f>
        <v>355640.0629850743</v>
      </c>
      <c r="AW981" s="39"/>
      <c r="AX981" s="39">
        <f>SQRT((q_2x-W981)^2+(q_2y-X981)^2)</f>
        <v>370476.29515329958</v>
      </c>
      <c r="AY981" s="39"/>
      <c r="AZ981" s="39">
        <f>SQRT((q_3x-W981)^2+(q_3y-X981)^2)</f>
        <v>341792.76079017861</v>
      </c>
      <c r="BA981" s="39"/>
    </row>
    <row r="982" spans="20:53" x14ac:dyDescent="0.3">
      <c r="T982">
        <v>978</v>
      </c>
      <c r="U982">
        <v>489</v>
      </c>
      <c r="W982" s="39">
        <f>W981+(Z981*bt)+(0.5*AC981)*bt^2</f>
        <v>113414.26492787649</v>
      </c>
      <c r="X982" s="39">
        <f>X981+(AA981*bt)+(0.5*AD981)*bt^2</f>
        <v>-335954.57789350481</v>
      </c>
      <c r="Y982" s="39"/>
      <c r="Z982" s="39">
        <f>Z981+(AC981*bt)</f>
        <v>566.93733268263111</v>
      </c>
      <c r="AA982" s="39">
        <f>AA981+(AD981*bt)</f>
        <v>-447.53579081566261</v>
      </c>
      <c r="AB982" s="39"/>
      <c r="AC982" s="39">
        <f t="shared" si="59"/>
        <v>-3.0997983537465608</v>
      </c>
      <c r="AD982" s="39">
        <f t="shared" si="60"/>
        <v>9.3935352856527032</v>
      </c>
      <c r="AE982" s="39"/>
      <c r="AF982" s="39"/>
      <c r="AG982" s="39">
        <f>Masse_1*(q_1x-W982)/($AV982^2+Aarseth_1^2)^(3/2)</f>
        <v>-1.0834237133054025</v>
      </c>
      <c r="AH982" s="39">
        <f>Masse_1*(q_1y-X982)/($AV982^2+Aarseth_1^2)^(3/2)</f>
        <v>3.9834048303052829</v>
      </c>
      <c r="AI982" s="39"/>
      <c r="AJ982" s="39">
        <f>Masse_2*(q_2x-W982)/($AX982^2+Aarseth_2^2)^(3/2)</f>
        <v>-0.46976963183824799</v>
      </c>
      <c r="AK982" s="39">
        <f>Masse_2*(q_2y-X982)/($AX982^2+Aarseth_2^2)^(3/2)</f>
        <v>1.2181527573355497</v>
      </c>
      <c r="AL982" s="39"/>
      <c r="AM982" s="39">
        <f>Masse_3*(q_3x-W982)/($AZ982^2+Aarseth_3^2)^(3/2)</f>
        <v>-1.5466050086029099</v>
      </c>
      <c r="AN982" s="39">
        <f>Masse_3*(q_3y-X982)/($AZ982^2+Aarseth_3^2)^(3/2)</f>
        <v>4.1919776980118693</v>
      </c>
      <c r="AO982" s="39"/>
      <c r="AP982" s="39"/>
      <c r="AQ982" s="39"/>
      <c r="AR982" s="39"/>
      <c r="AS982" s="39"/>
      <c r="AT982" s="39"/>
      <c r="AU982" s="39"/>
      <c r="AV982" s="39">
        <f>SQRT((q_1x-W982)^2+(q_1y-X982)^2)</f>
        <v>355931.55517321173</v>
      </c>
      <c r="AW982" s="39"/>
      <c r="AX982" s="39">
        <f>SQRT((q_2x-W982)^2+(q_2y-X982)^2)</f>
        <v>370788.26309865672</v>
      </c>
      <c r="AY982" s="39"/>
      <c r="AZ982" s="39">
        <f>SQRT((q_3x-W982)^2+(q_3y-X982)^2)</f>
        <v>342102.00117685244</v>
      </c>
      <c r="BA982" s="39"/>
    </row>
    <row r="983" spans="20:53" x14ac:dyDescent="0.3">
      <c r="T983">
        <v>979</v>
      </c>
      <c r="U983">
        <v>489.5</v>
      </c>
      <c r="W983" s="39">
        <f>W982+(Z982*bt)+(0.5*AC982)*bt^2</f>
        <v>113697.34611942359</v>
      </c>
      <c r="X983" s="39">
        <f>X982+(AA982*bt)+(0.5*AD982)*bt^2</f>
        <v>-336177.17159700196</v>
      </c>
      <c r="Y983" s="39"/>
      <c r="Z983" s="39">
        <f>Z982+(AC982*bt)</f>
        <v>565.38743350575783</v>
      </c>
      <c r="AA983" s="39">
        <f>AA982+(AD982*bt)</f>
        <v>-442.83902317283628</v>
      </c>
      <c r="AB983" s="39"/>
      <c r="AC983" s="39">
        <f t="shared" si="59"/>
        <v>-3.0997958431836978</v>
      </c>
      <c r="AD983" s="39">
        <f t="shared" si="60"/>
        <v>9.3758111897769751</v>
      </c>
      <c r="AE983" s="39"/>
      <c r="AF983" s="39"/>
      <c r="AG983" s="39">
        <f>Masse_1*(q_1x-W983)/($AV983^2+Aarseth_1^2)^(3/2)</f>
        <v>-1.0840648393720842</v>
      </c>
      <c r="AH983" s="39">
        <f>Masse_1*(q_1y-X983)/($AV983^2+Aarseth_1^2)^(3/2)</f>
        <v>3.9762955222690368</v>
      </c>
      <c r="AI983" s="39"/>
      <c r="AJ983" s="39">
        <f>Masse_2*(q_2x-W983)/($AX983^2+Aarseth_2^2)^(3/2)</f>
        <v>-0.46958959400598582</v>
      </c>
      <c r="AK983" s="39">
        <f>Masse_2*(q_2y-X983)/($AX983^2+Aarseth_2^2)^(3/2)</f>
        <v>1.2158894860872613</v>
      </c>
      <c r="AL983" s="39"/>
      <c r="AM983" s="39">
        <f>Masse_3*(q_3x-W983)/($AZ983^2+Aarseth_3^2)^(3/2)</f>
        <v>-1.5461414098056279</v>
      </c>
      <c r="AN983" s="39">
        <f>Masse_3*(q_3y-X983)/($AZ983^2+Aarseth_3^2)^(3/2)</f>
        <v>4.1836261814206779</v>
      </c>
      <c r="AO983" s="39"/>
      <c r="AP983" s="39"/>
      <c r="AQ983" s="39"/>
      <c r="AR983" s="39"/>
      <c r="AS983" s="39"/>
      <c r="AT983" s="39"/>
      <c r="AU983" s="39"/>
      <c r="AV983" s="39">
        <f>SQRT((q_1x-W983)^2+(q_1y-X983)^2)</f>
        <v>356220.70538745803</v>
      </c>
      <c r="AW983" s="39"/>
      <c r="AX983" s="39">
        <f>SQRT((q_2x-W983)^2+(q_2y-X983)^2)</f>
        <v>371097.8502959524</v>
      </c>
      <c r="AY983" s="39"/>
      <c r="AZ983" s="39">
        <f>SQRT((q_3x-W983)^2+(q_3y-X983)^2)</f>
        <v>342408.87186351389</v>
      </c>
      <c r="BA983" s="39"/>
    </row>
    <row r="984" spans="20:53" x14ac:dyDescent="0.3">
      <c r="T984">
        <v>980</v>
      </c>
      <c r="U984">
        <v>490</v>
      </c>
      <c r="W984" s="39">
        <f>W983+(Z983*bt)+(0.5*AC983)*bt^2</f>
        <v>113979.65236169606</v>
      </c>
      <c r="X984" s="39">
        <f>X983+(AA983*bt)+(0.5*AD983)*bt^2</f>
        <v>-336397.41913218965</v>
      </c>
      <c r="Y984" s="39"/>
      <c r="Z984" s="39">
        <f>Z983+(AC983*bt)</f>
        <v>563.83753558416595</v>
      </c>
      <c r="AA984" s="39">
        <f>AA983+(AD983*bt)</f>
        <v>-438.15111757794779</v>
      </c>
      <c r="AB984" s="39"/>
      <c r="AC984" s="39">
        <f t="shared" si="59"/>
        <v>-3.0998205442084625</v>
      </c>
      <c r="AD984" s="39">
        <f t="shared" si="60"/>
        <v>9.358258785261576</v>
      </c>
      <c r="AE984" s="39"/>
      <c r="AF984" s="39"/>
      <c r="AG984" s="39">
        <f>Masse_1*(q_1x-W984)/($AV984^2+Aarseth_1^2)^(3/2)</f>
        <v>-1.0847109643982984</v>
      </c>
      <c r="AH984" s="39">
        <f>Masse_1*(q_1y-X984)/($AV984^2+Aarseth_1^2)^(3/2)</f>
        <v>3.9692560228388474</v>
      </c>
      <c r="AI984" s="39"/>
      <c r="AJ984" s="39">
        <f>Masse_2*(q_2x-W984)/($AX984^2+Aarseth_2^2)^(3/2)</f>
        <v>-0.4694147928313786</v>
      </c>
      <c r="AK984" s="39">
        <f>Masse_2*(q_2y-X984)/($AX984^2+Aarseth_2^2)^(3/2)</f>
        <v>1.2136475194030918</v>
      </c>
      <c r="AL984" s="39"/>
      <c r="AM984" s="39">
        <f>Masse_3*(q_3x-W984)/($AZ984^2+Aarseth_3^2)^(3/2)</f>
        <v>-1.5456947869787854</v>
      </c>
      <c r="AN984" s="39">
        <f>Masse_3*(q_3y-X984)/($AZ984^2+Aarseth_3^2)^(3/2)</f>
        <v>4.1753552430196361</v>
      </c>
      <c r="AO984" s="39"/>
      <c r="AP984" s="39"/>
      <c r="AQ984" s="39"/>
      <c r="AR984" s="39"/>
      <c r="AS984" s="39"/>
      <c r="AT984" s="39"/>
      <c r="AU984" s="39"/>
      <c r="AV984" s="39">
        <f>SQRT((q_1x-W984)^2+(q_1y-X984)^2)</f>
        <v>356507.51737348561</v>
      </c>
      <c r="AW984" s="39"/>
      <c r="AX984" s="39">
        <f>SQRT((q_2x-W984)^2+(q_2y-X984)^2)</f>
        <v>371405.06085459149</v>
      </c>
      <c r="AY984" s="39"/>
      <c r="AZ984" s="39">
        <f>SQRT((q_3x-W984)^2+(q_3y-X984)^2)</f>
        <v>342713.37689232739</v>
      </c>
      <c r="BA984" s="39"/>
    </row>
    <row r="985" spans="20:53" x14ac:dyDescent="0.3">
      <c r="T985">
        <v>981</v>
      </c>
      <c r="U985">
        <v>490.5</v>
      </c>
      <c r="W985" s="39">
        <f>W984+(Z984*bt)+(0.5*AC984)*bt^2</f>
        <v>114261.18365192012</v>
      </c>
      <c r="X985" s="39">
        <f>X984+(AA984*bt)+(0.5*AD984)*bt^2</f>
        <v>-336615.32490863046</v>
      </c>
      <c r="Y985" s="39"/>
      <c r="Z985" s="39">
        <f>Z984+(AC984*bt)</f>
        <v>562.28762531206166</v>
      </c>
      <c r="AA985" s="39">
        <f>AA984+(AD984*bt)</f>
        <v>-433.471988185317</v>
      </c>
      <c r="AB985" s="39"/>
      <c r="AC985" s="39">
        <f t="shared" si="59"/>
        <v>-3.0998724504079758</v>
      </c>
      <c r="AD985" s="39">
        <f t="shared" si="60"/>
        <v>9.3408766722767744</v>
      </c>
      <c r="AE985" s="39"/>
      <c r="AF985" s="39"/>
      <c r="AG985" s="39">
        <f>Masse_1*(q_1x-W985)/($AV985^2+Aarseth_1^2)^(3/2)</f>
        <v>-1.0853621481989311</v>
      </c>
      <c r="AH985" s="39">
        <f>Masse_1*(q_1y-X985)/($AV985^2+Aarseth_1^2)^(3/2)</f>
        <v>3.9622857872249546</v>
      </c>
      <c r="AI985" s="39"/>
      <c r="AJ985" s="39">
        <f>Masse_2*(q_2x-W985)/($AX985^2+Aarseth_2^2)^(3/2)</f>
        <v>-0.46924520916925655</v>
      </c>
      <c r="AK985" s="39">
        <f>Masse_2*(q_2y-X985)/($AX985^2+Aarseth_2^2)^(3/2)</f>
        <v>1.2114266850178632</v>
      </c>
      <c r="AL985" s="39"/>
      <c r="AM985" s="39">
        <f>Masse_3*(q_3x-W985)/($AZ985^2+Aarseth_3^2)^(3/2)</f>
        <v>-1.5452650930397882</v>
      </c>
      <c r="AN985" s="39">
        <f>Masse_3*(q_3y-X985)/($AZ985^2+Aarseth_3^2)^(3/2)</f>
        <v>4.1671642000339579</v>
      </c>
      <c r="AO985" s="39"/>
      <c r="AP985" s="39"/>
      <c r="AQ985" s="39"/>
      <c r="AR985" s="39"/>
      <c r="AS985" s="39"/>
      <c r="AT985" s="39"/>
      <c r="AU985" s="39"/>
      <c r="AV985" s="39">
        <f>SQRT((q_1x-W985)^2+(q_1y-X985)^2)</f>
        <v>356791.99483793537</v>
      </c>
      <c r="AW985" s="39"/>
      <c r="AX985" s="39">
        <f>SQRT((q_2x-W985)^2+(q_2y-X985)^2)</f>
        <v>371709.89884200029</v>
      </c>
      <c r="AY985" s="39"/>
      <c r="AZ985" s="39">
        <f>SQRT((q_3x-W985)^2+(q_3y-X985)^2)</f>
        <v>343015.52026423084</v>
      </c>
      <c r="BA985" s="39"/>
    </row>
    <row r="986" spans="20:53" x14ac:dyDescent="0.3">
      <c r="T986">
        <v>982</v>
      </c>
      <c r="U986">
        <v>491</v>
      </c>
      <c r="W986" s="39">
        <f>W985+(Z985*bt)+(0.5*AC985)*bt^2</f>
        <v>114541.93998051983</v>
      </c>
      <c r="X986" s="39">
        <f>X985+(AA985*bt)+(0.5*AD985)*bt^2</f>
        <v>-336830.89329313906</v>
      </c>
      <c r="Y986" s="39"/>
      <c r="Z986" s="39">
        <f>Z985+(AC985*bt)</f>
        <v>560.7376890868577</v>
      </c>
      <c r="AA986" s="39">
        <f>AA985+(AD985*bt)</f>
        <v>-428.80154984917863</v>
      </c>
      <c r="AB986" s="39"/>
      <c r="AC986" s="39">
        <f t="shared" si="59"/>
        <v>-3.0999515562562312</v>
      </c>
      <c r="AD986" s="39">
        <f t="shared" si="60"/>
        <v>9.323663470662142</v>
      </c>
      <c r="AE986" s="39"/>
      <c r="AF986" s="39"/>
      <c r="AG986" s="39">
        <f>Masse_1*(q_1x-W986)/($AV986^2+Aarseth_1^2)^(3/2)</f>
        <v>-1.0860184500392924</v>
      </c>
      <c r="AH986" s="39">
        <f>Masse_1*(q_1y-X986)/($AV986^2+Aarseth_1^2)^(3/2)</f>
        <v>3.9553842782569451</v>
      </c>
      <c r="AI986" s="39"/>
      <c r="AJ986" s="39">
        <f>Masse_2*(q_2x-W986)/($AX986^2+Aarseth_2^2)^(3/2)</f>
        <v>-0.4690808242552203</v>
      </c>
      <c r="AK986" s="39">
        <f>Masse_2*(q_2y-X986)/($AX986^2+Aarseth_2^2)^(3/2)</f>
        <v>1.2092268130419108</v>
      </c>
      <c r="AL986" s="39"/>
      <c r="AM986" s="39">
        <f>Masse_3*(q_3x-W986)/($AZ986^2+Aarseth_3^2)^(3/2)</f>
        <v>-1.5448522819617188</v>
      </c>
      <c r="AN986" s="39">
        <f>Masse_3*(q_3y-X986)/($AZ986^2+Aarseth_3^2)^(3/2)</f>
        <v>4.1590523793632865</v>
      </c>
      <c r="AO986" s="39"/>
      <c r="AP986" s="39"/>
      <c r="AQ986" s="39"/>
      <c r="AR986" s="39"/>
      <c r="AS986" s="39"/>
      <c r="AT986" s="39"/>
      <c r="AU986" s="39"/>
      <c r="AV986" s="39">
        <f>SQRT((q_1x-W986)^2+(q_1y-X986)^2)</f>
        <v>357074.14144870715</v>
      </c>
      <c r="AW986" s="39"/>
      <c r="AX986" s="39">
        <f>SQRT((q_2x-W986)^2+(q_2y-X986)^2)</f>
        <v>372012.36828395724</v>
      </c>
      <c r="AY986" s="39"/>
      <c r="AZ986" s="39">
        <f>SQRT((q_3x-W986)^2+(q_3y-X986)^2)</f>
        <v>343315.30593925767</v>
      </c>
      <c r="BA986" s="39"/>
    </row>
    <row r="987" spans="20:53" x14ac:dyDescent="0.3">
      <c r="T987">
        <v>983</v>
      </c>
      <c r="U987">
        <v>491.5</v>
      </c>
      <c r="W987" s="39">
        <f>W986+(Z986*bt)+(0.5*AC986)*bt^2</f>
        <v>114821.92133111872</v>
      </c>
      <c r="X987" s="39">
        <f>X986+(AA986*bt)+(0.5*AD986)*bt^2</f>
        <v>-337044.12861012982</v>
      </c>
      <c r="Y987" s="39"/>
      <c r="Z987" s="39">
        <f>Z986+(AC986*bt)</f>
        <v>559.1877133087296</v>
      </c>
      <c r="AA987" s="39">
        <f>AA986+(AD986*bt)</f>
        <v>-424.13971811384755</v>
      </c>
      <c r="AB987" s="39"/>
      <c r="AC987" s="39">
        <f t="shared" si="59"/>
        <v>-3.1000578571216186</v>
      </c>
      <c r="AD987" s="39">
        <f t="shared" si="60"/>
        <v>9.306617819633523</v>
      </c>
      <c r="AE987" s="39"/>
      <c r="AF987" s="39"/>
      <c r="AG987" s="39">
        <f>Masse_1*(q_1x-W987)/($AV987^2+Aarseth_1^2)^(3/2)</f>
        <v>-1.0866799286531568</v>
      </c>
      <c r="AH987" s="39">
        <f>Masse_1*(q_1y-X987)/($AV987^2+Aarseth_1^2)^(3/2)</f>
        <v>3.948550966273725</v>
      </c>
      <c r="AI987" s="39"/>
      <c r="AJ987" s="39">
        <f>Masse_2*(q_2x-W987)/($AX987^2+Aarseth_2^2)^(3/2)</f>
        <v>-0.46892161970200408</v>
      </c>
      <c r="AK987" s="39">
        <f>Masse_2*(q_2y-X987)/($AX987^2+Aarseth_2^2)^(3/2)</f>
        <v>1.2070477359260929</v>
      </c>
      <c r="AL987" s="39"/>
      <c r="AM987" s="39">
        <f>Masse_3*(q_3x-W987)/($AZ987^2+Aarseth_3^2)^(3/2)</f>
        <v>-1.5444563087664576</v>
      </c>
      <c r="AN987" s="39">
        <f>Masse_3*(q_3y-X987)/($AZ987^2+Aarseth_3^2)^(3/2)</f>
        <v>4.1510191174337061</v>
      </c>
      <c r="AO987" s="39"/>
      <c r="AP987" s="39"/>
      <c r="AQ987" s="39"/>
      <c r="AR987" s="39"/>
      <c r="AS987" s="39"/>
      <c r="AT987" s="39"/>
      <c r="AU987" s="39"/>
      <c r="AV987" s="39">
        <f>SQRT((q_1x-W987)^2+(q_1y-X987)^2)</f>
        <v>357353.96083524602</v>
      </c>
      <c r="AW987" s="39"/>
      <c r="AX987" s="39">
        <f>SQRT((q_2x-W987)^2+(q_2y-X987)^2)</f>
        <v>372312.47316491924</v>
      </c>
      <c r="AY987" s="39"/>
      <c r="AZ987" s="39">
        <f>SQRT((q_3x-W987)^2+(q_3y-X987)^2)</f>
        <v>343612.73783685412</v>
      </c>
      <c r="BA987" s="39"/>
    </row>
    <row r="988" spans="20:53" x14ac:dyDescent="0.3">
      <c r="T988">
        <v>984</v>
      </c>
      <c r="U988">
        <v>492</v>
      </c>
      <c r="W988" s="39">
        <f>W987+(Z987*bt)+(0.5*AC987)*bt^2</f>
        <v>115101.12768054094</v>
      </c>
      <c r="X988" s="39">
        <f>X987+(AA987*bt)+(0.5*AD987)*bt^2</f>
        <v>-337255.03514195926</v>
      </c>
      <c r="Y988" s="39"/>
      <c r="Z988" s="39">
        <f>Z987+(AC987*bt)</f>
        <v>557.63768438016882</v>
      </c>
      <c r="AA988" s="39">
        <f>AA987+(AD987*bt)</f>
        <v>-419.48640920403079</v>
      </c>
      <c r="AB988" s="39"/>
      <c r="AC988" s="39">
        <f t="shared" si="59"/>
        <v>-3.1001913492743016</v>
      </c>
      <c r="AD988" s="39">
        <f t="shared" si="60"/>
        <v>9.289738377495727</v>
      </c>
      <c r="AE988" s="39"/>
      <c r="AF988" s="39"/>
      <c r="AG988" s="39">
        <f>Masse_1*(q_1x-W988)/($AV988^2+Aarseth_1^2)^(3/2)</f>
        <v>-1.0873466422605458</v>
      </c>
      <c r="AH988" s="39">
        <f>Masse_1*(q_1y-X988)/($AV988^2+Aarseth_1^2)^(3/2)</f>
        <v>3.9417853290159184</v>
      </c>
      <c r="AI988" s="39"/>
      <c r="AJ988" s="39">
        <f>Masse_2*(q_2x-W988)/($AX988^2+Aarseth_2^2)^(3/2)</f>
        <v>-0.46876757749583425</v>
      </c>
      <c r="AK988" s="39">
        <f>Masse_2*(q_2y-X988)/($AX988^2+Aarseth_2^2)^(3/2)</f>
        <v>1.2048892884272573</v>
      </c>
      <c r="AL988" s="39"/>
      <c r="AM988" s="39">
        <f>Masse_3*(q_3x-W988)/($AZ988^2+Aarseth_3^2)^(3/2)</f>
        <v>-1.5440771295179219</v>
      </c>
      <c r="AN988" s="39">
        <f>Masse_3*(q_3y-X988)/($AZ988^2+Aarseth_3^2)^(3/2)</f>
        <v>4.1430637600525513</v>
      </c>
      <c r="AO988" s="39"/>
      <c r="AP988" s="39"/>
      <c r="AQ988" s="39"/>
      <c r="AR988" s="39"/>
      <c r="AS988" s="39"/>
      <c r="AT988" s="39"/>
      <c r="AU988" s="39"/>
      <c r="AV988" s="39">
        <f>SQRT((q_1x-W988)^2+(q_1y-X988)^2)</f>
        <v>357631.45658882428</v>
      </c>
      <c r="AW988" s="39"/>
      <c r="AX988" s="39">
        <f>SQRT((q_2x-W988)^2+(q_2y-X988)^2)</f>
        <v>372610.2174283432</v>
      </c>
      <c r="AY988" s="39"/>
      <c r="AZ988" s="39">
        <f>SQRT((q_3x-W988)^2+(q_3y-X988)^2)</f>
        <v>343907.81983619247</v>
      </c>
      <c r="BA988" s="39"/>
    </row>
    <row r="989" spans="20:53" x14ac:dyDescent="0.3">
      <c r="T989">
        <v>985</v>
      </c>
      <c r="U989">
        <v>492.5</v>
      </c>
      <c r="W989" s="39">
        <f>W988+(Z988*bt)+(0.5*AC988)*bt^2</f>
        <v>115379.55899881237</v>
      </c>
      <c r="X989" s="39">
        <f>X988+(AA988*bt)+(0.5*AD988)*bt^2</f>
        <v>-337463.61712926411</v>
      </c>
      <c r="Y989" s="39"/>
      <c r="Z989" s="39">
        <f>Z988+(AC988*bt)</f>
        <v>556.08758870553163</v>
      </c>
      <c r="AA989" s="39">
        <f>AA988+(AD988*bt)</f>
        <v>-414.84154001528293</v>
      </c>
      <c r="AB989" s="39"/>
      <c r="AC989" s="39">
        <f t="shared" si="59"/>
        <v>-3.1003520298935472</v>
      </c>
      <c r="AD989" s="39">
        <f t="shared" si="60"/>
        <v>9.2730238213608889</v>
      </c>
      <c r="AE989" s="39"/>
      <c r="AF989" s="39"/>
      <c r="AG989" s="39">
        <f>Masse_1*(q_1x-W989)/($AV989^2+Aarseth_1^2)^(3/2)</f>
        <v>-1.0880186485851346</v>
      </c>
      <c r="AH989" s="39">
        <f>Masse_1*(q_1y-X989)/($AV989^2+Aarseth_1^2)^(3/2)</f>
        <v>3.9350868515202002</v>
      </c>
      <c r="AI989" s="39"/>
      <c r="AJ989" s="39">
        <f>Masse_2*(q_2x-W989)/($AX989^2+Aarseth_2^2)^(3/2)</f>
        <v>-0.46861867999292228</v>
      </c>
      <c r="AK989" s="39">
        <f>Masse_2*(q_2y-X989)/($AX989^2+Aarseth_2^2)^(3/2)</f>
        <v>1.2027513075745082</v>
      </c>
      <c r="AL989" s="39"/>
      <c r="AM989" s="39">
        <f>Masse_3*(q_3x-W989)/($AZ989^2+Aarseth_3^2)^(3/2)</f>
        <v>-1.5437147013154904</v>
      </c>
      <c r="AN989" s="39">
        <f>Masse_3*(q_3y-X989)/($AZ989^2+Aarseth_3^2)^(3/2)</f>
        <v>4.1351856622661805</v>
      </c>
      <c r="AO989" s="39"/>
      <c r="AP989" s="39"/>
      <c r="AQ989" s="39"/>
      <c r="AR989" s="39"/>
      <c r="AS989" s="39"/>
      <c r="AT989" s="39"/>
      <c r="AU989" s="39"/>
      <c r="AV989" s="39">
        <f>SQRT((q_1x-W989)^2+(q_1y-X989)^2)</f>
        <v>357906.63226281997</v>
      </c>
      <c r="AW989" s="39"/>
      <c r="AX989" s="39">
        <f>SQRT((q_2x-W989)^2+(q_2y-X989)^2)</f>
        <v>372905.60497700318</v>
      </c>
      <c r="AY989" s="39"/>
      <c r="AZ989" s="39">
        <f>SQRT((q_3x-W989)^2+(q_3y-X989)^2)</f>
        <v>344200.55577647925</v>
      </c>
      <c r="BA989" s="39"/>
    </row>
    <row r="990" spans="20:53" x14ac:dyDescent="0.3">
      <c r="T990">
        <v>986</v>
      </c>
      <c r="U990">
        <v>493</v>
      </c>
      <c r="W990" s="39">
        <f>W989+(Z989*bt)+(0.5*AC989)*bt^2</f>
        <v>115657.2152491614</v>
      </c>
      <c r="X990" s="39">
        <f>X989+(AA989*bt)+(0.5*AD989)*bt^2</f>
        <v>-337669.87877129408</v>
      </c>
      <c r="Y990" s="39"/>
      <c r="Z990" s="39">
        <f>Z989+(AC989*bt)</f>
        <v>554.5374126905848</v>
      </c>
      <c r="AA990" s="39">
        <f>AA989+(AD989*bt)</f>
        <v>-410.20502810460249</v>
      </c>
      <c r="AB990" s="39"/>
      <c r="AC990" s="39">
        <f t="shared" si="59"/>
        <v>-3.1005398970747873</v>
      </c>
      <c r="AD990" s="39">
        <f t="shared" si="60"/>
        <v>9.2564728468718123</v>
      </c>
      <c r="AE990" s="39"/>
      <c r="AF990" s="39"/>
      <c r="AG990" s="39">
        <f>Masse_1*(q_1x-W990)/($AV990^2+Aarseth_1^2)^(3/2)</f>
        <v>-1.0886960048712619</v>
      </c>
      <c r="AH990" s="39">
        <f>Masse_1*(q_1y-X990)/($AV990^2+Aarseth_1^2)^(3/2)</f>
        <v>3.9284550260154063</v>
      </c>
      <c r="AI990" s="39"/>
      <c r="AJ990" s="39">
        <f>Masse_2*(q_2x-W990)/($AX990^2+Aarseth_2^2)^(3/2)</f>
        <v>-0.46847490991599722</v>
      </c>
      <c r="AK990" s="39">
        <f>Masse_2*(q_2y-X990)/($AX990^2+Aarseth_2^2)^(3/2)</f>
        <v>1.2006336326360236</v>
      </c>
      <c r="AL990" s="39"/>
      <c r="AM990" s="39">
        <f>Masse_3*(q_3x-W990)/($AZ990^2+Aarseth_3^2)^(3/2)</f>
        <v>-1.5433689822875278</v>
      </c>
      <c r="AN990" s="39">
        <f>Masse_3*(q_3y-X990)/($AZ990^2+Aarseth_3^2)^(3/2)</f>
        <v>4.1273841882203834</v>
      </c>
      <c r="AO990" s="39"/>
      <c r="AP990" s="39"/>
      <c r="AQ990" s="39"/>
      <c r="AR990" s="39"/>
      <c r="AS990" s="39"/>
      <c r="AT990" s="39"/>
      <c r="AU990" s="39"/>
      <c r="AV990" s="39">
        <f>SQRT((q_1x-W990)^2+(q_1y-X990)^2)</f>
        <v>358179.4913729906</v>
      </c>
      <c r="AW990" s="39"/>
      <c r="AX990" s="39">
        <f>SQRT((q_2x-W990)^2+(q_2y-X990)^2)</f>
        <v>373198.63967330271</v>
      </c>
      <c r="AY990" s="39"/>
      <c r="AZ990" s="39">
        <f>SQRT((q_3x-W990)^2+(q_3y-X990)^2)</f>
        <v>344490.94945725944</v>
      </c>
      <c r="BA990" s="39"/>
    </row>
    <row r="991" spans="20:53" x14ac:dyDescent="0.3">
      <c r="T991">
        <v>987</v>
      </c>
      <c r="U991">
        <v>493.5</v>
      </c>
      <c r="W991" s="39">
        <f>W990+(Z990*bt)+(0.5*AC990)*bt^2</f>
        <v>115934.09638801955</v>
      </c>
      <c r="X991" s="39">
        <f>X990+(AA990*bt)+(0.5*AD990)*bt^2</f>
        <v>-337873.82422624051</v>
      </c>
      <c r="Y991" s="39"/>
      <c r="Z991" s="39">
        <f>Z990+(AC990*bt)</f>
        <v>552.98714274204735</v>
      </c>
      <c r="AA991" s="39">
        <f>AA990+(AD990*bt)</f>
        <v>-405.57679168116658</v>
      </c>
      <c r="AB991" s="39"/>
      <c r="AC991" s="39">
        <f t="shared" si="59"/>
        <v>-3.1007549498367899</v>
      </c>
      <c r="AD991" s="39">
        <f t="shared" si="60"/>
        <v>9.2400841679312933</v>
      </c>
      <c r="AE991" s="39"/>
      <c r="AF991" s="39"/>
      <c r="AG991" s="39">
        <f>Masse_1*(q_1x-W991)/($AV991^2+Aarseth_1^2)^(3/2)</f>
        <v>-1.0893787679007376</v>
      </c>
      <c r="AH991" s="39">
        <f>Masse_1*(q_1y-X991)/($AV991^2+Aarseth_1^2)^(3/2)</f>
        <v>3.9218893518210467</v>
      </c>
      <c r="AI991" s="39"/>
      <c r="AJ991" s="39">
        <f>Masse_2*(q_2x-W991)/($AX991^2+Aarseth_2^2)^(3/2)</f>
        <v>-0.4683362503509475</v>
      </c>
      <c r="AK991" s="39">
        <f>Masse_2*(q_2y-X991)/($AX991^2+Aarseth_2^2)^(3/2)</f>
        <v>1.1985361050865901</v>
      </c>
      <c r="AL991" s="39"/>
      <c r="AM991" s="39">
        <f>Masse_3*(q_3x-W991)/($AZ991^2+Aarseth_3^2)^(3/2)</f>
        <v>-1.5430399315851051</v>
      </c>
      <c r="AN991" s="39">
        <f>Masse_3*(q_3y-X991)/($AZ991^2+Aarseth_3^2)^(3/2)</f>
        <v>4.1196587110236571</v>
      </c>
      <c r="AO991" s="39"/>
      <c r="AP991" s="39"/>
      <c r="AQ991" s="39"/>
      <c r="AR991" s="39"/>
      <c r="AS991" s="39"/>
      <c r="AT991" s="39"/>
      <c r="AU991" s="39"/>
      <c r="AV991" s="39">
        <f>SQRT((q_1x-W991)^2+(q_1y-X991)^2)</f>
        <v>358450.03739774378</v>
      </c>
      <c r="AW991" s="39"/>
      <c r="AX991" s="39">
        <f>SQRT((q_2x-W991)^2+(q_2y-X991)^2)</f>
        <v>373489.32533958275</v>
      </c>
      <c r="AY991" s="39"/>
      <c r="AZ991" s="39">
        <f>SQRT((q_3x-W991)^2+(q_3y-X991)^2)</f>
        <v>344779.0046387164</v>
      </c>
      <c r="BA991" s="39"/>
    </row>
    <row r="992" spans="20:53" x14ac:dyDescent="0.3">
      <c r="T992">
        <v>988</v>
      </c>
      <c r="U992">
        <v>494</v>
      </c>
      <c r="W992" s="39">
        <f>W991+(Z991*bt)+(0.5*AC991)*bt^2</f>
        <v>116210.20236502185</v>
      </c>
      <c r="X992" s="39">
        <f>X991+(AA991*bt)+(0.5*AD991)*bt^2</f>
        <v>-338075.45761156006</v>
      </c>
      <c r="Y992" s="39"/>
      <c r="Z992" s="39">
        <f>Z991+(AC991*bt)</f>
        <v>551.43676526712898</v>
      </c>
      <c r="AA992" s="39">
        <f>AA991+(AD991*bt)</f>
        <v>-400.95674959720094</v>
      </c>
      <c r="AB992" s="39"/>
      <c r="AC992" s="39">
        <f t="shared" si="59"/>
        <v>-3.1009971881283711</v>
      </c>
      <c r="AD992" s="39">
        <f t="shared" si="60"/>
        <v>9.2238565164354966</v>
      </c>
      <c r="AE992" s="39"/>
      <c r="AF992" s="39"/>
      <c r="AG992" s="39">
        <f>Masse_1*(q_1x-W992)/($AV992^2+Aarseth_1^2)^(3/2)</f>
        <v>-1.0900669940091685</v>
      </c>
      <c r="AH992" s="39">
        <f>Masse_1*(q_1y-X992)/($AV992^2+Aarseth_1^2)^(3/2)</f>
        <v>3.9153893352471441</v>
      </c>
      <c r="AI992" s="39"/>
      <c r="AJ992" s="39">
        <f>Masse_2*(q_2x-W992)/($AX992^2+Aarseth_2^2)^(3/2)</f>
        <v>-0.46820268474348442</v>
      </c>
      <c r="AK992" s="39">
        <f>Masse_2*(q_2y-X992)/($AX992^2+Aarseth_2^2)^(3/2)</f>
        <v>1.1964585685756182</v>
      </c>
      <c r="AL992" s="39"/>
      <c r="AM992" s="39">
        <f>Masse_3*(q_3x-W992)/($AZ992^2+Aarseth_3^2)^(3/2)</f>
        <v>-1.542727509375718</v>
      </c>
      <c r="AN992" s="39">
        <f>Masse_3*(q_3y-X992)/($AZ992^2+Aarseth_3^2)^(3/2)</f>
        <v>4.1120086126127351</v>
      </c>
      <c r="AO992" s="39"/>
      <c r="AP992" s="39"/>
      <c r="AQ992" s="39"/>
      <c r="AR992" s="39"/>
      <c r="AS992" s="39"/>
      <c r="AT992" s="39"/>
      <c r="AU992" s="39"/>
      <c r="AV992" s="39">
        <f>SQRT((q_1x-W992)^2+(q_1y-X992)^2)</f>
        <v>358718.27377840341</v>
      </c>
      <c r="AW992" s="39"/>
      <c r="AX992" s="39">
        <f>SQRT((q_2x-W992)^2+(q_2y-X992)^2)</f>
        <v>373777.66575842537</v>
      </c>
      <c r="AY992" s="39"/>
      <c r="AZ992" s="39">
        <f>SQRT((q_3x-W992)^2+(q_3y-X992)^2)</f>
        <v>345064.72504196729</v>
      </c>
      <c r="BA992" s="39"/>
    </row>
    <row r="993" spans="20:53" x14ac:dyDescent="0.3">
      <c r="T993">
        <v>989</v>
      </c>
      <c r="U993">
        <v>494.5</v>
      </c>
      <c r="W993" s="39">
        <f>W992+(Z992*bt)+(0.5*AC992)*bt^2</f>
        <v>116485.5331230069</v>
      </c>
      <c r="X993" s="39">
        <f>X992+(AA992*bt)+(0.5*AD992)*bt^2</f>
        <v>-338274.78300429409</v>
      </c>
      <c r="Y993" s="39"/>
      <c r="Z993" s="39">
        <f>Z992+(AC992*bt)</f>
        <v>549.88626667306482</v>
      </c>
      <c r="AA993" s="39">
        <f>AA992+(AD992*bt)</f>
        <v>-396.34482133898319</v>
      </c>
      <c r="AB993" s="39"/>
      <c r="AC993" s="39">
        <f t="shared" si="59"/>
        <v>-3.1012666128353743</v>
      </c>
      <c r="AD993" s="39">
        <f t="shared" si="60"/>
        <v>9.207788642013611</v>
      </c>
      <c r="AE993" s="39"/>
      <c r="AF993" s="39"/>
      <c r="AG993" s="39">
        <f>Masse_1*(q_1x-W993)/($AV993^2+Aarseth_1^2)^(3/2)</f>
        <v>-1.0907607391021561</v>
      </c>
      <c r="AH993" s="39">
        <f>Masse_1*(q_1y-X993)/($AV993^2+Aarseth_1^2)^(3/2)</f>
        <v>3.9089544894966077</v>
      </c>
      <c r="AI993" s="39"/>
      <c r="AJ993" s="39">
        <f>Masse_2*(q_2x-W993)/($AX993^2+Aarseth_2^2)^(3/2)</f>
        <v>-0.46807419689591073</v>
      </c>
      <c r="AK993" s="39">
        <f>Masse_2*(q_2y-X993)/($AX993^2+Aarseth_2^2)^(3/2)</f>
        <v>1.1944008688958485</v>
      </c>
      <c r="AL993" s="39"/>
      <c r="AM993" s="39">
        <f>Masse_3*(q_3x-W993)/($AZ993^2+Aarseth_3^2)^(3/2)</f>
        <v>-1.5424316768373072</v>
      </c>
      <c r="AN993" s="39">
        <f>Masse_3*(q_3y-X993)/($AZ993^2+Aarseth_3^2)^(3/2)</f>
        <v>4.1044332836211561</v>
      </c>
      <c r="AO993" s="39"/>
      <c r="AP993" s="39"/>
      <c r="AQ993" s="39"/>
      <c r="AR993" s="39"/>
      <c r="AS993" s="39"/>
      <c r="AT993" s="39"/>
      <c r="AU993" s="39"/>
      <c r="AV993" s="39">
        <f>SQRT((q_1x-W993)^2+(q_1y-X993)^2)</f>
        <v>358984.2039194727</v>
      </c>
      <c r="AW993" s="39"/>
      <c r="AX993" s="39">
        <f>SQRT((q_2x-W993)^2+(q_2y-X993)^2)</f>
        <v>374063.66467295319</v>
      </c>
      <c r="AY993" s="39"/>
      <c r="AZ993" s="39">
        <f>SQRT((q_3x-W993)^2+(q_3y-X993)^2)</f>
        <v>345348.11434935423</v>
      </c>
      <c r="BA993" s="39"/>
    </row>
    <row r="994" spans="20:53" x14ac:dyDescent="0.3">
      <c r="T994">
        <v>990</v>
      </c>
      <c r="U994">
        <v>495</v>
      </c>
      <c r="W994" s="39">
        <f>W993+(Z993*bt)+(0.5*AC993)*bt^2</f>
        <v>116760.08859801682</v>
      </c>
      <c r="X994" s="39">
        <f>X993+(AA993*bt)+(0.5*AD993)*bt^2</f>
        <v>-338471.80444138334</v>
      </c>
      <c r="Y994" s="39"/>
      <c r="Z994" s="39">
        <f>Z993+(AC993*bt)</f>
        <v>548.33563336664713</v>
      </c>
      <c r="AA994" s="39">
        <f>AA993+(AD993*bt)</f>
        <v>-391.74092701797639</v>
      </c>
      <c r="AB994" s="39"/>
      <c r="AC994" s="39">
        <f t="shared" si="59"/>
        <v>-3.1015632257872854</v>
      </c>
      <c r="AD994" s="39">
        <f t="shared" si="60"/>
        <v>9.1918793117715119</v>
      </c>
      <c r="AE994" s="39"/>
      <c r="AF994" s="39"/>
      <c r="AG994" s="39">
        <f>Masse_1*(q_1x-W994)/($AV994^2+Aarseth_1^2)^(3/2)</f>
        <v>-1.0914600586710081</v>
      </c>
      <c r="AH994" s="39">
        <f>Masse_1*(q_1y-X994)/($AV994^2+Aarseth_1^2)^(3/2)</f>
        <v>3.902584334568771</v>
      </c>
      <c r="AI994" s="39"/>
      <c r="AJ994" s="39">
        <f>Masse_2*(q_2x-W994)/($AX994^2+Aarseth_2^2)^(3/2)</f>
        <v>-0.46795077096396026</v>
      </c>
      <c r="AK994" s="39">
        <f>Masse_2*(q_2y-X994)/($AX994^2+Aarseth_2^2)^(3/2)</f>
        <v>1.1923628539526434</v>
      </c>
      <c r="AL994" s="39"/>
      <c r="AM994" s="39">
        <f>Masse_3*(q_3x-W994)/($AZ994^2+Aarseth_3^2)^(3/2)</f>
        <v>-1.5421523961523171</v>
      </c>
      <c r="AN994" s="39">
        <f>Masse_3*(q_3y-X994)/($AZ994^2+Aarseth_3^2)^(3/2)</f>
        <v>4.0969321232500979</v>
      </c>
      <c r="AO994" s="39"/>
      <c r="AP994" s="39"/>
      <c r="AQ994" s="39"/>
      <c r="AR994" s="39"/>
      <c r="AS994" s="39"/>
      <c r="AT994" s="39"/>
      <c r="AU994" s="39"/>
      <c r="AV994" s="39">
        <f>SQRT((q_1x-W994)^2+(q_1y-X994)^2)</f>
        <v>359247.83118889231</v>
      </c>
      <c r="AW994" s="39"/>
      <c r="AX994" s="39">
        <f>SQRT((q_2x-W994)^2+(q_2y-X994)^2)</f>
        <v>374347.32578712399</v>
      </c>
      <c r="AY994" s="39"/>
      <c r="AZ994" s="39">
        <f>SQRT((q_3x-W994)^2+(q_3y-X994)^2)</f>
        <v>345629.17620473169</v>
      </c>
      <c r="BA994" s="39"/>
    </row>
    <row r="995" spans="20:53" x14ac:dyDescent="0.3">
      <c r="T995">
        <v>991</v>
      </c>
      <c r="U995">
        <v>495.5</v>
      </c>
      <c r="W995" s="39">
        <f>W994+(Z994*bt)+(0.5*AC994)*bt^2</f>
        <v>117033.86871929694</v>
      </c>
      <c r="X995" s="39">
        <f>X994+(AA994*bt)+(0.5*AD994)*bt^2</f>
        <v>-338666.52591997839</v>
      </c>
      <c r="Y995" s="39"/>
      <c r="Z995" s="39">
        <f>Z994+(AC994*bt)</f>
        <v>546.78485175375351</v>
      </c>
      <c r="AA995" s="39">
        <f>AA994+(AD994*bt)</f>
        <v>-387.14498736209066</v>
      </c>
      <c r="AB995" s="39"/>
      <c r="AC995" s="39">
        <f t="shared" si="59"/>
        <v>-3.1018870297638759</v>
      </c>
      <c r="AD995" s="39">
        <f t="shared" si="60"/>
        <v>9.1761273100407301</v>
      </c>
      <c r="AE995" s="39"/>
      <c r="AF995" s="39"/>
      <c r="AG995" s="39">
        <f>Masse_1*(q_1x-W995)/($AV995^2+Aarseth_1^2)^(3/2)</f>
        <v>-1.0921650078082876</v>
      </c>
      <c r="AH995" s="39">
        <f>Masse_1*(q_1y-X995)/($AV995^2+Aarseth_1^2)^(3/2)</f>
        <v>3.8962783971652031</v>
      </c>
      <c r="AI995" s="39"/>
      <c r="AJ995" s="39">
        <f>Masse_2*(q_2x-W995)/($AX995^2+Aarseth_2^2)^(3/2)</f>
        <v>-0.46783239145368744</v>
      </c>
      <c r="AK995" s="39">
        <f>Masse_2*(q_2y-X995)/($AX995^2+Aarseth_2^2)^(3/2)</f>
        <v>1.1903443737338095</v>
      </c>
      <c r="AL995" s="39"/>
      <c r="AM995" s="39">
        <f>Masse_3*(q_3x-W995)/($AZ995^2+Aarseth_3^2)^(3/2)</f>
        <v>-1.5418896305019008</v>
      </c>
      <c r="AN995" s="39">
        <f>Masse_3*(q_3y-X995)/($AZ995^2+Aarseth_3^2)^(3/2)</f>
        <v>4.0895045391417186</v>
      </c>
      <c r="AO995" s="39"/>
      <c r="AP995" s="39"/>
      <c r="AQ995" s="39"/>
      <c r="AR995" s="39"/>
      <c r="AS995" s="39"/>
      <c r="AT995" s="39"/>
      <c r="AU995" s="39"/>
      <c r="AV995" s="39">
        <f>SQRT((q_1x-W995)^2+(q_1y-X995)^2)</f>
        <v>359509.15891829628</v>
      </c>
      <c r="AW995" s="39"/>
      <c r="AX995" s="39">
        <f>SQRT((q_2x-W995)^2+(q_2y-X995)^2)</f>
        <v>374628.65276602173</v>
      </c>
      <c r="AY995" s="39"/>
      <c r="AZ995" s="39">
        <f>SQRT((q_3x-W995)^2+(q_3y-X995)^2)</f>
        <v>345907.91421374946</v>
      </c>
      <c r="BA995" s="39"/>
    </row>
    <row r="996" spans="20:53" x14ac:dyDescent="0.3">
      <c r="T996">
        <v>992</v>
      </c>
      <c r="U996">
        <v>496</v>
      </c>
      <c r="W996" s="39">
        <f>W995+(Z995*bt)+(0.5*AC995)*bt^2</f>
        <v>117306.87340929511</v>
      </c>
      <c r="X996" s="39">
        <f>X995+(AA995*bt)+(0.5*AD995)*bt^2</f>
        <v>-338858.9513977457</v>
      </c>
      <c r="Y996" s="39"/>
      <c r="Z996" s="39">
        <f>Z995+(AC995*bt)</f>
        <v>545.23390823887155</v>
      </c>
      <c r="AA996" s="39">
        <f>AA995+(AD995*bt)</f>
        <v>-382.55692370707027</v>
      </c>
      <c r="AB996" s="39"/>
      <c r="AC996" s="39">
        <f t="shared" si="59"/>
        <v>-3.1022380285017412</v>
      </c>
      <c r="AD996" s="39">
        <f t="shared" si="60"/>
        <v>9.1605314381321037</v>
      </c>
      <c r="AE996" s="39"/>
      <c r="AF996" s="39"/>
      <c r="AG996" s="39">
        <f>Masse_1*(q_1x-W996)/($AV996^2+Aarseth_1^2)^(3/2)</f>
        <v>-1.0928756412230349</v>
      </c>
      <c r="AH996" s="39">
        <f>Masse_1*(q_1y-X996)/($AV996^2+Aarseth_1^2)^(3/2)</f>
        <v>3.8900362105971338</v>
      </c>
      <c r="AI996" s="39"/>
      <c r="AJ996" s="39">
        <f>Masse_2*(q_2x-W996)/($AX996^2+Aarseth_2^2)^(3/2)</f>
        <v>-0.46771904321843066</v>
      </c>
      <c r="AK996" s="39">
        <f>Masse_2*(q_2y-X996)/($AX996^2+Aarseth_2^2)^(3/2)</f>
        <v>1.1883452802799954</v>
      </c>
      <c r="AL996" s="39"/>
      <c r="AM996" s="39">
        <f>Masse_3*(q_3x-W996)/($AZ996^2+Aarseth_3^2)^(3/2)</f>
        <v>-1.5416433440602755</v>
      </c>
      <c r="AN996" s="39">
        <f>Masse_3*(q_3y-X996)/($AZ996^2+Aarseth_3^2)^(3/2)</f>
        <v>4.0821499472549752</v>
      </c>
      <c r="AO996" s="39"/>
      <c r="AP996" s="39"/>
      <c r="AQ996" s="39"/>
      <c r="AR996" s="39"/>
      <c r="AS996" s="39"/>
      <c r="AT996" s="39"/>
      <c r="AU996" s="39"/>
      <c r="AV996" s="39">
        <f>SQRT((q_1x-W996)^2+(q_1y-X996)^2)</f>
        <v>359768.19040326308</v>
      </c>
      <c r="AW996" s="39"/>
      <c r="AX996" s="39">
        <f>SQRT((q_2x-W996)^2+(q_2y-X996)^2)</f>
        <v>374907.64923614304</v>
      </c>
      <c r="AY996" s="39"/>
      <c r="AZ996" s="39">
        <f>SQRT((q_3x-W996)^2+(q_3y-X996)^2)</f>
        <v>346184.33194413164</v>
      </c>
      <c r="BA996" s="39"/>
    </row>
    <row r="997" spans="20:53" x14ac:dyDescent="0.3">
      <c r="T997">
        <v>993</v>
      </c>
      <c r="U997">
        <v>496.5</v>
      </c>
      <c r="W997" s="39">
        <f>W996+(Z996*bt)+(0.5*AC996)*bt^2</f>
        <v>117579.10258366098</v>
      </c>
      <c r="X997" s="39">
        <f>X996+(AA996*bt)+(0.5*AD996)*bt^2</f>
        <v>-339049.08479316946</v>
      </c>
      <c r="Y997" s="39"/>
      <c r="Z997" s="39">
        <f>Z996+(AC996*bt)</f>
        <v>543.68278922462071</v>
      </c>
      <c r="AA997" s="39">
        <f>AA996+(AD996*bt)</f>
        <v>-377.97665798800421</v>
      </c>
      <c r="AB997" s="39"/>
      <c r="AC997" s="39">
        <f t="shared" si="59"/>
        <v>-3.1026162267006479</v>
      </c>
      <c r="AD997" s="39">
        <f t="shared" si="60"/>
        <v>9.145090514093706</v>
      </c>
      <c r="AE997" s="39"/>
      <c r="AF997" s="39"/>
      <c r="AG997" s="39">
        <f>Masse_1*(q_1x-W997)/($AV997^2+Aarseth_1^2)^(3/2)</f>
        <v>-1.0935920132556733</v>
      </c>
      <c r="AH997" s="39">
        <f>Masse_1*(q_1y-X997)/($AV997^2+Aarseth_1^2)^(3/2)</f>
        <v>3.8838573146944646</v>
      </c>
      <c r="AI997" s="39"/>
      <c r="AJ997" s="39">
        <f>Masse_2*(q_2x-W997)/($AX997^2+Aarseth_2^2)^(3/2)</f>
        <v>-0.46761071145583921</v>
      </c>
      <c r="AK997" s="39">
        <f>Masse_2*(q_2y-X997)/($AX997^2+Aarseth_2^2)^(3/2)</f>
        <v>1.1863654276556357</v>
      </c>
      <c r="AL997" s="39"/>
      <c r="AM997" s="39">
        <f>Masse_3*(q_3x-W997)/($AZ997^2+Aarseth_3^2)^(3/2)</f>
        <v>-1.5414135019891351</v>
      </c>
      <c r="AN997" s="39">
        <f>Masse_3*(q_3y-X997)/($AZ997^2+Aarseth_3^2)^(3/2)</f>
        <v>4.0748677717436061</v>
      </c>
      <c r="AO997" s="39"/>
      <c r="AP997" s="39"/>
      <c r="AQ997" s="39"/>
      <c r="AR997" s="39"/>
      <c r="AS997" s="39"/>
      <c r="AT997" s="39"/>
      <c r="AU997" s="39"/>
      <c r="AV997" s="39">
        <f>SQRT((q_1x-W997)^2+(q_1y-X997)^2)</f>
        <v>360024.92890356353</v>
      </c>
      <c r="AW997" s="39"/>
      <c r="AX997" s="39">
        <f>SQRT((q_2x-W997)^2+(q_2y-X997)^2)</f>
        <v>375184.31878567993</v>
      </c>
      <c r="AY997" s="39"/>
      <c r="AZ997" s="39">
        <f>SQRT((q_3x-W997)^2+(q_3y-X997)^2)</f>
        <v>346458.43292595202</v>
      </c>
      <c r="BA997" s="39"/>
    </row>
    <row r="998" spans="20:53" x14ac:dyDescent="0.3">
      <c r="T998">
        <v>994</v>
      </c>
      <c r="U998">
        <v>497</v>
      </c>
      <c r="W998" s="39">
        <f>W997+(Z997*bt)+(0.5*AC997)*bt^2</f>
        <v>117850.55615124495</v>
      </c>
      <c r="X998" s="39">
        <f>X997+(AA997*bt)+(0.5*AD997)*bt^2</f>
        <v>-339236.92998584924</v>
      </c>
      <c r="Y998" s="39"/>
      <c r="Z998" s="39">
        <f>Z997+(AC997*bt)</f>
        <v>542.13148111127043</v>
      </c>
      <c r="AA998" s="39">
        <f>AA997+(AD997*bt)</f>
        <v>-373.40411273095737</v>
      </c>
      <c r="AB998" s="39"/>
      <c r="AC998" s="39">
        <f t="shared" si="59"/>
        <v>-3.1030216300300593</v>
      </c>
      <c r="AD998" s="39">
        <f t="shared" si="60"/>
        <v>9.1298033724740826</v>
      </c>
      <c r="AE998" s="39"/>
      <c r="AF998" s="39"/>
      <c r="AG998" s="39">
        <f>Masse_1*(q_1x-W998)/($AV998^2+Aarseth_1^2)^(3/2)</f>
        <v>-1.0943141778927068</v>
      </c>
      <c r="AH998" s="39">
        <f>Masse_1*(q_1y-X998)/($AV998^2+Aarseth_1^2)^(3/2)</f>
        <v>3.8777412557166961</v>
      </c>
      <c r="AI998" s="39"/>
      <c r="AJ998" s="39">
        <f>Masse_2*(q_2x-W998)/($AX998^2+Aarseth_2^2)^(3/2)</f>
        <v>-0.46750738170498379</v>
      </c>
      <c r="AK998" s="39">
        <f>Masse_2*(q_2y-X998)/($AX998^2+Aarseth_2^2)^(3/2)</f>
        <v>1.184404671920481</v>
      </c>
      <c r="AL998" s="39"/>
      <c r="AM998" s="39">
        <f>Masse_3*(q_3x-W998)/($AZ998^2+Aarseth_3^2)^(3/2)</f>
        <v>-1.541200070432369</v>
      </c>
      <c r="AN998" s="39">
        <f>Masse_3*(q_3y-X998)/($AZ998^2+Aarseth_3^2)^(3/2)</f>
        <v>4.0676574448369065</v>
      </c>
      <c r="AO998" s="39"/>
      <c r="AP998" s="39"/>
      <c r="AQ998" s="39"/>
      <c r="AR998" s="39"/>
      <c r="AS998" s="39"/>
      <c r="AT998" s="39"/>
      <c r="AU998" s="39"/>
      <c r="AV998" s="39">
        <f>SQRT((q_1x-W998)^2+(q_1y-X998)^2)</f>
        <v>360279.37764340558</v>
      </c>
      <c r="AW998" s="39"/>
      <c r="AX998" s="39">
        <f>SQRT((q_2x-W998)^2+(q_2y-X998)^2)</f>
        <v>375458.66496479808</v>
      </c>
      <c r="AY998" s="39"/>
      <c r="AZ998" s="39">
        <f>SQRT((q_3x-W998)^2+(q_3y-X998)^2)</f>
        <v>346730.22065190494</v>
      </c>
      <c r="BA998" s="39"/>
    </row>
    <row r="999" spans="20:53" x14ac:dyDescent="0.3">
      <c r="T999">
        <v>995</v>
      </c>
      <c r="U999">
        <v>497.5</v>
      </c>
      <c r="W999" s="39">
        <f>W998+(Z998*bt)+(0.5*AC998)*bt^2</f>
        <v>118121.23401409683</v>
      </c>
      <c r="X999" s="39">
        <f>X998+(AA998*bt)+(0.5*AD998)*bt^2</f>
        <v>-339422.49081679317</v>
      </c>
      <c r="Y999" s="39"/>
      <c r="Z999" s="39">
        <f>Z998+(AC998*bt)</f>
        <v>540.5799702962554</v>
      </c>
      <c r="AA999" s="39">
        <f>AA998+(AD998*bt)</f>
        <v>-368.83921104472034</v>
      </c>
      <c r="AB999" s="39"/>
      <c r="AC999" s="39">
        <f t="shared" si="59"/>
        <v>-3.1034542451353015</v>
      </c>
      <c r="AD999" s="39">
        <f t="shared" si="60"/>
        <v>9.1146688640891291</v>
      </c>
      <c r="AE999" s="39"/>
      <c r="AF999" s="39"/>
      <c r="AG999" s="39">
        <f>Masse_1*(q_1x-W999)/($AV999^2+Aarseth_1^2)^(3/2)</f>
        <v>-1.0950421887811286</v>
      </c>
      <c r="AH999" s="39">
        <f>Masse_1*(q_1y-X999)/($AV999^2+Aarseth_1^2)^(3/2)</f>
        <v>3.871687586265411</v>
      </c>
      <c r="AI999" s="39"/>
      <c r="AJ999" s="39">
        <f>Masse_2*(q_2x-W999)/($AX999^2+Aarseth_2^2)^(3/2)</f>
        <v>-0.46740903984349436</v>
      </c>
      <c r="AK999" s="39">
        <f>Masse_2*(q_2y-X999)/($AX999^2+Aarseth_2^2)^(3/2)</f>
        <v>1.182462871101561</v>
      </c>
      <c r="AL999" s="39"/>
      <c r="AM999" s="39">
        <f>Masse_3*(q_3x-W999)/($AZ999^2+Aarseth_3^2)^(3/2)</f>
        <v>-1.5410030165106785</v>
      </c>
      <c r="AN999" s="39">
        <f>Masse_3*(q_3y-X999)/($AZ999^2+Aarseth_3^2)^(3/2)</f>
        <v>4.0605184067221565</v>
      </c>
      <c r="AO999" s="39"/>
      <c r="AP999" s="39"/>
      <c r="AQ999" s="39"/>
      <c r="AR999" s="39"/>
      <c r="AS999" s="39"/>
      <c r="AT999" s="39"/>
      <c r="AU999" s="39"/>
      <c r="AV999" s="39">
        <f>SQRT((q_1x-W999)^2+(q_1y-X999)^2)</f>
        <v>360531.53981167456</v>
      </c>
      <c r="AW999" s="39"/>
      <c r="AX999" s="39">
        <f>SQRT((q_2x-W999)^2+(q_2y-X999)^2)</f>
        <v>375730.69128591137</v>
      </c>
      <c r="AY999" s="39"/>
      <c r="AZ999" s="39">
        <f>SQRT((q_3x-W999)^2+(q_3y-X999)^2)</f>
        <v>346999.69857757259</v>
      </c>
      <c r="BA999" s="39"/>
    </row>
    <row r="1000" spans="20:53" x14ac:dyDescent="0.3">
      <c r="T1000">
        <v>996</v>
      </c>
      <c r="U1000">
        <v>498</v>
      </c>
      <c r="W1000" s="39">
        <f>W999+(Z999*bt)+(0.5*AC999)*bt^2</f>
        <v>118391.13606746432</v>
      </c>
      <c r="X1000" s="39">
        <f>X999+(AA999*bt)+(0.5*AD999)*bt^2</f>
        <v>-339605.77108870749</v>
      </c>
      <c r="Y1000" s="39"/>
      <c r="Z1000" s="39">
        <f>Z999+(AC999*bt)</f>
        <v>539.02824317368777</v>
      </c>
      <c r="AA1000" s="39">
        <f>AA999+(AD999*bt)</f>
        <v>-364.28187661267577</v>
      </c>
      <c r="AB1000" s="39"/>
      <c r="AC1000" s="39">
        <f t="shared" si="59"/>
        <v>-3.1039140796438041</v>
      </c>
      <c r="AD1000" s="39">
        <f t="shared" si="60"/>
        <v>9.0996858557936804</v>
      </c>
      <c r="AE1000" s="39"/>
      <c r="AF1000" s="39"/>
      <c r="AG1000" s="39">
        <f>Masse_1*(q_1x-W1000)/($AV1000^2+Aarseth_1^2)^(3/2)</f>
        <v>-1.0957760992425252</v>
      </c>
      <c r="AH1000" s="39">
        <f>Masse_1*(q_1y-X1000)/($AV1000^2+Aarseth_1^2)^(3/2)</f>
        <v>3.8656958651982247</v>
      </c>
      <c r="AI1000" s="39"/>
      <c r="AJ1000" s="39">
        <f>Masse_2*(q_2x-W1000)/($AX1000^2+Aarseth_2^2)^(3/2)</f>
        <v>-0.46731567208480812</v>
      </c>
      <c r="AK1000" s="39">
        <f>Masse_2*(q_2y-X1000)/($AX1000^2+Aarseth_2^2)^(3/2)</f>
        <v>1.1805398851657856</v>
      </c>
      <c r="AL1000" s="39"/>
      <c r="AM1000" s="39">
        <f>Masse_3*(q_3x-W1000)/($AZ1000^2+Aarseth_3^2)^(3/2)</f>
        <v>-1.5408223083164705</v>
      </c>
      <c r="AN1000" s="39">
        <f>Masse_3*(q_3y-X1000)/($AZ1000^2+Aarseth_3^2)^(3/2)</f>
        <v>4.053450105429671</v>
      </c>
      <c r="AO1000" s="39"/>
      <c r="AP1000" s="39"/>
      <c r="AQ1000" s="39"/>
      <c r="AR1000" s="39"/>
      <c r="AS1000" s="39"/>
      <c r="AT1000" s="39"/>
      <c r="AU1000" s="39"/>
      <c r="AV1000" s="39">
        <f>SQRT((q_1x-W1000)^2+(q_1y-X1000)^2)</f>
        <v>360781.41856217111</v>
      </c>
      <c r="AW1000" s="39"/>
      <c r="AX1000" s="39">
        <f>SQRT((q_2x-W1000)^2+(q_2y-X1000)^2)</f>
        <v>376000.40122395236</v>
      </c>
      <c r="AY1000" s="39"/>
      <c r="AZ1000" s="39">
        <f>SQRT((q_3x-W1000)^2+(q_3y-X1000)^2)</f>
        <v>347266.87012168881</v>
      </c>
      <c r="BA1000" s="39"/>
    </row>
    <row r="1001" spans="20:53" x14ac:dyDescent="0.3">
      <c r="T1001">
        <v>997</v>
      </c>
      <c r="U1001">
        <v>498.5</v>
      </c>
      <c r="W1001" s="39">
        <f>W1000+(Z1000*bt)+(0.5*AC1000)*bt^2</f>
        <v>118660.26219979122</v>
      </c>
      <c r="X1001" s="39">
        <f>X1000+(AA1000*bt)+(0.5*AD1000)*bt^2</f>
        <v>-339786.77456628188</v>
      </c>
      <c r="Y1001" s="39"/>
      <c r="Z1001" s="39">
        <f>Z1000+(AC1000*bt)</f>
        <v>537.47628613386587</v>
      </c>
      <c r="AA1001" s="39">
        <f>AA1000+(AD1000*bt)</f>
        <v>-359.73203368477891</v>
      </c>
      <c r="AB1001" s="39"/>
      <c r="AC1001" s="39">
        <f t="shared" ref="AC1001:AC1005" si="61">AG1001+AJ1001+AM1001</f>
        <v>-3.1044011421713562</v>
      </c>
      <c r="AD1001" s="39">
        <f t="shared" ref="AD1001:AD1005" si="62">AH1001+AK1001+AN1001</f>
        <v>9.0848532302576661</v>
      </c>
      <c r="AE1001" s="39"/>
      <c r="AF1001" s="39"/>
      <c r="AG1001" s="39">
        <f>Masse_1*(q_1x-W1001)/($AV1001^2+Aarseth_1^2)^(3/2)</f>
        <v>-1.0965159622870351</v>
      </c>
      <c r="AH1001" s="39">
        <f>Masse_1*(q_1y-X1001)/($AV1001^2+Aarseth_1^2)^(3/2)</f>
        <v>3.8597656575446746</v>
      </c>
      <c r="AI1001" s="39"/>
      <c r="AJ1001" s="39">
        <f>Masse_2*(q_2x-W1001)/($AX1001^2+Aarseth_2^2)^(3/2)</f>
        <v>-0.46722726497543576</v>
      </c>
      <c r="AK1001" s="39">
        <f>Masse_2*(q_2y-X1001)/($AX1001^2+Aarseth_2^2)^(3/2)</f>
        <v>1.1786355759929414</v>
      </c>
      <c r="AL1001" s="39"/>
      <c r="AM1001" s="39">
        <f>Masse_3*(q_3x-W1001)/($AZ1001^2+Aarseth_3^2)^(3/2)</f>
        <v>-1.5406579149088855</v>
      </c>
      <c r="AN1001" s="39">
        <f>Masse_3*(q_3y-X1001)/($AZ1001^2+Aarseth_3^2)^(3/2)</f>
        <v>4.0464519967200498</v>
      </c>
      <c r="AO1001" s="39"/>
      <c r="AP1001" s="39"/>
      <c r="AQ1001" s="39"/>
      <c r="AR1001" s="39"/>
      <c r="AS1001" s="39"/>
      <c r="AT1001" s="39"/>
      <c r="AU1001" s="39"/>
      <c r="AV1001" s="39">
        <f>SQRT((q_1x-W1001)^2+(q_1y-X1001)^2)</f>
        <v>361029.0170138448</v>
      </c>
      <c r="AW1001" s="39"/>
      <c r="AX1001" s="39">
        <f>SQRT((q_2x-W1001)^2+(q_2y-X1001)^2)</f>
        <v>376267.79821663949</v>
      </c>
      <c r="AY1001" s="39"/>
      <c r="AZ1001" s="39">
        <f>SQRT((q_3x-W1001)^2+(q_3y-X1001)^2)</f>
        <v>347531.73866639857</v>
      </c>
      <c r="BA1001" s="39"/>
    </row>
    <row r="1002" spans="20:53" x14ac:dyDescent="0.3">
      <c r="T1002">
        <v>998</v>
      </c>
      <c r="U1002">
        <v>499</v>
      </c>
      <c r="W1002" s="39">
        <f>W1001+(Z1001*bt)+(0.5*AC1001)*bt^2</f>
        <v>118928.61229271538</v>
      </c>
      <c r="X1002" s="39">
        <f>X1001+(AA1001*bt)+(0.5*AD1001)*bt^2</f>
        <v>-339965.50497647049</v>
      </c>
      <c r="Y1002" s="39"/>
      <c r="Z1002" s="39">
        <f>Z1001+(AC1001*bt)</f>
        <v>535.92408556278019</v>
      </c>
      <c r="AA1002" s="39">
        <f>AA1001+(AD1001*bt)</f>
        <v>-355.18960706965009</v>
      </c>
      <c r="AB1002" s="39"/>
      <c r="AC1002" s="39">
        <f t="shared" si="61"/>
        <v>-3.1049154423281431</v>
      </c>
      <c r="AD1002" s="39">
        <f t="shared" si="62"/>
        <v>9.0701698857459014</v>
      </c>
      <c r="AE1002" s="39"/>
      <c r="AF1002" s="39"/>
      <c r="AG1002" s="39">
        <f>Masse_1*(q_1x-W1002)/($AV1002^2+Aarseth_1^2)^(3/2)</f>
        <v>-1.097261830626973</v>
      </c>
      <c r="AH1002" s="39">
        <f>Masse_1*(q_1y-X1002)/($AV1002^2+Aarseth_1^2)^(3/2)</f>
        <v>3.853896534423356</v>
      </c>
      <c r="AI1002" s="39"/>
      <c r="AJ1002" s="39">
        <f>Masse_2*(q_2x-W1002)/($AX1002^2+Aarseth_2^2)^(3/2)</f>
        <v>-0.46714380539230682</v>
      </c>
      <c r="AK1002" s="39">
        <f>Masse_2*(q_2y-X1002)/($AX1002^2+Aarseth_2^2)^(3/2)</f>
        <v>1.1767498073492302</v>
      </c>
      <c r="AL1002" s="39"/>
      <c r="AM1002" s="39">
        <f>Masse_3*(q_3x-W1002)/($AZ1002^2+Aarseth_3^2)^(3/2)</f>
        <v>-1.5405098063088631</v>
      </c>
      <c r="AN1002" s="39">
        <f>Masse_3*(q_3y-X1002)/($AZ1002^2+Aarseth_3^2)^(3/2)</f>
        <v>4.0395235439733144</v>
      </c>
      <c r="AO1002" s="39"/>
      <c r="AP1002" s="39"/>
      <c r="AQ1002" s="39"/>
      <c r="AR1002" s="39"/>
      <c r="AS1002" s="39"/>
      <c r="AT1002" s="39"/>
      <c r="AU1002" s="39"/>
      <c r="AV1002" s="39">
        <f>SQRT((q_1x-W1002)^2+(q_1y-X1002)^2)</f>
        <v>361274.33825102501</v>
      </c>
      <c r="AW1002" s="39"/>
      <c r="AX1002" s="39">
        <f>SQRT((q_2x-W1002)^2+(q_2y-X1002)^2)</f>
        <v>376532.8856647393</v>
      </c>
      <c r="AY1002" s="39"/>
      <c r="AZ1002" s="39">
        <f>SQRT((q_3x-W1002)^2+(q_3y-X1002)^2)</f>
        <v>347794.307557514</v>
      </c>
      <c r="BA1002" s="39"/>
    </row>
    <row r="1003" spans="20:53" x14ac:dyDescent="0.3">
      <c r="T1003">
        <v>999</v>
      </c>
      <c r="U1003">
        <v>499.5</v>
      </c>
      <c r="W1003" s="39">
        <f>W1002+(Z1002*bt)+(0.5*AC1002)*bt^2</f>
        <v>119196.18622106648</v>
      </c>
      <c r="X1003" s="39">
        <f>X1002+(AA1002*bt)+(0.5*AD1002)*bt^2</f>
        <v>-340141.96600876958</v>
      </c>
      <c r="Y1003" s="39"/>
      <c r="Z1003" s="39">
        <f>Z1002+(AC1002*bt)</f>
        <v>534.37162784161615</v>
      </c>
      <c r="AA1003" s="39">
        <f>AA1002+(AD1002*bt)</f>
        <v>-350.65452212677712</v>
      </c>
      <c r="AB1003" s="39"/>
      <c r="AC1003" s="39">
        <f t="shared" si="61"/>
        <v>-3.1054569907248109</v>
      </c>
      <c r="AD1003" s="39">
        <f t="shared" si="62"/>
        <v>9.0556347359022453</v>
      </c>
      <c r="AE1003" s="39"/>
      <c r="AF1003" s="39"/>
      <c r="AG1003" s="39">
        <f>Masse_1*(q_1x-W1003)/($AV1003^2+Aarseth_1^2)^(3/2)</f>
        <v>-1.0980137566902366</v>
      </c>
      <c r="AH1003" s="39">
        <f>Masse_1*(q_1y-X1003)/($AV1003^2+Aarseth_1^2)^(3/2)</f>
        <v>3.8480880729606408</v>
      </c>
      <c r="AI1003" s="39"/>
      <c r="AJ1003" s="39">
        <f>Masse_2*(q_2x-W1003)/($AX1003^2+Aarseth_2^2)^(3/2)</f>
        <v>-0.4670652805401872</v>
      </c>
      <c r="AK1003" s="39">
        <f>Masse_2*(q_2y-X1003)/($AX1003^2+Aarseth_2^2)^(3/2)</f>
        <v>1.1748824448613235</v>
      </c>
      <c r="AL1003" s="39"/>
      <c r="AM1003" s="39">
        <f>Masse_3*(q_3x-W1003)/($AZ1003^2+Aarseth_3^2)^(3/2)</f>
        <v>-1.5403779534943871</v>
      </c>
      <c r="AN1003" s="39">
        <f>Masse_3*(q_3y-X1003)/($AZ1003^2+Aarseth_3^2)^(3/2)</f>
        <v>4.0326642180802814</v>
      </c>
      <c r="AO1003" s="39"/>
      <c r="AP1003" s="39"/>
      <c r="AQ1003" s="39"/>
      <c r="AR1003" s="39"/>
      <c r="AS1003" s="39"/>
      <c r="AT1003" s="39"/>
      <c r="AU1003" s="39"/>
      <c r="AV1003" s="39">
        <f>SQRT((q_1x-W1003)^2+(q_1y-X1003)^2)</f>
        <v>361517.38532364805</v>
      </c>
      <c r="AW1003" s="39"/>
      <c r="AX1003" s="39">
        <f>SQRT((q_2x-W1003)^2+(q_2y-X1003)^2)</f>
        <v>376795.66693232575</v>
      </c>
      <c r="AY1003" s="39"/>
      <c r="AZ1003" s="39">
        <f>SQRT((q_3x-W1003)^2+(q_3y-X1003)^2)</f>
        <v>348054.580104767</v>
      </c>
      <c r="BA1003" s="39"/>
    </row>
    <row r="1004" spans="20:53" x14ac:dyDescent="0.3">
      <c r="T1004">
        <v>1000</v>
      </c>
      <c r="U1004">
        <v>500</v>
      </c>
      <c r="W1004" s="39">
        <f>W1003+(Z1003*bt)+(0.5*AC1003)*bt^2</f>
        <v>119462.98385286344</v>
      </c>
      <c r="X1004" s="39">
        <f>X1003+(AA1003*bt)+(0.5*AD1003)*bt^2</f>
        <v>-340316.16131549096</v>
      </c>
      <c r="Y1004" s="39"/>
      <c r="Z1004" s="39">
        <f>Z1003+(AC1003*bt)</f>
        <v>532.81889934625372</v>
      </c>
      <c r="AA1004" s="39">
        <f>AA1003+(AD1003*bt)</f>
        <v>-346.12670475882601</v>
      </c>
      <c r="AB1004" s="39"/>
      <c r="AC1004" s="39">
        <f t="shared" si="61"/>
        <v>-3.1060257989785676</v>
      </c>
      <c r="AD1004" s="39">
        <f t="shared" si="62"/>
        <v>9.0412467095380435</v>
      </c>
      <c r="AE1004" s="39"/>
      <c r="AF1004" s="39"/>
      <c r="AG1004" s="39">
        <f>Masse_1*(q_1x-W1004)/($AV1004^2+Aarseth_1^2)^(3/2)</f>
        <v>-1.0987717926335552</v>
      </c>
      <c r="AH1004" s="39">
        <f>Masse_1*(q_1y-X1004)/($AV1004^2+Aarseth_1^2)^(3/2)</f>
        <v>3.8423398562111557</v>
      </c>
      <c r="AI1004" s="39"/>
      <c r="AJ1004" s="39">
        <f>Masse_2*(q_2x-W1004)/($AX1004^2+Aarseth_2^2)^(3/2)</f>
        <v>-0.4669916779491366</v>
      </c>
      <c r="AK1004" s="39">
        <f>Masse_2*(q_2y-X1004)/($AX1004^2+Aarseth_2^2)^(3/2)</f>
        <v>1.1730333559908461</v>
      </c>
      <c r="AL1004" s="39"/>
      <c r="AM1004" s="39">
        <f>Masse_3*(q_3x-W1004)/($AZ1004^2+Aarseth_3^2)^(3/2)</f>
        <v>-1.5402623283958761</v>
      </c>
      <c r="AN1004" s="39">
        <f>Masse_3*(q_3y-X1004)/($AZ1004^2+Aarseth_3^2)^(3/2)</f>
        <v>4.0258734973360406</v>
      </c>
      <c r="AO1004" s="39"/>
      <c r="AP1004" s="39"/>
      <c r="AQ1004" s="39"/>
      <c r="AR1004" s="39"/>
      <c r="AS1004" s="39"/>
      <c r="AT1004" s="39"/>
      <c r="AU1004" s="39"/>
      <c r="AV1004" s="39">
        <f>SQRT((q_1x-W1004)^2+(q_1y-X1004)^2)</f>
        <v>361758.16124748118</v>
      </c>
      <c r="AW1004" s="39"/>
      <c r="AX1004" s="39">
        <f>SQRT((q_2x-W1004)^2+(q_2y-X1004)^2)</f>
        <v>377056.14534703601</v>
      </c>
      <c r="AY1004" s="39"/>
      <c r="AZ1004" s="39">
        <f>SQRT((q_3x-W1004)^2+(q_3y-X1004)^2)</f>
        <v>348312.55958205799</v>
      </c>
      <c r="BA1004" s="39"/>
    </row>
    <row r="1005" spans="20:53" x14ac:dyDescent="0.3"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  <c r="AN1005" s="39"/>
      <c r="AO1005" s="39"/>
      <c r="AP1005" s="39"/>
      <c r="AQ1005" s="39"/>
      <c r="AR1005" s="39"/>
      <c r="AS1005" s="39"/>
      <c r="AT1005" s="39"/>
      <c r="AU1005" s="39"/>
    </row>
  </sheetData>
  <mergeCells count="49">
    <mergeCell ref="H26:I26"/>
    <mergeCell ref="H36:I36"/>
    <mergeCell ref="B22:F22"/>
    <mergeCell ref="B24:F24"/>
    <mergeCell ref="B25:F25"/>
    <mergeCell ref="B37:F37"/>
    <mergeCell ref="B38:F38"/>
    <mergeCell ref="B32:F32"/>
    <mergeCell ref="B33:F33"/>
    <mergeCell ref="B34:F34"/>
    <mergeCell ref="B36:F36"/>
    <mergeCell ref="B35:F35"/>
    <mergeCell ref="B26:F26"/>
    <mergeCell ref="B28:F28"/>
    <mergeCell ref="B27:F27"/>
    <mergeCell ref="B29:F29"/>
    <mergeCell ref="B30:F30"/>
    <mergeCell ref="H37:I37"/>
    <mergeCell ref="B3:F3"/>
    <mergeCell ref="B4:F4"/>
    <mergeCell ref="B5:F5"/>
    <mergeCell ref="B8:F8"/>
    <mergeCell ref="B9:F9"/>
    <mergeCell ref="B10:F10"/>
    <mergeCell ref="B11:F11"/>
    <mergeCell ref="B12:F12"/>
    <mergeCell ref="B15:F15"/>
    <mergeCell ref="B16:F16"/>
    <mergeCell ref="B17:F17"/>
    <mergeCell ref="B18:F18"/>
    <mergeCell ref="B19:F19"/>
    <mergeCell ref="B20:F20"/>
    <mergeCell ref="B21:F21"/>
    <mergeCell ref="H38:I38"/>
    <mergeCell ref="H4:I4"/>
    <mergeCell ref="H5:I5"/>
    <mergeCell ref="H6:I6"/>
    <mergeCell ref="H9:I9"/>
    <mergeCell ref="H27:I27"/>
    <mergeCell ref="H28:I28"/>
    <mergeCell ref="H29:I29"/>
    <mergeCell ref="H30:I30"/>
    <mergeCell ref="H34:I34"/>
    <mergeCell ref="H35:I35"/>
    <mergeCell ref="H18:I18"/>
    <mergeCell ref="H19:I19"/>
    <mergeCell ref="H20:I20"/>
    <mergeCell ref="H21:I21"/>
    <mergeCell ref="H22:I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90B9-1A3D-43C5-BE98-A87A5312BA4E}">
  <sheetPr codeName="Feuil2"/>
  <dimension ref="D18:E36"/>
  <sheetViews>
    <sheetView tabSelected="1" zoomScale="70" zoomScaleNormal="70" workbookViewId="0">
      <selection activeCell="F42" sqref="F42"/>
    </sheetView>
  </sheetViews>
  <sheetFormatPr baseColWidth="10" defaultRowHeight="14.4" x14ac:dyDescent="0.3"/>
  <cols>
    <col min="2" max="2" width="10.77734375" customWidth="1"/>
  </cols>
  <sheetData>
    <row r="18" spans="4:5" x14ac:dyDescent="0.3">
      <c r="D18" s="38"/>
      <c r="E18" s="38"/>
    </row>
    <row r="19" spans="4:5" x14ac:dyDescent="0.3">
      <c r="D19" s="38"/>
      <c r="E19" s="38"/>
    </row>
    <row r="20" spans="4:5" x14ac:dyDescent="0.3">
      <c r="D20" s="38"/>
      <c r="E20" s="38"/>
    </row>
    <row r="21" spans="4:5" x14ac:dyDescent="0.3">
      <c r="D21" s="38"/>
      <c r="E21" s="38"/>
    </row>
    <row r="22" spans="4:5" x14ac:dyDescent="0.3">
      <c r="D22" s="38"/>
      <c r="E22" s="38"/>
    </row>
    <row r="25" spans="4:5" x14ac:dyDescent="0.3">
      <c r="D25" s="38"/>
      <c r="E25" s="38"/>
    </row>
    <row r="26" spans="4:5" x14ac:dyDescent="0.3">
      <c r="D26" s="38"/>
      <c r="E26" s="38"/>
    </row>
    <row r="27" spans="4:5" x14ac:dyDescent="0.3">
      <c r="D27" s="38"/>
      <c r="E27" s="38"/>
    </row>
    <row r="28" spans="4:5" x14ac:dyDescent="0.3">
      <c r="D28" s="38"/>
      <c r="E28" s="38"/>
    </row>
    <row r="29" spans="4:5" x14ac:dyDescent="0.3">
      <c r="D29" s="38"/>
      <c r="E29" s="38"/>
    </row>
    <row r="32" spans="4:5" x14ac:dyDescent="0.3">
      <c r="D32" s="38"/>
      <c r="E32" s="38"/>
    </row>
    <row r="33" spans="4:5" x14ac:dyDescent="0.3">
      <c r="D33" s="38"/>
      <c r="E33" s="38"/>
    </row>
    <row r="34" spans="4:5" x14ac:dyDescent="0.3">
      <c r="D34" s="38"/>
      <c r="E34" s="38"/>
    </row>
    <row r="35" spans="4:5" x14ac:dyDescent="0.3">
      <c r="D35" s="38"/>
      <c r="E35" s="38"/>
    </row>
    <row r="36" spans="4:5" x14ac:dyDescent="0.3">
      <c r="D36" s="38"/>
      <c r="E36" s="38"/>
    </row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073" r:id="rId4" name="CommandButton1">
          <controlPr defaultSize="0" autoLine="0" r:id="rId5">
            <anchor moveWithCells="1">
              <from>
                <xdr:col>10</xdr:col>
                <xdr:colOff>152400</xdr:colOff>
                <xdr:row>2</xdr:row>
                <xdr:rowOff>7620</xdr:rowOff>
              </from>
              <to>
                <xdr:col>13</xdr:col>
                <xdr:colOff>60960</xdr:colOff>
                <xdr:row>6</xdr:row>
                <xdr:rowOff>7620</xdr:rowOff>
              </to>
            </anchor>
          </controlPr>
        </control>
      </mc:Choice>
      <mc:Fallback>
        <control shapeId="3073" r:id="rId4" name="CommandButton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11" ma:contentTypeDescription="Create a new document." ma:contentTypeScope="" ma:versionID="aaa7edbff8db5c48637dee0f1f9124a1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24161358c598a41b8ad86a1e21137d0b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77439A-FEEB-4F77-8CFF-C2458D33C5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77624F-8C8D-40D1-9016-57499E4C0B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680F75-71B1-481C-8F47-252B2CF92A1C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22375818-dcd7-42e4-9660-6b33e030de66"/>
    <ds:schemaRef ds:uri="http://schemas.openxmlformats.org/package/2006/metadata/core-properties"/>
    <ds:schemaRef ds:uri="9de94308-2297-4d04-a77d-26fce9df93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28</vt:i4>
      </vt:variant>
    </vt:vector>
  </HeadingPairs>
  <TitlesOfParts>
    <vt:vector size="30" baseType="lpstr">
      <vt:lpstr>conditions init+ trajectoires</vt:lpstr>
      <vt:lpstr>simulations en mouvement</vt:lpstr>
      <vt:lpstr>Aarseth_1</vt:lpstr>
      <vt:lpstr>Aarseth_2</vt:lpstr>
      <vt:lpstr>Aarseth_3</vt:lpstr>
      <vt:lpstr>ai_x</vt:lpstr>
      <vt:lpstr>ai_y</vt:lpstr>
      <vt:lpstr>bt</vt:lpstr>
      <vt:lpstr>Masse_1</vt:lpstr>
      <vt:lpstr>Masse_2</vt:lpstr>
      <vt:lpstr>Masse_3</vt:lpstr>
      <vt:lpstr>pi_x</vt:lpstr>
      <vt:lpstr>pi_y</vt:lpstr>
      <vt:lpstr>q_1x</vt:lpstr>
      <vt:lpstr>q_1y</vt:lpstr>
      <vt:lpstr>q_2x</vt:lpstr>
      <vt:lpstr>q_2y</vt:lpstr>
      <vt:lpstr>q_3x</vt:lpstr>
      <vt:lpstr>q_3y</vt:lpstr>
      <vt:lpstr>r_1</vt:lpstr>
      <vt:lpstr>r_2</vt:lpstr>
      <vt:lpstr>r_3</vt:lpstr>
      <vt:lpstr>vi_x</vt:lpstr>
      <vt:lpstr>vi_y</vt:lpstr>
      <vt:lpstr>Volume_1</vt:lpstr>
      <vt:lpstr>Volume_2</vt:lpstr>
      <vt:lpstr>Volume_3</vt:lpstr>
      <vt:lpstr>ρ_1</vt:lpstr>
      <vt:lpstr>ρ_2</vt:lpstr>
      <vt:lpstr>ρ_3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Landreville</dc:creator>
  <cp:lastModifiedBy>Yuta Landreville</cp:lastModifiedBy>
  <dcterms:created xsi:type="dcterms:W3CDTF">2022-11-24T13:38:54Z</dcterms:created>
  <dcterms:modified xsi:type="dcterms:W3CDTF">2022-12-19T08:02:45Z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