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yuta\Desktop\ReactMenuApp\"/>
    </mc:Choice>
  </mc:AlternateContent>
  <xr:revisionPtr revIDLastSave="0" documentId="13_ncr:1_{BCBF0F58-9A48-4403-80B5-060A4A178F45}" xr6:coauthVersionLast="47" xr6:coauthVersionMax="47" xr10:uidLastSave="{00000000-0000-0000-0000-000000000000}"/>
  <bookViews>
    <workbookView xWindow="-110" yWindow="-110" windowWidth="25180" windowHeight="16140" activeTab="1" xr2:uid="{00000000-000D-0000-FFFF-FFFF00000000}"/>
  </bookViews>
  <sheets>
    <sheet name="要件" sheetId="1" r:id="rId1"/>
    <sheet name="データ作成" sheetId="8" r:id="rId2"/>
    <sheet name="データ充足チェック" sheetId="10" r:id="rId3"/>
    <sheet name="クラシルのランキング" sheetId="9" r:id="rId4"/>
    <sheet name="技術選定" sheetId="7" r:id="rId5"/>
  </sheets>
  <definedNames>
    <definedName name="_xlnm._FilterDatabase" localSheetId="3" hidden="1">クラシルのランキング!$A$2:$C$53</definedName>
    <definedName name="_xlnm._FilterDatabase" localSheetId="2" hidden="1">データ充足チェック!$B$2:$G$60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8" l="1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M26" i="8" s="1"/>
  <c r="J27" i="8"/>
  <c r="M27" i="8" s="1"/>
  <c r="J28" i="8"/>
  <c r="M28" i="8" s="1"/>
  <c r="J29" i="8"/>
  <c r="M29" i="8" s="1"/>
  <c r="J30" i="8"/>
  <c r="M30" i="8" s="1"/>
  <c r="J31" i="8"/>
  <c r="M31" i="8" s="1"/>
  <c r="J32" i="8"/>
  <c r="M32" i="8" s="1"/>
  <c r="J33" i="8"/>
  <c r="M33" i="8" s="1"/>
  <c r="J34" i="8"/>
  <c r="M34" i="8" s="1"/>
  <c r="J35" i="8"/>
  <c r="M35" i="8" s="1"/>
  <c r="J36" i="8"/>
  <c r="M36" i="8" s="1"/>
  <c r="J37" i="8"/>
  <c r="J38" i="8"/>
  <c r="J39" i="8"/>
  <c r="J40" i="8"/>
  <c r="J41" i="8"/>
  <c r="J42" i="8"/>
  <c r="M42" i="8" s="1"/>
  <c r="J43" i="8"/>
  <c r="J44" i="8"/>
  <c r="J45" i="8"/>
  <c r="J46" i="8"/>
  <c r="J47" i="8"/>
  <c r="M47" i="8" s="1"/>
  <c r="J48" i="8"/>
  <c r="M48" i="8" s="1"/>
  <c r="J49" i="8"/>
  <c r="M49" i="8" s="1"/>
  <c r="J50" i="8"/>
  <c r="M50" i="8" s="1"/>
  <c r="J51" i="8"/>
  <c r="M51" i="8" s="1"/>
  <c r="J52" i="8"/>
  <c r="M52" i="8" s="1"/>
  <c r="J53" i="8"/>
  <c r="J54" i="8"/>
  <c r="J55" i="8"/>
  <c r="J56" i="8"/>
  <c r="J57" i="8"/>
  <c r="J58" i="8"/>
  <c r="M58" i="8" s="1"/>
  <c r="J59" i="8"/>
  <c r="J60" i="8"/>
  <c r="J61" i="8"/>
  <c r="M61" i="8" s="1"/>
  <c r="J62" i="8"/>
  <c r="J63" i="8"/>
  <c r="M63" i="8" s="1"/>
  <c r="J64" i="8"/>
  <c r="M64" i="8" s="1"/>
  <c r="J65" i="8"/>
  <c r="M65" i="8" s="1"/>
  <c r="J66" i="8"/>
  <c r="M66" i="8" s="1"/>
  <c r="J67" i="8"/>
  <c r="M67" i="8" s="1"/>
  <c r="J68" i="8"/>
  <c r="M68" i="8" s="1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M82" i="8" s="1"/>
  <c r="J83" i="8"/>
  <c r="M83" i="8" s="1"/>
  <c r="J84" i="8"/>
  <c r="M84" i="8" s="1"/>
  <c r="J85" i="8"/>
  <c r="J86" i="8"/>
  <c r="J87" i="8"/>
  <c r="J88" i="8"/>
  <c r="J89" i="8"/>
  <c r="J90" i="8"/>
  <c r="M90" i="8" s="1"/>
  <c r="J91" i="8"/>
  <c r="M91" i="8" s="1"/>
  <c r="J92" i="8"/>
  <c r="M92" i="8" s="1"/>
  <c r="J93" i="8"/>
  <c r="M93" i="8" s="1"/>
  <c r="J94" i="8"/>
  <c r="M94" i="8" s="1"/>
  <c r="J95" i="8"/>
  <c r="M95" i="8" s="1"/>
  <c r="J96" i="8"/>
  <c r="M96" i="8" s="1"/>
  <c r="J97" i="8"/>
  <c r="M97" i="8" s="1"/>
  <c r="J98" i="8"/>
  <c r="M98" i="8" s="1"/>
  <c r="J99" i="8"/>
  <c r="M99" i="8" s="1"/>
  <c r="J100" i="8"/>
  <c r="M100" i="8" s="1"/>
  <c r="J101" i="8"/>
  <c r="J102" i="8"/>
  <c r="J103" i="8"/>
  <c r="J104" i="8"/>
  <c r="J4" i="8"/>
  <c r="M10" i="8"/>
  <c r="M11" i="8"/>
  <c r="M12" i="8"/>
  <c r="M13" i="8"/>
  <c r="M14" i="8"/>
  <c r="M15" i="8"/>
  <c r="M16" i="8"/>
  <c r="M17" i="8"/>
  <c r="M18" i="8"/>
  <c r="M19" i="8"/>
  <c r="M20" i="8"/>
  <c r="M38" i="8"/>
  <c r="M39" i="8"/>
  <c r="M40" i="8"/>
  <c r="M43" i="8"/>
  <c r="M44" i="8"/>
  <c r="M45" i="8"/>
  <c r="M46" i="8"/>
  <c r="M59" i="8"/>
  <c r="M60" i="8"/>
  <c r="M62" i="8"/>
  <c r="M77" i="8"/>
  <c r="M78" i="8"/>
  <c r="M79" i="8"/>
  <c r="M80" i="8"/>
  <c r="M81" i="8"/>
  <c r="M88" i="8"/>
  <c r="M41" i="8"/>
  <c r="M89" i="8"/>
  <c r="M104" i="8"/>
  <c r="M4" i="8"/>
  <c r="M57" i="8"/>
  <c r="M73" i="8"/>
  <c r="M74" i="8"/>
  <c r="M75" i="8"/>
  <c r="M76" i="8"/>
  <c r="M6" i="8"/>
  <c r="M70" i="8"/>
  <c r="M86" i="8"/>
  <c r="M102" i="8"/>
  <c r="B5" i="8"/>
  <c r="B6" i="8"/>
  <c r="B7" i="8"/>
  <c r="B8" i="8"/>
  <c r="B9" i="8"/>
  <c r="B10" i="8"/>
  <c r="B11" i="8"/>
  <c r="B12" i="8"/>
  <c r="B13" i="8"/>
  <c r="B14" i="8"/>
  <c r="B15" i="8"/>
  <c r="B16" i="8"/>
  <c r="E16" i="8" s="1"/>
  <c r="B17" i="8"/>
  <c r="E17" i="8" s="1"/>
  <c r="B18" i="8"/>
  <c r="E18" i="8" s="1"/>
  <c r="B19" i="8"/>
  <c r="E19" i="8" s="1"/>
  <c r="B20" i="8"/>
  <c r="E20" i="8" s="1"/>
  <c r="B21" i="8"/>
  <c r="B22" i="8"/>
  <c r="B23" i="8"/>
  <c r="B24" i="8"/>
  <c r="B25" i="8"/>
  <c r="B26" i="8"/>
  <c r="E26" i="8" s="1"/>
  <c r="B27" i="8"/>
  <c r="E27" i="8" s="1"/>
  <c r="B28" i="8"/>
  <c r="E28" i="8" s="1"/>
  <c r="B29" i="8"/>
  <c r="E29" i="8" s="1"/>
  <c r="B30" i="8"/>
  <c r="E30" i="8" s="1"/>
  <c r="B31" i="8"/>
  <c r="E31" i="8" s="1"/>
  <c r="B32" i="8"/>
  <c r="E32" i="8" s="1"/>
  <c r="B33" i="8"/>
  <c r="E33" i="8" s="1"/>
  <c r="B34" i="8"/>
  <c r="E34" i="8" s="1"/>
  <c r="B35" i="8"/>
  <c r="E35" i="8" s="1"/>
  <c r="B36" i="8"/>
  <c r="E36" i="8" s="1"/>
  <c r="B37" i="8"/>
  <c r="B38" i="8"/>
  <c r="B39" i="8"/>
  <c r="B40" i="8"/>
  <c r="B41" i="8"/>
  <c r="B42" i="8"/>
  <c r="E42" i="8" s="1"/>
  <c r="B43" i="8"/>
  <c r="E43" i="8" s="1"/>
  <c r="B44" i="8"/>
  <c r="E44" i="8" s="1"/>
  <c r="B45" i="8"/>
  <c r="E45" i="8" s="1"/>
  <c r="B46" i="8"/>
  <c r="E46" i="8" s="1"/>
  <c r="B47" i="8"/>
  <c r="B48" i="8"/>
  <c r="B49" i="8"/>
  <c r="B4" i="8"/>
  <c r="E4" i="8" s="1"/>
  <c r="E47" i="8"/>
  <c r="E48" i="8"/>
  <c r="E37" i="8"/>
  <c r="E38" i="8"/>
  <c r="E39" i="8"/>
  <c r="E40" i="8"/>
  <c r="E41" i="8"/>
  <c r="E5" i="8"/>
  <c r="E6" i="8"/>
  <c r="E7" i="8"/>
  <c r="E8" i="8"/>
  <c r="E9" i="8"/>
  <c r="E10" i="8"/>
  <c r="E11" i="8"/>
  <c r="E12" i="8"/>
  <c r="E13" i="8"/>
  <c r="E14" i="8"/>
  <c r="E15" i="8"/>
  <c r="E21" i="8"/>
  <c r="E22" i="8"/>
  <c r="E23" i="8"/>
  <c r="E24" i="8"/>
  <c r="E25" i="8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65" i="10"/>
  <c r="G66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M55" i="8"/>
  <c r="M56" i="8"/>
  <c r="M69" i="8"/>
  <c r="M71" i="8"/>
  <c r="M72" i="8"/>
  <c r="M85" i="8"/>
  <c r="M87" i="8"/>
  <c r="M101" i="8"/>
  <c r="M103" i="8"/>
  <c r="M5" i="8"/>
  <c r="M7" i="8"/>
  <c r="M8" i="8"/>
  <c r="M9" i="8"/>
  <c r="M21" i="8"/>
  <c r="M22" i="8"/>
  <c r="M23" i="8"/>
  <c r="M24" i="8"/>
  <c r="M25" i="8"/>
  <c r="M37" i="8"/>
  <c r="M53" i="8"/>
  <c r="M54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4" i="8"/>
  <c r="G3" i="10"/>
  <c r="C3" i="10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</calcChain>
</file>

<file path=xl/sharedStrings.xml><?xml version="1.0" encoding="utf-8"?>
<sst xmlns="http://schemas.openxmlformats.org/spreadsheetml/2006/main" count="429" uniqueCount="392">
  <si>
    <t>献立作成アプリ</t>
    <rPh sb="0" eb="4">
      <t>コンダテサクセイ</t>
    </rPh>
    <phoneticPr fontId="1"/>
  </si>
  <si>
    <t>■要件</t>
    <rPh sb="1" eb="3">
      <t>ヨウケン</t>
    </rPh>
    <phoneticPr fontId="1"/>
  </si>
  <si>
    <t>■アプリ内容</t>
    <rPh sb="4" eb="6">
      <t>ナイヨウ</t>
    </rPh>
    <phoneticPr fontId="1"/>
  </si>
  <si>
    <t>味噌汁</t>
    <rPh sb="0" eb="3">
      <t>ミソシル</t>
    </rPh>
    <phoneticPr fontId="1"/>
  </si>
  <si>
    <t>コンソメスープ</t>
    <phoneticPr fontId="1"/>
  </si>
  <si>
    <t>ハムエッグ</t>
    <phoneticPr fontId="1"/>
  </si>
  <si>
    <t>フレンチトースト</t>
    <phoneticPr fontId="1"/>
  </si>
  <si>
    <t>中華スープ</t>
    <rPh sb="0" eb="2">
      <t>チュウカ</t>
    </rPh>
    <phoneticPr fontId="1"/>
  </si>
  <si>
    <t>天ぷら</t>
    <rPh sb="0" eb="1">
      <t>テン</t>
    </rPh>
    <phoneticPr fontId="1"/>
  </si>
  <si>
    <t>野菜炒め</t>
    <rPh sb="0" eb="3">
      <t>ヤサイイタ</t>
    </rPh>
    <phoneticPr fontId="1"/>
  </si>
  <si>
    <t>オムライス</t>
    <phoneticPr fontId="1"/>
  </si>
  <si>
    <t>・×日分の献立を自動で作成する</t>
    <rPh sb="2" eb="4">
      <t>ニチブン</t>
    </rPh>
    <rPh sb="5" eb="7">
      <t>コンダテ</t>
    </rPh>
    <rPh sb="8" eb="10">
      <t>ジドウ</t>
    </rPh>
    <rPh sb="11" eb="13">
      <t>サクセイ</t>
    </rPh>
    <phoneticPr fontId="1"/>
  </si>
  <si>
    <t>・主食、汁物、主菜、副菜を選ぶ</t>
    <rPh sb="1" eb="3">
      <t>シュショク</t>
    </rPh>
    <rPh sb="4" eb="6">
      <t>シルモノ</t>
    </rPh>
    <rPh sb="7" eb="9">
      <t>シュサイ</t>
    </rPh>
    <rPh sb="10" eb="12">
      <t>フクサイ</t>
    </rPh>
    <rPh sb="13" eb="14">
      <t>エラ</t>
    </rPh>
    <phoneticPr fontId="1"/>
  </si>
  <si>
    <t>・連続で同じものは避ける（でもカレー連続はアリ？）</t>
    <rPh sb="1" eb="3">
      <t>レンゾク</t>
    </rPh>
    <rPh sb="4" eb="5">
      <t>オナ</t>
    </rPh>
    <rPh sb="9" eb="10">
      <t>サ</t>
    </rPh>
    <phoneticPr fontId="1"/>
  </si>
  <si>
    <t>・季節を考慮する（夏はそうめん、冬は鍋とか）</t>
    <rPh sb="1" eb="3">
      <t>キセツ</t>
    </rPh>
    <rPh sb="4" eb="6">
      <t>コウリョ</t>
    </rPh>
    <rPh sb="9" eb="10">
      <t>ナツ</t>
    </rPh>
    <rPh sb="16" eb="17">
      <t>フユ</t>
    </rPh>
    <rPh sb="18" eb="19">
      <t>ナベ</t>
    </rPh>
    <phoneticPr fontId="1"/>
  </si>
  <si>
    <t>・朝食、昼食、夕食でメニューを考慮する（納豆は朝食でしょ）</t>
    <rPh sb="1" eb="3">
      <t>チョウショク</t>
    </rPh>
    <rPh sb="4" eb="6">
      <t>チュウショク</t>
    </rPh>
    <rPh sb="7" eb="9">
      <t>ユウショク</t>
    </rPh>
    <rPh sb="15" eb="17">
      <t>コウリョ</t>
    </rPh>
    <rPh sb="20" eb="22">
      <t>ナットウ</t>
    </rPh>
    <rPh sb="23" eb="25">
      <t>チョウショク</t>
    </rPh>
    <phoneticPr fontId="1"/>
  </si>
  <si>
    <t>・LINEで共有できるようにする</t>
    <rPh sb="6" eb="8">
      <t>キョウユウ</t>
    </rPh>
    <phoneticPr fontId="1"/>
  </si>
  <si>
    <t>・一食ごとに和食、洋食、中華で統一感を持たせる（主食がパンなら汁物はコンソメスープ：洋食）</t>
    <rPh sb="1" eb="3">
      <t>イッショク</t>
    </rPh>
    <rPh sb="6" eb="8">
      <t>ワショク</t>
    </rPh>
    <rPh sb="9" eb="11">
      <t>ヨウショク</t>
    </rPh>
    <rPh sb="12" eb="14">
      <t>チュウカ</t>
    </rPh>
    <rPh sb="15" eb="18">
      <t>トウイツカン</t>
    </rPh>
    <rPh sb="19" eb="20">
      <t>モ</t>
    </rPh>
    <rPh sb="24" eb="26">
      <t>シュショク</t>
    </rPh>
    <rPh sb="31" eb="33">
      <t>シルモノ</t>
    </rPh>
    <rPh sb="42" eb="44">
      <t>ヨウショク</t>
    </rPh>
    <phoneticPr fontId="1"/>
  </si>
  <si>
    <t>→副菜はきついので削除（一汁一菜でよいという提案）</t>
    <rPh sb="1" eb="3">
      <t>フクサイ</t>
    </rPh>
    <rPh sb="9" eb="11">
      <t>サクジョ</t>
    </rPh>
    <phoneticPr fontId="1"/>
  </si>
  <si>
    <t>→そもそも主食、汁物などを個別に選ぶのではなく、一つの定食で献立登録すればいいじゃん。。。</t>
    <rPh sb="5" eb="7">
      <t>シュショク</t>
    </rPh>
    <rPh sb="8" eb="10">
      <t>シルモノ</t>
    </rPh>
    <rPh sb="13" eb="15">
      <t>コベツ</t>
    </rPh>
    <rPh sb="16" eb="17">
      <t>エラ</t>
    </rPh>
    <rPh sb="24" eb="25">
      <t>ヒト</t>
    </rPh>
    <rPh sb="27" eb="29">
      <t>テイショク</t>
    </rPh>
    <rPh sb="30" eb="32">
      <t>コンダテ</t>
    </rPh>
    <rPh sb="32" eb="34">
      <t>トウロク</t>
    </rPh>
    <phoneticPr fontId="1"/>
  </si>
  <si>
    <t>→定食で登録すれば考慮する必要なし。</t>
    <rPh sb="1" eb="3">
      <t>テイショク</t>
    </rPh>
    <rPh sb="4" eb="6">
      <t>トウロク</t>
    </rPh>
    <rPh sb="9" eb="11">
      <t>コウリョ</t>
    </rPh>
    <rPh sb="13" eb="15">
      <t>ヒツヨウ</t>
    </rPh>
    <phoneticPr fontId="1"/>
  </si>
  <si>
    <t>献立ID</t>
    <rPh sb="0" eb="2">
      <t>コンダテ</t>
    </rPh>
    <phoneticPr fontId="1"/>
  </si>
  <si>
    <t>わかめご飯</t>
    <rPh sb="4" eb="5">
      <t>ハン</t>
    </rPh>
    <phoneticPr fontId="1"/>
  </si>
  <si>
    <t>React</t>
    <phoneticPr fontId="1"/>
  </si>
  <si>
    <t>■フロントエンド</t>
    <phoneticPr fontId="1"/>
  </si>
  <si>
    <t>【完全版】React + FastAPIで開発するモダンなwebアプリ</t>
    <phoneticPr fontId="1"/>
  </si>
  <si>
    <t>https://zenn.dev/sawao/articles/15a9cf0e3360a7</t>
    <phoneticPr fontId="1"/>
  </si>
  <si>
    <t>＜参考＞</t>
    <rPh sb="1" eb="3">
      <t>サンコウ</t>
    </rPh>
    <phoneticPr fontId="1"/>
  </si>
  <si>
    <t>■DB</t>
    <phoneticPr fontId="1"/>
  </si>
  <si>
    <t>MySQL</t>
    <phoneticPr fontId="1"/>
  </si>
  <si>
    <t>Python FastAPIでMySQLデータベースに接続する</t>
    <phoneticPr fontId="1"/>
  </si>
  <si>
    <t>https://zenn.dev/teruroom/scraps/91de134fdfc7a7</t>
    <phoneticPr fontId="1"/>
  </si>
  <si>
    <t>FastAPI(Python)</t>
    <phoneticPr fontId="1"/>
  </si>
  <si>
    <t>https://teno-hira.com/media/?p=1537</t>
    <phoneticPr fontId="1"/>
  </si>
  <si>
    <t>ReactとNode.jsとMySQLで作る基本のWebメモアプリ</t>
    <phoneticPr fontId="1"/>
  </si>
  <si>
    <t>★</t>
    <phoneticPr fontId="1"/>
  </si>
  <si>
    <t>Next.js×Supabase×Vercel連携について</t>
    <phoneticPr fontId="1"/>
  </si>
  <si>
    <t>https://qiita.com/kaho_eng/items/8a7faf77222a599fb31c</t>
    <phoneticPr fontId="1"/>
  </si>
  <si>
    <t>Express(Node.js)</t>
    <phoneticPr fontId="1"/>
  </si>
  <si>
    <t>Supabase(BaaS)</t>
    <phoneticPr fontId="1"/>
  </si>
  <si>
    <t>Postgres</t>
    <phoneticPr fontId="1"/>
  </si>
  <si>
    <t>■バックエンド</t>
    <phoneticPr fontId="1"/>
  </si>
  <si>
    <t>→とりあえず、バックエンドなしで動くものを作成する！</t>
    <rPh sb="16" eb="17">
      <t>ウゴ</t>
    </rPh>
    <rPh sb="21" eb="23">
      <t>サクセイ</t>
    </rPh>
    <phoneticPr fontId="1"/>
  </si>
  <si>
    <t>内容</t>
    <rPh sb="0" eb="2">
      <t>ナイヨウ</t>
    </rPh>
    <phoneticPr fontId="1"/>
  </si>
  <si>
    <t>料理名</t>
    <rPh sb="0" eb="3">
      <t>リョウリメイ</t>
    </rPh>
    <phoneticPr fontId="1"/>
  </si>
  <si>
    <t>豆腐、わかめ、味噌、だし</t>
    <rPh sb="0" eb="2">
      <t>トウフ</t>
    </rPh>
    <rPh sb="7" eb="9">
      <t>ミソ</t>
    </rPh>
    <phoneticPr fontId="1"/>
  </si>
  <si>
    <t>肉うどん</t>
    <rPh sb="0" eb="1">
      <t>ニク</t>
    </rPh>
    <phoneticPr fontId="1"/>
  </si>
  <si>
    <t>カレーライス</t>
    <phoneticPr fontId="1"/>
  </si>
  <si>
    <t>天ぷら粉、レンコン、カボチャ、ブロッコリー、オクラ</t>
    <rPh sb="0" eb="1">
      <t>テン</t>
    </rPh>
    <rPh sb="3" eb="4">
      <t>コ</t>
    </rPh>
    <phoneticPr fontId="1"/>
  </si>
  <si>
    <t>卵、ハム</t>
    <rPh sb="0" eb="1">
      <t>タマゴ</t>
    </rPh>
    <phoneticPr fontId="1"/>
  </si>
  <si>
    <t>酢豚</t>
    <rPh sb="0" eb="2">
      <t>スブタ</t>
    </rPh>
    <phoneticPr fontId="1"/>
  </si>
  <si>
    <t>サラダ</t>
    <phoneticPr fontId="1"/>
  </si>
  <si>
    <t>レタス、トマト</t>
    <phoneticPr fontId="1"/>
  </si>
  <si>
    <t>種類</t>
    <rPh sb="0" eb="2">
      <t>シュルイ</t>
    </rPh>
    <phoneticPr fontId="1"/>
  </si>
  <si>
    <t>※1:朝食、2:昼食、3:夕食</t>
    <rPh sb="3" eb="5">
      <t>チョウショク</t>
    </rPh>
    <rPh sb="8" eb="10">
      <t>チュウショク</t>
    </rPh>
    <rPh sb="13" eb="15">
      <t>ユウショク</t>
    </rPh>
    <phoneticPr fontId="1"/>
  </si>
  <si>
    <t>id</t>
    <phoneticPr fontId="1"/>
  </si>
  <si>
    <t>type</t>
    <phoneticPr fontId="1"/>
  </si>
  <si>
    <t>menu</t>
    <phoneticPr fontId="1"/>
  </si>
  <si>
    <t>牛肉、うどん</t>
    <rPh sb="0" eb="2">
      <t>ギュウニク</t>
    </rPh>
    <phoneticPr fontId="1"/>
  </si>
  <si>
    <t>name</t>
    <phoneticPr fontId="1"/>
  </si>
  <si>
    <t>■menu</t>
    <phoneticPr fontId="1"/>
  </si>
  <si>
    <t>■dish</t>
    <phoneticPr fontId="1"/>
  </si>
  <si>
    <t>簡単！やみつきレモンねぎ塩チキン</t>
  </si>
  <si>
    <t>簡単ふわとろ！親子丼</t>
  </si>
  <si>
    <t>大根ときゅうりの三色ナムル</t>
  </si>
  <si>
    <t>レンジでしっとり簡単よだれ鶏</t>
  </si>
  <si>
    <t>さっぱり おかかぽん酢でナスの焼き浸し</t>
  </si>
  <si>
    <t>ボリューム抜群 キャベツの豚肉巻きレンジ蒸し</t>
  </si>
  <si>
    <t>ご飯が進む！豚肉の生姜焼き</t>
  </si>
  <si>
    <t>豚バラ肉のスタミナニラ玉炒め</t>
  </si>
  <si>
    <t>すぐできる！もやし中華サラダ</t>
  </si>
  <si>
    <t>お箸が止まらないおいしさ 無限ナス</t>
  </si>
  <si>
    <t>チーズたっぷり！ピーマンの肉巻き</t>
  </si>
  <si>
    <t>本場の味ゴーヤチャンプル</t>
  </si>
  <si>
    <t>もう箸が止まらない 無限ゴーヤ</t>
  </si>
  <si>
    <t>我が家の定番！ピーマンとなすの味噌炒め</t>
  </si>
  <si>
    <t>基本のかぼちゃの煮物</t>
  </si>
  <si>
    <t>ズッキーニのジョン</t>
  </si>
  <si>
    <t>豚バラと大根のスタミナみそ炒め</t>
  </si>
  <si>
    <t>玉ねぎと豚こま切れ肉の生姜焼き</t>
  </si>
  <si>
    <t>簡単 豚バラもやしのスタミナすき焼き</t>
  </si>
  <si>
    <t>トマトときゅうりの中華風ツナサラダ</t>
  </si>
  <si>
    <t>サッパリおいしい！鶏むね肉の甘辛みぞれ煮</t>
  </si>
  <si>
    <t>たっぷりナスとひき肉の ごちそう丼</t>
  </si>
  <si>
    <t>鶏肉とズッキーニの甘酢炒め</t>
  </si>
  <si>
    <t>照り焼きチキン</t>
  </si>
  <si>
    <t>【村田シェフ】唐揚げ</t>
  </si>
  <si>
    <t>豚こま肉とナスとしめじのオイスター炒め</t>
  </si>
  <si>
    <t>柔らか鶏胸肉で！揚げないおろしポン酢チキン</t>
  </si>
  <si>
    <t>とまらない美味しさ にんじんしりしり</t>
  </si>
  <si>
    <t>即席 きゅうりの塩昆布おかか和え</t>
  </si>
  <si>
    <t>ごま油香る 叩ききゅうりと鶏ササミの簡単和え</t>
  </si>
  <si>
    <t>ふんわり柔らかい 豆腐ハンバーグ</t>
  </si>
  <si>
    <t>卵とわかめの春雨スープ</t>
  </si>
  <si>
    <t>簡単 デミグラスソースのハンバーグ</t>
  </si>
  <si>
    <t>やみつき ヤンニョムチキン</t>
  </si>
  <si>
    <t>基本の肉じゃが</t>
  </si>
  <si>
    <t>簡単副菜 じゃがいもとピーマンのごま和え</t>
  </si>
  <si>
    <t>トマトとズッキーニの簡単イタリアン炒め</t>
  </si>
  <si>
    <t>めんつゆで簡単 ナスの煮浸し</t>
  </si>
  <si>
    <t>簡単 もやしときゅうりのツナナムル</t>
  </si>
  <si>
    <t>旨みたっぷり つゆだく牛丼</t>
  </si>
  <si>
    <t>焼肉のタレで簡単ピーマンとナスのそぼろ炒め</t>
  </si>
  <si>
    <t>とっても簡単！卵とトマトの中華風炒め</t>
  </si>
  <si>
    <t>ナスと豚肉の味噌炒め</t>
  </si>
  <si>
    <t>超簡単！もやしナムル</t>
  </si>
  <si>
    <t>めんつゆで簡単 麻婆茄子</t>
  </si>
  <si>
    <t>レモンねぎ塩チキン</t>
    <phoneticPr fontId="1"/>
  </si>
  <si>
    <t>親子丼</t>
    <phoneticPr fontId="1"/>
  </si>
  <si>
    <t>よだれ鶏</t>
    <phoneticPr fontId="1"/>
  </si>
  <si>
    <t>ナスの焼き浸し</t>
    <phoneticPr fontId="1"/>
  </si>
  <si>
    <t>チキンとキャベツのガーリック炒め</t>
    <phoneticPr fontId="1"/>
  </si>
  <si>
    <t>ごはんがすすむ！チキンとキャベツのガーリック炒め</t>
    <phoneticPr fontId="1"/>
  </si>
  <si>
    <t>キャベツの豚肉巻き</t>
    <phoneticPr fontId="1"/>
  </si>
  <si>
    <t>豚肉の生姜焼き</t>
    <phoneticPr fontId="1"/>
  </si>
  <si>
    <t>ニラ玉炒め</t>
    <phoneticPr fontId="1"/>
  </si>
  <si>
    <t>もやし中華サラダ</t>
    <phoneticPr fontId="1"/>
  </si>
  <si>
    <t>無限ナス</t>
    <phoneticPr fontId="1"/>
  </si>
  <si>
    <t>ピーマンの肉巻き</t>
    <phoneticPr fontId="1"/>
  </si>
  <si>
    <t>ゴーヤチャンプル</t>
    <phoneticPr fontId="1"/>
  </si>
  <si>
    <t>無限ゴーヤ</t>
    <phoneticPr fontId="1"/>
  </si>
  <si>
    <t>ピーマンとなすの味噌炒め</t>
    <phoneticPr fontId="1"/>
  </si>
  <si>
    <t>かぼちゃの煮物</t>
    <phoneticPr fontId="1"/>
  </si>
  <si>
    <t>すき焼き</t>
    <phoneticPr fontId="1"/>
  </si>
  <si>
    <t>中華風ツナサラダ</t>
    <phoneticPr fontId="1"/>
  </si>
  <si>
    <t>鶏むね肉の甘辛みぞれ煮</t>
    <phoneticPr fontId="1"/>
  </si>
  <si>
    <t>唐揚げ</t>
    <phoneticPr fontId="1"/>
  </si>
  <si>
    <t>パン粉いらずで簡単＆ジュワっと！ピーマンの肉詰め</t>
    <phoneticPr fontId="1"/>
  </si>
  <si>
    <t>ピーマンの肉詰め</t>
    <phoneticPr fontId="1"/>
  </si>
  <si>
    <t>にんじんしりしり</t>
    <phoneticPr fontId="1"/>
  </si>
  <si>
    <t>きゅうりの塩昆布おかか和え</t>
    <phoneticPr fontId="1"/>
  </si>
  <si>
    <t>豆腐ハンバーグ</t>
    <phoneticPr fontId="1"/>
  </si>
  <si>
    <t>ハンバーグ</t>
    <phoneticPr fontId="1"/>
  </si>
  <si>
    <t>ヤンニョムチキン</t>
    <phoneticPr fontId="1"/>
  </si>
  <si>
    <t>スタミナねぎ塩炒め</t>
    <phoneticPr fontId="1"/>
  </si>
  <si>
    <t>肉じゃが</t>
    <phoneticPr fontId="1"/>
  </si>
  <si>
    <t>じゃがいもとピーマンのごま和え</t>
    <phoneticPr fontId="1"/>
  </si>
  <si>
    <t>たっぷりピーマンと ぷりぷりしらたきの甘辛炒め</t>
    <phoneticPr fontId="1"/>
  </si>
  <si>
    <t>ナスの煮浸し</t>
    <phoneticPr fontId="1"/>
  </si>
  <si>
    <t>もやしときゅうりのツナナムル</t>
    <phoneticPr fontId="1"/>
  </si>
  <si>
    <t>牛丼</t>
    <phoneticPr fontId="1"/>
  </si>
  <si>
    <t>ピーマンとナスのそぼろ炒め</t>
    <phoneticPr fontId="1"/>
  </si>
  <si>
    <t>卵とトマトの中華風炒め</t>
    <phoneticPr fontId="1"/>
  </si>
  <si>
    <t>こんなに簡単！茄子とひき肉のボロネーゼ風パスタ</t>
    <phoneticPr fontId="1"/>
  </si>
  <si>
    <t>茄子とひき肉のボロネーゼ風パスタ</t>
    <phoneticPr fontId="1"/>
  </si>
  <si>
    <t>もやしナムル</t>
    <phoneticPr fontId="1"/>
  </si>
  <si>
    <t>麻婆茄子</t>
    <phoneticPr fontId="1"/>
  </si>
  <si>
    <t>タイトル</t>
    <phoneticPr fontId="1"/>
  </si>
  <si>
    <t>ランキング</t>
    <phoneticPr fontId="1"/>
  </si>
  <si>
    <t>-</t>
    <phoneticPr fontId="1"/>
  </si>
  <si>
    <t>ranking</t>
    <phoneticPr fontId="1"/>
  </si>
  <si>
    <t>title</t>
    <phoneticPr fontId="1"/>
  </si>
  <si>
    <t>dishName</t>
    <phoneticPr fontId="1"/>
  </si>
  <si>
    <t>ingredient</t>
    <phoneticPr fontId="1"/>
  </si>
  <si>
    <t>■ingredients</t>
    <phoneticPr fontId="1"/>
  </si>
  <si>
    <t>食材名</t>
    <rPh sb="0" eb="2">
      <t>ショクザイ</t>
    </rPh>
    <rPh sb="2" eb="3">
      <t>メイ</t>
    </rPh>
    <phoneticPr fontId="1"/>
  </si>
  <si>
    <t>サバ</t>
  </si>
  <si>
    <t>ししゃも</t>
  </si>
  <si>
    <t>玉ねぎ</t>
  </si>
  <si>
    <t>ピーマン</t>
  </si>
  <si>
    <t>レタス</t>
  </si>
  <si>
    <t>キャベツ</t>
  </si>
  <si>
    <t>白菜</t>
  </si>
  <si>
    <t>大根</t>
  </si>
  <si>
    <t>ゴボウ</t>
  </si>
  <si>
    <t>トマト</t>
  </si>
  <si>
    <t>パプリカ</t>
  </si>
  <si>
    <t>もやし</t>
  </si>
  <si>
    <t>レンコン</t>
  </si>
  <si>
    <t>カボチャ</t>
  </si>
  <si>
    <t>ブロッコリー</t>
  </si>
  <si>
    <t>味噌</t>
  </si>
  <si>
    <t>砂糖</t>
  </si>
  <si>
    <t>塩</t>
  </si>
  <si>
    <t>みりん</t>
  </si>
  <si>
    <t>料理酒</t>
  </si>
  <si>
    <t>マヨネーズ</t>
  </si>
  <si>
    <t>ケチャップ</t>
  </si>
  <si>
    <t>ゴマ</t>
  </si>
  <si>
    <t>コショウ</t>
  </si>
  <si>
    <t>豆腐</t>
  </si>
  <si>
    <t>わかめ</t>
  </si>
  <si>
    <t>だし</t>
  </si>
  <si>
    <t>わかめ、白米</t>
    <rPh sb="4" eb="6">
      <t>ハクマイ</t>
    </rPh>
    <phoneticPr fontId="1"/>
  </si>
  <si>
    <t>白米</t>
  </si>
  <si>
    <t>卵</t>
  </si>
  <si>
    <t>トースト</t>
  </si>
  <si>
    <t>コンソメ</t>
  </si>
  <si>
    <t>創味シャンタン</t>
  </si>
  <si>
    <t>白米、卵、ケチャップ</t>
    <rPh sb="0" eb="2">
      <t>ハクマイ</t>
    </rPh>
    <rPh sb="3" eb="4">
      <t>タマゴ</t>
    </rPh>
    <phoneticPr fontId="1"/>
  </si>
  <si>
    <t>天ぷら粉</t>
  </si>
  <si>
    <t>春雨</t>
  </si>
  <si>
    <t>白ゴマ</t>
  </si>
  <si>
    <t>うどん</t>
  </si>
  <si>
    <t>そば</t>
  </si>
  <si>
    <t>カレールー</t>
  </si>
  <si>
    <t>福神漬け</t>
  </si>
  <si>
    <t>オクラ</t>
  </si>
  <si>
    <t>コーン</t>
  </si>
  <si>
    <t>ハム</t>
  </si>
  <si>
    <t>牛肉</t>
  </si>
  <si>
    <t>豚肉</t>
  </si>
  <si>
    <t>鶏もも肉</t>
  </si>
  <si>
    <t>ベーコン</t>
  </si>
  <si>
    <t>鶏むね肉</t>
  </si>
  <si>
    <t>しらす</t>
  </si>
  <si>
    <t>鮭</t>
  </si>
  <si>
    <t>※1:肉、2:魚、3:野菜、4:調味料等、5:その他</t>
    <rPh sb="3" eb="4">
      <t>ニク</t>
    </rPh>
    <rPh sb="7" eb="8">
      <t>サカナ</t>
    </rPh>
    <rPh sb="11" eb="13">
      <t>ヤサイ</t>
    </rPh>
    <rPh sb="16" eb="19">
      <t>チョウミリョウ</t>
    </rPh>
    <rPh sb="19" eb="20">
      <t>ナド</t>
    </rPh>
    <rPh sb="25" eb="26">
      <t>タ</t>
    </rPh>
    <phoneticPr fontId="1"/>
  </si>
  <si>
    <t>食材ID</t>
    <rPh sb="0" eb="2">
      <t>ショクザイ</t>
    </rPh>
    <phoneticPr fontId="1"/>
  </si>
  <si>
    <t>ご飯</t>
    <rPh sb="1" eb="2">
      <t>ハン</t>
    </rPh>
    <phoneticPr fontId="1"/>
  </si>
  <si>
    <t>白米</t>
    <rPh sb="0" eb="2">
      <t>ハクマイ</t>
    </rPh>
    <phoneticPr fontId="1"/>
  </si>
  <si>
    <t>小ネギ</t>
  </si>
  <si>
    <t>フレンチトースト、ソーセージ、コンソメスープ</t>
  </si>
  <si>
    <t>トースト、ハムエッグ、コンソメスープ、コールスロー</t>
  </si>
  <si>
    <t>親子丼、味噌汁</t>
  </si>
  <si>
    <t>ご飯、よだれ鶏、もやしナムル、中華スープ</t>
  </si>
  <si>
    <t>ご飯、チキンとキャベツのガーリック炒め、中華スープ</t>
  </si>
  <si>
    <t>ご飯、豚肉の生姜焼き、味噌汁</t>
  </si>
  <si>
    <t>ご飯、ニラ玉炒め、もやし中華サラダ、中華スープ</t>
  </si>
  <si>
    <t>ご飯、ピーマンの肉巻き、味噌汁</t>
  </si>
  <si>
    <t>ご飯、ピーマンとなすの味噌炒め、味噌汁</t>
  </si>
  <si>
    <t>ご飯、焼き魚、かぼちゃの煮物、味噌汁</t>
  </si>
  <si>
    <t>ご飯、麻婆豆腐、中華風ツナサラダ、中華スープ</t>
  </si>
  <si>
    <t>ご飯、鶏むね肉の甘辛みぞれ煮、味噌汁</t>
  </si>
  <si>
    <t>ご飯、照り焼きチキン、味噌汁</t>
  </si>
  <si>
    <t>ご飯、ピーマンの肉詰め、味噌汁</t>
  </si>
  <si>
    <t>ご飯、納豆、にんじんしりしり、味噌汁</t>
  </si>
  <si>
    <t>焼きそば、卵とわかめの春雨スープ</t>
  </si>
  <si>
    <t>ご飯、豆腐ハンバーグ、味噌汁</t>
  </si>
  <si>
    <t>ご飯、スタミナねぎ塩炒め、中華スープ</t>
  </si>
  <si>
    <t>ご飯、肉じゃが、味噌汁</t>
  </si>
  <si>
    <t>牛丼、味噌汁</t>
  </si>
  <si>
    <t>茄子とひき肉のボロネーゼ風パスタ</t>
  </si>
  <si>
    <t>ご飯、麻婆茄子、中華スープ</t>
  </si>
  <si>
    <t>ご飯、レモンねぎ塩チキン、味噌汁</t>
  </si>
  <si>
    <t>ご飯、ナスと豚肉の味噌炒め、中華スープ</t>
  </si>
  <si>
    <t>ご飯、焼鮭、味噌汁</t>
  </si>
  <si>
    <t>わかめご飯、味噌汁</t>
  </si>
  <si>
    <t>トースト、ハムエッグ、コンソメスープ、サラダ</t>
  </si>
  <si>
    <t>お好み焼き</t>
  </si>
  <si>
    <t>ご飯、酢豚、中華スープ</t>
  </si>
  <si>
    <t>ご飯、野菜炒め、中華スープ</t>
  </si>
  <si>
    <t>たこ焼き</t>
  </si>
  <si>
    <t>オムライス、サラダ</t>
  </si>
  <si>
    <t>肉うどん</t>
  </si>
  <si>
    <t>蕎麦、天ぷら</t>
  </si>
  <si>
    <t>ご飯、すき焼き</t>
  </si>
  <si>
    <t>ご飯、コロッケ、サラダ</t>
  </si>
  <si>
    <t>ご飯、ハンバーグ、サラダ</t>
  </si>
  <si>
    <t>ご飯、唐揚げ、サラダ</t>
  </si>
  <si>
    <t>ご飯、焼き魚、豚汁</t>
  </si>
  <si>
    <t>ご飯、豚の角煮、味噌汁</t>
  </si>
  <si>
    <t>カレーライス</t>
  </si>
  <si>
    <t>献立ー内容</t>
    <rPh sb="0" eb="2">
      <t>コンダテ</t>
    </rPh>
    <rPh sb="3" eb="5">
      <t>ナイヨウ</t>
    </rPh>
    <phoneticPr fontId="1"/>
  </si>
  <si>
    <t>食材</t>
    <rPh sb="0" eb="2">
      <t>ショクザイ</t>
    </rPh>
    <phoneticPr fontId="1"/>
  </si>
  <si>
    <t>料理ー食材</t>
    <rPh sb="0" eb="2">
      <t>リョウリ</t>
    </rPh>
    <rPh sb="3" eb="5">
      <t>ショクザイ</t>
    </rPh>
    <phoneticPr fontId="1"/>
  </si>
  <si>
    <t>かぼちゃの煮物</t>
  </si>
  <si>
    <t>すき焼き</t>
  </si>
  <si>
    <t>にんじんしりしり</t>
  </si>
  <si>
    <t>もやしナムル</t>
  </si>
  <si>
    <t>よだれ鶏</t>
  </si>
  <si>
    <t>コロッケ</t>
  </si>
  <si>
    <t>コールスロー</t>
  </si>
  <si>
    <t>スタミナねぎ塩炒め</t>
  </si>
  <si>
    <t>ソーセージ</t>
  </si>
  <si>
    <t>ニラ玉炒め</t>
  </si>
  <si>
    <t>ピーマンの肉巻き</t>
  </si>
  <si>
    <t>ピーマンの肉詰め</t>
  </si>
  <si>
    <t>唐揚げ</t>
  </si>
  <si>
    <t>焼きそば</t>
  </si>
  <si>
    <t>焼き魚</t>
  </si>
  <si>
    <t>焼肉</t>
  </si>
  <si>
    <t>焼鮭</t>
  </si>
  <si>
    <t>牛丼</t>
  </si>
  <si>
    <t>納豆</t>
  </si>
  <si>
    <t>肉じゃが</t>
  </si>
  <si>
    <t>蕎麦</t>
  </si>
  <si>
    <t>親子丼</t>
  </si>
  <si>
    <t>豆腐ハンバーグ</t>
  </si>
  <si>
    <t>豚の角煮</t>
  </si>
  <si>
    <t>豚汁</t>
  </si>
  <si>
    <t>豚肉の生姜焼き</t>
  </si>
  <si>
    <t>チェック</t>
    <phoneticPr fontId="1"/>
  </si>
  <si>
    <t>お好み焼き粉</t>
  </si>
  <si>
    <t>お好み焼き粉、キャベツ、豚肉、紅しょうが、揚げ玉、卵、ソース、マヨネーズ、青のり、かつお節</t>
    <rPh sb="1" eb="2">
      <t>コノ</t>
    </rPh>
    <rPh sb="3" eb="4">
      <t>ヤ</t>
    </rPh>
    <rPh sb="5" eb="6">
      <t>コ</t>
    </rPh>
    <rPh sb="12" eb="14">
      <t>ブタニク</t>
    </rPh>
    <rPh sb="15" eb="16">
      <t>ベニ</t>
    </rPh>
    <rPh sb="21" eb="22">
      <t>ア</t>
    </rPh>
    <rPh sb="23" eb="24">
      <t>ダマ</t>
    </rPh>
    <rPh sb="25" eb="26">
      <t>タマゴ</t>
    </rPh>
    <rPh sb="37" eb="38">
      <t>アオ</t>
    </rPh>
    <rPh sb="44" eb="45">
      <t>ブシ</t>
    </rPh>
    <phoneticPr fontId="1"/>
  </si>
  <si>
    <t>しらたき</t>
  </si>
  <si>
    <t>牛肩ロース、春菊、しいたけ、長ねぎ、豆腐、しらたき、卵、砂糖、しょうゆ、料理酒</t>
    <rPh sb="26" eb="27">
      <t>タマゴ</t>
    </rPh>
    <rPh sb="28" eb="30">
      <t>サトウ</t>
    </rPh>
    <rPh sb="36" eb="39">
      <t>リョウリシュ</t>
    </rPh>
    <phoneticPr fontId="1"/>
  </si>
  <si>
    <t>もやし、白ゴマ、しょうゆ、ごま油、鶏がらスープの素、ニンニク</t>
    <rPh sb="4" eb="5">
      <t>シロ</t>
    </rPh>
    <rPh sb="15" eb="16">
      <t>アブラ</t>
    </rPh>
    <rPh sb="17" eb="18">
      <t>トリ</t>
    </rPh>
    <rPh sb="24" eb="25">
      <t>モト</t>
    </rPh>
    <phoneticPr fontId="1"/>
  </si>
  <si>
    <t>しょうゆ</t>
  </si>
  <si>
    <t>もやし、きゅうり、ハム、白ゴマ、しょうゆ、酢、砂糖、だし、ごま油</t>
    <rPh sb="12" eb="13">
      <t>シロ</t>
    </rPh>
    <rPh sb="21" eb="22">
      <t>ス</t>
    </rPh>
    <rPh sb="23" eb="25">
      <t>サトウ</t>
    </rPh>
    <rPh sb="31" eb="32">
      <t>アブラ</t>
    </rPh>
    <phoneticPr fontId="1"/>
  </si>
  <si>
    <t>鶏むね肉</t>
    <rPh sb="0" eb="1">
      <t>トリ</t>
    </rPh>
    <rPh sb="3" eb="4">
      <t>ニク</t>
    </rPh>
    <phoneticPr fontId="1"/>
  </si>
  <si>
    <t>じゃがいも、玉ねぎ、牛豚合びき肉、パン粉</t>
    <rPh sb="6" eb="7">
      <t>タマ</t>
    </rPh>
    <rPh sb="10" eb="13">
      <t>ギュウブタア</t>
    </rPh>
    <rPh sb="15" eb="16">
      <t>ニク</t>
    </rPh>
    <rPh sb="19" eb="20">
      <t>コ</t>
    </rPh>
    <phoneticPr fontId="1"/>
  </si>
  <si>
    <t>キャベツ、ハム</t>
    <phoneticPr fontId="1"/>
  </si>
  <si>
    <t>牛肉とピーマンのスタミナねぎ塩炒め</t>
    <phoneticPr fontId="1"/>
  </si>
  <si>
    <t>牛こま切れ肉、ピーマン、長ねぎ</t>
    <rPh sb="12" eb="13">
      <t>ナガ</t>
    </rPh>
    <phoneticPr fontId="1"/>
  </si>
  <si>
    <t>わかめ、長ねぎ、白ゴマ、創味シャンタン</t>
    <rPh sb="8" eb="9">
      <t>シロ</t>
    </rPh>
    <rPh sb="12" eb="14">
      <t>ソウミ</t>
    </rPh>
    <phoneticPr fontId="1"/>
  </si>
  <si>
    <t>たこ焼き粉、たこ、長ねぎ、紅しょうが</t>
    <rPh sb="2" eb="3">
      <t>ヤ</t>
    </rPh>
    <rPh sb="4" eb="5">
      <t>コ</t>
    </rPh>
    <rPh sb="13" eb="14">
      <t>ベニ</t>
    </rPh>
    <phoneticPr fontId="1"/>
  </si>
  <si>
    <t>長ねぎ</t>
  </si>
  <si>
    <t>ソーセージ</t>
    <phoneticPr fontId="1"/>
  </si>
  <si>
    <t>鶏もも肉、キャベツ、ニンニク</t>
    <rPh sb="0" eb="4">
      <t>トリモモニク</t>
    </rPh>
    <phoneticPr fontId="1"/>
  </si>
  <si>
    <t>食パン</t>
  </si>
  <si>
    <t>食パン</t>
    <rPh sb="0" eb="1">
      <t>ショク</t>
    </rPh>
    <phoneticPr fontId="1"/>
  </si>
  <si>
    <t>ナスと豚肉の味噌炒め</t>
    <phoneticPr fontId="1"/>
  </si>
  <si>
    <t>ナス、豚こま切れ肉</t>
    <rPh sb="3" eb="4">
      <t>ブタ</t>
    </rPh>
    <rPh sb="6" eb="7">
      <t>ギ</t>
    </rPh>
    <rPh sb="8" eb="9">
      <t>ニク</t>
    </rPh>
    <phoneticPr fontId="1"/>
  </si>
  <si>
    <t>ニラ、卵</t>
    <rPh sb="3" eb="4">
      <t>タマゴ</t>
    </rPh>
    <phoneticPr fontId="1"/>
  </si>
  <si>
    <t>牛豚合びき肉、玉ねぎ、卵、パン粉</t>
    <rPh sb="0" eb="2">
      <t>ギュウブタ</t>
    </rPh>
    <rPh sb="2" eb="3">
      <t>ア</t>
    </rPh>
    <rPh sb="5" eb="6">
      <t>ニク</t>
    </rPh>
    <rPh sb="7" eb="8">
      <t>タマ</t>
    </rPh>
    <rPh sb="11" eb="12">
      <t>タマゴ</t>
    </rPh>
    <rPh sb="15" eb="16">
      <t>コ</t>
    </rPh>
    <phoneticPr fontId="1"/>
  </si>
  <si>
    <t>ピーマン、ナス</t>
    <phoneticPr fontId="1"/>
  </si>
  <si>
    <t>豚バラ肉、ピーマン</t>
    <rPh sb="0" eb="1">
      <t>ブタ</t>
    </rPh>
    <rPh sb="3" eb="4">
      <t>ニク</t>
    </rPh>
    <phoneticPr fontId="1"/>
  </si>
  <si>
    <t>ピーマン、牛豚合びき肉、卵</t>
    <phoneticPr fontId="1"/>
  </si>
  <si>
    <t>鶏もも肉、長ねぎ、レモン</t>
    <rPh sb="5" eb="6">
      <t>ナガ</t>
    </rPh>
    <phoneticPr fontId="1"/>
  </si>
  <si>
    <t>三色ナムル</t>
    <rPh sb="0" eb="2">
      <t>サンショク</t>
    </rPh>
    <phoneticPr fontId="1"/>
  </si>
  <si>
    <t>ご飯、焼肉、三色ナムル、中華スープ</t>
    <rPh sb="6" eb="8">
      <t>サンショク</t>
    </rPh>
    <phoneticPr fontId="1"/>
  </si>
  <si>
    <t>玉ねぎ、にんじん、コーン、コンソメ</t>
    <rPh sb="0" eb="1">
      <t>タマ</t>
    </rPh>
    <phoneticPr fontId="1"/>
  </si>
  <si>
    <t>キャベツ、にんじん、もやし、創味シャンタン</t>
    <rPh sb="14" eb="16">
      <t>ソウミ</t>
    </rPh>
    <phoneticPr fontId="1"/>
  </si>
  <si>
    <t>豚肉、にんじん、ピーマン、玉ねぎ</t>
    <rPh sb="0" eb="2">
      <t>ブタニク</t>
    </rPh>
    <rPh sb="13" eb="14">
      <t>タマ</t>
    </rPh>
    <phoneticPr fontId="1"/>
  </si>
  <si>
    <t>カレールー、鶏もも肉、玉ねぎ、にんじん、ジャガイモ、福神漬け</t>
    <rPh sb="6" eb="10">
      <t>トリモモニク</t>
    </rPh>
    <rPh sb="11" eb="12">
      <t>タマ</t>
    </rPh>
    <rPh sb="26" eb="29">
      <t>フクジンヅ</t>
    </rPh>
    <phoneticPr fontId="1"/>
  </si>
  <si>
    <t>にんじん、卵</t>
    <rPh sb="5" eb="6">
      <t>タマゴ</t>
    </rPh>
    <phoneticPr fontId="1"/>
  </si>
  <si>
    <t>にんじん</t>
  </si>
  <si>
    <t>ほうれん草、もやし、にんじん</t>
    <rPh sb="4" eb="5">
      <t>ソウ</t>
    </rPh>
    <phoneticPr fontId="1"/>
  </si>
  <si>
    <t>トマト、きゅうり、ツナ</t>
    <phoneticPr fontId="1"/>
  </si>
  <si>
    <t>卵、わかめ、春雨</t>
    <rPh sb="0" eb="1">
      <t>タマゴ</t>
    </rPh>
    <rPh sb="6" eb="8">
      <t>ハルサメ</t>
    </rPh>
    <phoneticPr fontId="1"/>
  </si>
  <si>
    <t>鶏もも肉</t>
    <phoneticPr fontId="1"/>
  </si>
  <si>
    <t>明太子パスタ、サラダ</t>
    <rPh sb="0" eb="3">
      <t>メンタイコ</t>
    </rPh>
    <phoneticPr fontId="1"/>
  </si>
  <si>
    <t>明太子パスタ</t>
    <phoneticPr fontId="1"/>
  </si>
  <si>
    <t>焼きそば麺、豚バラ肉、キャベツ、にんじん、しめじ、ソース、青のり</t>
    <rPh sb="0" eb="1">
      <t>ヤ</t>
    </rPh>
    <rPh sb="4" eb="5">
      <t>メン</t>
    </rPh>
    <rPh sb="6" eb="7">
      <t>ブタ</t>
    </rPh>
    <rPh sb="9" eb="10">
      <t>ニク</t>
    </rPh>
    <rPh sb="29" eb="30">
      <t>アオ</t>
    </rPh>
    <phoneticPr fontId="1"/>
  </si>
  <si>
    <t>さば</t>
  </si>
  <si>
    <t>さば</t>
    <phoneticPr fontId="1"/>
  </si>
  <si>
    <t>牛肉、豚肉</t>
    <rPh sb="0" eb="2">
      <t>ギュウニク</t>
    </rPh>
    <rPh sb="3" eb="5">
      <t>ブタニク</t>
    </rPh>
    <phoneticPr fontId="1"/>
  </si>
  <si>
    <t>鮭</t>
    <rPh sb="0" eb="1">
      <t>サケ</t>
    </rPh>
    <phoneticPr fontId="1"/>
  </si>
  <si>
    <t>鶏もも肉</t>
    <rPh sb="0" eb="4">
      <t>トリモモニク</t>
    </rPh>
    <phoneticPr fontId="1"/>
  </si>
  <si>
    <t>牛肉</t>
    <rPh sb="0" eb="2">
      <t>ギュウニク</t>
    </rPh>
    <phoneticPr fontId="1"/>
  </si>
  <si>
    <t>納豆</t>
    <rPh sb="0" eb="2">
      <t>ナットウ</t>
    </rPh>
    <phoneticPr fontId="1"/>
  </si>
  <si>
    <t>牛肉、じゃがいも、にんじん、玉ねぎ</t>
    <rPh sb="0" eb="2">
      <t>ギュウニク</t>
    </rPh>
    <rPh sb="14" eb="15">
      <t>タマ</t>
    </rPh>
    <phoneticPr fontId="1"/>
  </si>
  <si>
    <t>そば</t>
    <phoneticPr fontId="1"/>
  </si>
  <si>
    <t>鶏もも肉、卵、玉ねぎ</t>
    <rPh sb="0" eb="4">
      <t>トリモモニク</t>
    </rPh>
    <rPh sb="5" eb="6">
      <t>タマゴ</t>
    </rPh>
    <rPh sb="7" eb="8">
      <t>タマ</t>
    </rPh>
    <phoneticPr fontId="1"/>
  </si>
  <si>
    <t>豆腐</t>
    <rPh sb="0" eb="2">
      <t>トウフ</t>
    </rPh>
    <phoneticPr fontId="1"/>
  </si>
  <si>
    <t>豚バラ肉</t>
  </si>
  <si>
    <t>豚バラ肉(ブロック)</t>
  </si>
  <si>
    <t>豚バラ肉(ブロック)</t>
    <rPh sb="0" eb="1">
      <t>ブタ</t>
    </rPh>
    <rPh sb="3" eb="4">
      <t>ニク</t>
    </rPh>
    <phoneticPr fontId="1"/>
  </si>
  <si>
    <t>豚バラ肉 (薄切り)、ごぼう、大根、にんじん、長ねぎ、こんにゃく</t>
    <rPh sb="0" eb="1">
      <t>ブタ</t>
    </rPh>
    <rPh sb="3" eb="4">
      <t>ニク</t>
    </rPh>
    <rPh sb="6" eb="8">
      <t>ウスギ</t>
    </rPh>
    <rPh sb="15" eb="17">
      <t>ダイコン</t>
    </rPh>
    <rPh sb="23" eb="24">
      <t>ナガ</t>
    </rPh>
    <phoneticPr fontId="1"/>
  </si>
  <si>
    <t>豚肩ロース (薄切り)、生姜</t>
    <rPh sb="0" eb="1">
      <t>ブタ</t>
    </rPh>
    <rPh sb="1" eb="2">
      <t>カタ</t>
    </rPh>
    <rPh sb="7" eb="9">
      <t>ウスギ</t>
    </rPh>
    <rPh sb="12" eb="14">
      <t>ショウガ</t>
    </rPh>
    <phoneticPr fontId="1"/>
  </si>
  <si>
    <t>ナス</t>
  </si>
  <si>
    <t>ナス、長ねぎ、豚ひき肉、豆板醬、生姜、ニンニク、めんつゆ</t>
    <rPh sb="3" eb="4">
      <t>ナガ</t>
    </rPh>
    <rPh sb="7" eb="8">
      <t>ブタ</t>
    </rPh>
    <rPh sb="10" eb="11">
      <t>ニク</t>
    </rPh>
    <rPh sb="12" eb="15">
      <t>トウバンジャン</t>
    </rPh>
    <rPh sb="16" eb="18">
      <t>ショウガ</t>
    </rPh>
    <phoneticPr fontId="1"/>
  </si>
  <si>
    <t>麻婆豆腐</t>
    <phoneticPr fontId="1"/>
  </si>
  <si>
    <t>豆腐、長ねぎ、豚ひき肉、豆板醬、生姜、ニンニク</t>
    <rPh sb="0" eb="2">
      <t>トウフ</t>
    </rPh>
    <rPh sb="3" eb="4">
      <t>ナガ</t>
    </rPh>
    <rPh sb="7" eb="8">
      <t>ブタ</t>
    </rPh>
    <rPh sb="10" eb="11">
      <t>ニク</t>
    </rPh>
    <rPh sb="12" eb="15">
      <t>トウバンジャン</t>
    </rPh>
    <rPh sb="16" eb="18">
      <t>ショウガ</t>
    </rPh>
    <phoneticPr fontId="1"/>
  </si>
  <si>
    <t>かつお節</t>
  </si>
  <si>
    <t>きゅうり</t>
  </si>
  <si>
    <t>こんにゃく</t>
  </si>
  <si>
    <t>ごぼう</t>
  </si>
  <si>
    <t>ごま油</t>
  </si>
  <si>
    <t>しいたけ</t>
  </si>
  <si>
    <t>しめじ</t>
  </si>
  <si>
    <t>じゃがいも</t>
  </si>
  <si>
    <t>たこ</t>
  </si>
  <si>
    <t>たこ焼き粉</t>
  </si>
  <si>
    <t>ほうれん草</t>
  </si>
  <si>
    <t>めんつゆ</t>
  </si>
  <si>
    <t>ウスターソース</t>
  </si>
  <si>
    <t>ソース</t>
  </si>
  <si>
    <t>ツナ</t>
  </si>
  <si>
    <t>ニラ</t>
  </si>
  <si>
    <t>ニンニク</t>
  </si>
  <si>
    <t>バター</t>
  </si>
  <si>
    <t>パン粉</t>
  </si>
  <si>
    <t>レモン</t>
  </si>
  <si>
    <t>刻み海苔</t>
  </si>
  <si>
    <t>揚げ玉</t>
  </si>
  <si>
    <t>明太子</t>
  </si>
  <si>
    <t>春菊</t>
  </si>
  <si>
    <t>焼きそば麺</t>
  </si>
  <si>
    <t>牛こま切れ肉</t>
  </si>
  <si>
    <t>牛肩ロース</t>
  </si>
  <si>
    <t>牛豚合びき肉</t>
  </si>
  <si>
    <t>生姜</t>
  </si>
  <si>
    <t>粉チーズ</t>
  </si>
  <si>
    <t>紅しょうが</t>
  </si>
  <si>
    <t>豆板醬</t>
  </si>
  <si>
    <t>豚こま切れ肉</t>
  </si>
  <si>
    <t>豚ひき肉</t>
  </si>
  <si>
    <t>豚バラ肉 (薄切り)</t>
  </si>
  <si>
    <t>豚肩ロース (薄切り)</t>
  </si>
  <si>
    <t>酢</t>
  </si>
  <si>
    <t>青のり</t>
  </si>
  <si>
    <t>鶏がらスープの素</t>
  </si>
  <si>
    <t>カボチャ、しょうゆ、酒、砂糖、みりん</t>
    <phoneticPr fontId="1"/>
  </si>
  <si>
    <t>スパゲッティ、豚ひき肉、ナス、ニンニク、ケチャップ、ウスターソース、コンソメ、粉チーズ</t>
    <rPh sb="7" eb="8">
      <t>ブタ</t>
    </rPh>
    <rPh sb="10" eb="11">
      <t>ニク</t>
    </rPh>
    <rPh sb="39" eb="40">
      <t>コナ</t>
    </rPh>
    <phoneticPr fontId="1"/>
  </si>
  <si>
    <t>スパゲッティ、明太子、マヨネーズ、めんつゆ、バター、刻み海苔</t>
    <rPh sb="7" eb="10">
      <t>メンタイコ</t>
    </rPh>
    <rPh sb="26" eb="27">
      <t>キザ</t>
    </rPh>
    <rPh sb="28" eb="30">
      <t>ノリ</t>
    </rPh>
    <phoneticPr fontId="1"/>
  </si>
  <si>
    <t>スパゲッティ</t>
  </si>
  <si>
    <t>卵、食パン</t>
    <rPh sb="0" eb="1">
      <t>タマゴ</t>
    </rPh>
    <rPh sb="2" eb="3">
      <t>ショク</t>
    </rPh>
    <phoneticPr fontId="1"/>
  </si>
  <si>
    <t>ご飯、納豆、味噌汁</t>
    <phoneticPr fontId="1"/>
  </si>
  <si>
    <t>焼きそば、中華スープ</t>
    <rPh sb="5" eb="7">
      <t>チュウカ</t>
    </rPh>
    <phoneticPr fontId="1"/>
  </si>
  <si>
    <t>そうめん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</si>
</sst>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Meiryo UI"/>
      <family val="3"/>
      <charset val="128"/>
    </font>
    <font>
      <u/>
      <sz val="11"/>
      <color theme="10"/>
      <name val="Yu Gothic"/>
      <family val="2"/>
      <scheme val="minor"/>
    </font>
    <font>
      <b/>
      <sz val="11"/>
      <color rgb="FFFF0000"/>
      <name val="Meiryo UI"/>
      <family val="3"/>
      <charset val="128"/>
    </font>
    <font>
      <u/>
      <sz val="11"/>
      <color theme="1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/>
    <xf numFmtId="0" fontId="2" fillId="0" borderId="0" xfId="0" applyFont="1"/>
    <xf numFmtId="0" fontId="2" fillId="0" borderId="1" xfId="0" applyFont="1" applyBorder="1"/>
    <xf numFmtId="0" fontId="4" fillId="0" borderId="0" xfId="0" applyFont="1"/>
    <xf numFmtId="0" fontId="5" fillId="0" borderId="0" xfId="1" applyFont="1"/>
    <xf numFmtId="14" fontId="2" fillId="0" borderId="0" xfId="0" applyNumberFormat="1" applyFont="1"/>
    <xf numFmtId="14" fontId="2" fillId="2" borderId="1" xfId="0" applyNumberFormat="1" applyFont="1" applyFill="1" applyBorder="1"/>
    <xf numFmtId="0" fontId="2" fillId="3" borderId="1" xfId="0" applyFont="1" applyFill="1" applyBorder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3</xdr:row>
      <xdr:rowOff>127000</xdr:rowOff>
    </xdr:from>
    <xdr:to>
      <xdr:col>20</xdr:col>
      <xdr:colOff>260350</xdr:colOff>
      <xdr:row>26</xdr:row>
      <xdr:rowOff>139700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8379D33C-B3FE-6768-3D93-29BF593512D0}"/>
            </a:ext>
          </a:extLst>
        </xdr:cNvPr>
        <xdr:cNvSpPr/>
      </xdr:nvSpPr>
      <xdr:spPr>
        <a:xfrm>
          <a:off x="190500" y="812800"/>
          <a:ext cx="5530850" cy="5270500"/>
        </a:xfrm>
        <a:prstGeom prst="rect">
          <a:avLst/>
        </a:prstGeom>
        <a:solidFill>
          <a:schemeClr val="bg1">
            <a:lumMod val="50000"/>
            <a:alpha val="7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teno-hira.com/media/?p=1537" TargetMode="External"/><Relationship Id="rId2" Type="http://schemas.openxmlformats.org/officeDocument/2006/relationships/hyperlink" Target="https://zenn.dev/teruroom/scraps/91de134fdfc7a7" TargetMode="External"/><Relationship Id="rId1" Type="http://schemas.openxmlformats.org/officeDocument/2006/relationships/hyperlink" Target="https://zenn.dev/sawao/articles/15a9cf0e3360a7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qiita.com/kaho_eng/items/8a7faf77222a599fb31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5"/>
  <sheetViews>
    <sheetView workbookViewId="0"/>
  </sheetViews>
  <sheetFormatPr defaultRowHeight="18"/>
  <cols>
    <col min="1" max="1" width="3.4140625" customWidth="1"/>
  </cols>
  <sheetData>
    <row r="2" spans="1:2">
      <c r="A2" t="s">
        <v>2</v>
      </c>
    </row>
    <row r="3" spans="1:2">
      <c r="B3" t="s">
        <v>0</v>
      </c>
    </row>
    <row r="5" spans="1:2">
      <c r="A5" t="s">
        <v>1</v>
      </c>
    </row>
    <row r="6" spans="1:2">
      <c r="B6" t="s">
        <v>11</v>
      </c>
    </row>
    <row r="7" spans="1:2">
      <c r="B7" t="s">
        <v>12</v>
      </c>
    </row>
    <row r="8" spans="1:2">
      <c r="B8" t="s">
        <v>18</v>
      </c>
    </row>
    <row r="9" spans="1:2">
      <c r="B9" t="s">
        <v>19</v>
      </c>
    </row>
    <row r="10" spans="1:2">
      <c r="B10" t="s">
        <v>17</v>
      </c>
    </row>
    <row r="11" spans="1:2">
      <c r="B11" t="s">
        <v>20</v>
      </c>
    </row>
    <row r="12" spans="1:2">
      <c r="B12" t="s">
        <v>13</v>
      </c>
    </row>
    <row r="13" spans="1:2">
      <c r="B13" t="s">
        <v>14</v>
      </c>
    </row>
    <row r="14" spans="1:2">
      <c r="B14" t="s">
        <v>15</v>
      </c>
    </row>
    <row r="15" spans="1:2">
      <c r="B15" t="s">
        <v>16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E3D87-FACE-4ABB-814E-551DCC9ADEFE}">
  <dimension ref="B1:M104"/>
  <sheetViews>
    <sheetView tabSelected="1" zoomScale="85" zoomScaleNormal="85" workbookViewId="0"/>
  </sheetViews>
  <sheetFormatPr defaultRowHeight="15"/>
  <cols>
    <col min="1" max="1" width="3.58203125" style="2" customWidth="1"/>
    <col min="2" max="2" width="9" style="2" customWidth="1"/>
    <col min="3" max="3" width="6.5" style="2" customWidth="1"/>
    <col min="4" max="4" width="38.33203125" style="2" bestFit="1" customWidth="1"/>
    <col min="5" max="5" width="49.75" style="2" customWidth="1"/>
    <col min="6" max="6" width="3.58203125" style="2" customWidth="1"/>
    <col min="7" max="7" width="15.08203125" style="2" customWidth="1"/>
    <col min="8" max="8" width="48" style="2" bestFit="1" customWidth="1"/>
    <col min="9" max="10" width="49.83203125" style="2" customWidth="1"/>
    <col min="11" max="11" width="6.9140625" style="2" customWidth="1"/>
    <col min="12" max="12" width="12.5" style="2" bestFit="1" customWidth="1"/>
    <col min="13" max="13" width="49.83203125" style="2" customWidth="1"/>
    <col min="14" max="16384" width="8.6640625" style="2"/>
  </cols>
  <sheetData>
    <row r="1" spans="2:13">
      <c r="B1" s="2" t="s">
        <v>60</v>
      </c>
      <c r="C1" s="2" t="s">
        <v>54</v>
      </c>
      <c r="G1" s="2" t="s">
        <v>61</v>
      </c>
      <c r="J1" s="2" t="s">
        <v>154</v>
      </c>
      <c r="K1" s="2" t="s">
        <v>207</v>
      </c>
    </row>
    <row r="2" spans="2:13">
      <c r="B2" s="1" t="s">
        <v>21</v>
      </c>
      <c r="C2" s="1" t="s">
        <v>53</v>
      </c>
      <c r="D2" s="1" t="s">
        <v>43</v>
      </c>
      <c r="G2" s="1" t="s">
        <v>44</v>
      </c>
      <c r="H2" s="1" t="s">
        <v>254</v>
      </c>
      <c r="J2" s="1" t="s">
        <v>208</v>
      </c>
      <c r="K2" s="1" t="s">
        <v>53</v>
      </c>
      <c r="L2" s="1" t="s">
        <v>155</v>
      </c>
    </row>
    <row r="3" spans="2:13">
      <c r="B3" s="1" t="s">
        <v>55</v>
      </c>
      <c r="C3" s="1" t="s">
        <v>56</v>
      </c>
      <c r="D3" s="1" t="s">
        <v>57</v>
      </c>
      <c r="G3" s="1" t="s">
        <v>59</v>
      </c>
      <c r="H3" s="1" t="s">
        <v>153</v>
      </c>
      <c r="J3" s="1" t="s">
        <v>55</v>
      </c>
      <c r="K3" s="1" t="s">
        <v>56</v>
      </c>
      <c r="L3" s="1" t="s">
        <v>59</v>
      </c>
    </row>
    <row r="4" spans="2:13">
      <c r="B4" s="3" t="str">
        <f>"K"&amp;ROW()-3</f>
        <v>K1</v>
      </c>
      <c r="C4" s="3">
        <v>1</v>
      </c>
      <c r="D4" s="3" t="s">
        <v>218</v>
      </c>
      <c r="E4" s="2" t="str">
        <f>"{id: '"&amp;B4&amp;"', type: "&amp;C4&amp;", menu: '"&amp;D4&amp;"'},"</f>
        <v>{id: 'K1', type: 1, menu: 'ご飯、ニラ玉炒め、もやし中華サラダ、中華スープ'},</v>
      </c>
      <c r="G4" s="3" t="s">
        <v>3</v>
      </c>
      <c r="H4" s="3" t="s">
        <v>45</v>
      </c>
      <c r="I4" s="2" t="str">
        <f>"{name: '"&amp;G4&amp;"', ingredient: '"&amp;H4&amp;"'},"</f>
        <v>{name: '味噌汁', ingredient: '豆腐、わかめ、味噌、だし'},</v>
      </c>
      <c r="J4" s="3" t="str">
        <f>"I"&amp;ROW()-3</f>
        <v>I1</v>
      </c>
      <c r="K4" s="3">
        <v>1</v>
      </c>
      <c r="L4" s="3" t="s">
        <v>264</v>
      </c>
      <c r="M4" s="2" t="str">
        <f>"{id: '"&amp;J4&amp;"', type: "&amp;K4&amp;", name: '"&amp;L4&amp;"'},"</f>
        <v>{id: 'I1', type: 1, name: 'ソーセージ'},</v>
      </c>
    </row>
    <row r="5" spans="2:13">
      <c r="B5" s="3" t="str">
        <f t="shared" ref="B5:B49" si="0">"K"&amp;ROW()-3</f>
        <v>K2</v>
      </c>
      <c r="C5" s="3">
        <v>1</v>
      </c>
      <c r="D5" s="3" t="s">
        <v>236</v>
      </c>
      <c r="E5" s="2" t="str">
        <f t="shared" ref="E5:E48" si="1">"{id: '"&amp;B5&amp;"', type: "&amp;C5&amp;", menu: '"&amp;D5&amp;"'},"</f>
        <v>{id: 'K2', type: 1, menu: 'ご飯、焼鮭、味噌汁'},</v>
      </c>
      <c r="G5" s="3" t="s">
        <v>22</v>
      </c>
      <c r="H5" s="3" t="s">
        <v>183</v>
      </c>
      <c r="I5" s="2" t="str">
        <f t="shared" ref="I5:I61" si="2">"{name: '"&amp;G5&amp;"', ingredient: '"&amp;H5&amp;"'},"</f>
        <v>{name: 'わかめご飯', ingredient: 'わかめ、白米'},</v>
      </c>
      <c r="J5" s="3" t="str">
        <f t="shared" ref="J5:J68" si="3">"I"&amp;ROW()-3</f>
        <v>I2</v>
      </c>
      <c r="K5" s="3">
        <v>1</v>
      </c>
      <c r="L5" s="3" t="s">
        <v>199</v>
      </c>
      <c r="M5" s="2" t="str">
        <f t="shared" ref="M5:M68" si="4">"{id: '"&amp;J5&amp;"', type: "&amp;K5&amp;", name: '"&amp;L5&amp;"'},"</f>
        <v>{id: 'I2', type: 1, name: 'ハム'},</v>
      </c>
    </row>
    <row r="6" spans="2:13">
      <c r="B6" s="3" t="str">
        <f t="shared" si="0"/>
        <v>K3</v>
      </c>
      <c r="C6" s="3">
        <v>1</v>
      </c>
      <c r="D6" s="3" t="s">
        <v>226</v>
      </c>
      <c r="E6" s="2" t="str">
        <f t="shared" si="1"/>
        <v>{id: 'K3', type: 1, menu: 'ご飯、納豆、にんじんしりしり、味噌汁'},</v>
      </c>
      <c r="G6" s="3" t="s">
        <v>6</v>
      </c>
      <c r="H6" s="3" t="s">
        <v>388</v>
      </c>
      <c r="I6" s="2" t="str">
        <f t="shared" si="2"/>
        <v>{name: 'フレンチトースト', ingredient: '卵、食パン'},</v>
      </c>
      <c r="J6" s="3" t="str">
        <f t="shared" si="3"/>
        <v>I3</v>
      </c>
      <c r="K6" s="3">
        <v>1</v>
      </c>
      <c r="L6" s="3" t="s">
        <v>203</v>
      </c>
      <c r="M6" s="2" t="str">
        <f t="shared" si="4"/>
        <v>{id: 'I3', type: 1, name: 'ベーコン'},</v>
      </c>
    </row>
    <row r="7" spans="2:13">
      <c r="B7" s="3" t="str">
        <f t="shared" si="0"/>
        <v>K4</v>
      </c>
      <c r="C7" s="3">
        <v>1</v>
      </c>
      <c r="D7" s="3" t="s">
        <v>237</v>
      </c>
      <c r="E7" s="2" t="str">
        <f t="shared" si="1"/>
        <v>{id: 'K4', type: 1, menu: 'わかめご飯、味噌汁'},</v>
      </c>
      <c r="G7" s="3" t="s">
        <v>4</v>
      </c>
      <c r="H7" s="3" t="s">
        <v>312</v>
      </c>
      <c r="I7" s="2" t="str">
        <f t="shared" si="2"/>
        <v>{name: 'コンソメスープ', ingredient: '玉ねぎ、にんじん、コーン、コンソメ'},</v>
      </c>
      <c r="J7" s="3" t="str">
        <f t="shared" si="3"/>
        <v>I4</v>
      </c>
      <c r="K7" s="3">
        <v>1</v>
      </c>
      <c r="L7" s="3" t="s">
        <v>370</v>
      </c>
      <c r="M7" s="2" t="str">
        <f t="shared" si="4"/>
        <v>{id: 'I4', type: 1, name: '牛こま切れ肉'},</v>
      </c>
    </row>
    <row r="8" spans="2:13">
      <c r="B8" s="3" t="str">
        <f t="shared" si="0"/>
        <v>K5</v>
      </c>
      <c r="C8" s="3">
        <v>1</v>
      </c>
      <c r="D8" s="3" t="s">
        <v>213</v>
      </c>
      <c r="E8" s="2" t="str">
        <f t="shared" si="1"/>
        <v>{id: 'K5', type: 1, menu: 'トースト、ハムエッグ、コンソメスープ、コールスロー'},</v>
      </c>
      <c r="G8" s="3" t="s">
        <v>8</v>
      </c>
      <c r="H8" s="3" t="s">
        <v>48</v>
      </c>
      <c r="I8" s="2" t="str">
        <f t="shared" si="2"/>
        <v>{name: '天ぷら', ingredient: '天ぷら粉、レンコン、カボチャ、ブロッコリー、オクラ'},</v>
      </c>
      <c r="J8" s="3" t="str">
        <f t="shared" si="3"/>
        <v>I5</v>
      </c>
      <c r="K8" s="3">
        <v>1</v>
      </c>
      <c r="L8" s="3" t="s">
        <v>200</v>
      </c>
      <c r="M8" s="2" t="str">
        <f t="shared" si="4"/>
        <v>{id: 'I5', type: 1, name: '牛肉'},</v>
      </c>
    </row>
    <row r="9" spans="2:13">
      <c r="B9" s="3" t="str">
        <f t="shared" si="0"/>
        <v>K6</v>
      </c>
      <c r="C9" s="3">
        <v>1</v>
      </c>
      <c r="D9" s="3" t="s">
        <v>238</v>
      </c>
      <c r="E9" s="2" t="str">
        <f t="shared" si="1"/>
        <v>{id: 'K6', type: 1, menu: 'トースト、ハムエッグ、コンソメスープ、サラダ'},</v>
      </c>
      <c r="G9" s="3" t="s">
        <v>5</v>
      </c>
      <c r="H9" s="3" t="s">
        <v>49</v>
      </c>
      <c r="I9" s="2" t="str">
        <f t="shared" si="2"/>
        <v>{name: 'ハムエッグ', ingredient: '卵、ハム'},</v>
      </c>
      <c r="J9" s="3" t="str">
        <f t="shared" si="3"/>
        <v>I6</v>
      </c>
      <c r="K9" s="3">
        <v>1</v>
      </c>
      <c r="L9" s="3" t="s">
        <v>371</v>
      </c>
      <c r="M9" s="2" t="str">
        <f t="shared" si="4"/>
        <v>{id: 'I6', type: 1, name: '牛肩ロース'},</v>
      </c>
    </row>
    <row r="10" spans="2:13">
      <c r="B10" s="3" t="str">
        <f t="shared" si="0"/>
        <v>K7</v>
      </c>
      <c r="C10" s="3">
        <v>1</v>
      </c>
      <c r="D10" s="3" t="s">
        <v>212</v>
      </c>
      <c r="E10" s="2" t="str">
        <f t="shared" si="1"/>
        <v>{id: 'K7', type: 1, menu: 'フレンチトースト、ソーセージ、コンソメスープ'},</v>
      </c>
      <c r="G10" s="3" t="s">
        <v>9</v>
      </c>
      <c r="H10" s="3" t="s">
        <v>313</v>
      </c>
      <c r="I10" s="2" t="str">
        <f t="shared" si="2"/>
        <v>{name: '野菜炒め', ingredient: 'キャベツ、にんじん、もやし、創味シャンタン'},</v>
      </c>
      <c r="J10" s="3" t="str">
        <f t="shared" si="3"/>
        <v>I7</v>
      </c>
      <c r="K10" s="3">
        <v>1</v>
      </c>
      <c r="L10" s="3" t="s">
        <v>372</v>
      </c>
      <c r="M10" s="2" t="str">
        <f t="shared" si="4"/>
        <v>{id: 'I7', type: 1, name: '牛豚合びき肉'},</v>
      </c>
    </row>
    <row r="11" spans="2:13">
      <c r="B11" s="3" t="str">
        <f t="shared" si="0"/>
        <v>K8</v>
      </c>
      <c r="C11" s="3">
        <v>2</v>
      </c>
      <c r="D11" s="3" t="s">
        <v>239</v>
      </c>
      <c r="E11" s="2" t="str">
        <f t="shared" si="1"/>
        <v>{id: 'K8', type: 2, menu: 'お好み焼き'},</v>
      </c>
      <c r="G11" s="3" t="s">
        <v>7</v>
      </c>
      <c r="H11" s="3" t="s">
        <v>295</v>
      </c>
      <c r="I11" s="2" t="str">
        <f t="shared" si="2"/>
        <v>{name: '中華スープ', ingredient: 'わかめ、長ねぎ、白ゴマ、創味シャンタン'},</v>
      </c>
      <c r="J11" s="3" t="str">
        <f t="shared" si="3"/>
        <v>I8</v>
      </c>
      <c r="K11" s="3">
        <v>1</v>
      </c>
      <c r="L11" s="3" t="s">
        <v>377</v>
      </c>
      <c r="M11" s="2" t="str">
        <f t="shared" si="4"/>
        <v>{id: 'I8', type: 1, name: '豚こま切れ肉'},</v>
      </c>
    </row>
    <row r="12" spans="2:13">
      <c r="B12" s="3" t="str">
        <f t="shared" si="0"/>
        <v>K9</v>
      </c>
      <c r="C12" s="3">
        <v>2</v>
      </c>
      <c r="D12" s="3" t="s">
        <v>215</v>
      </c>
      <c r="E12" s="2" t="str">
        <f t="shared" si="1"/>
        <v>{id: 'K9', type: 2, menu: 'ご飯、よだれ鶏、もやしナムル、中華スープ'},</v>
      </c>
      <c r="G12" s="3" t="s">
        <v>50</v>
      </c>
      <c r="H12" s="3" t="s">
        <v>314</v>
      </c>
      <c r="I12" s="2" t="str">
        <f t="shared" si="2"/>
        <v>{name: '酢豚', ingredient: '豚肉、にんじん、ピーマン、玉ねぎ'},</v>
      </c>
      <c r="J12" s="3" t="str">
        <f t="shared" si="3"/>
        <v>I9</v>
      </c>
      <c r="K12" s="3">
        <v>1</v>
      </c>
      <c r="L12" s="3" t="s">
        <v>378</v>
      </c>
      <c r="M12" s="2" t="str">
        <f t="shared" si="4"/>
        <v>{id: 'I9', type: 1, name: '豚ひき肉'},</v>
      </c>
    </row>
    <row r="13" spans="2:13">
      <c r="B13" s="3" t="str">
        <f t="shared" si="0"/>
        <v>K10</v>
      </c>
      <c r="C13" s="3">
        <v>2</v>
      </c>
      <c r="D13" s="3" t="s">
        <v>229</v>
      </c>
      <c r="E13" s="2" t="str">
        <f t="shared" si="1"/>
        <v>{id: 'K10', type: 2, menu: 'ご飯、スタミナねぎ塩炒め、中華スープ'},</v>
      </c>
      <c r="G13" s="3" t="s">
        <v>10</v>
      </c>
      <c r="H13" s="3" t="s">
        <v>189</v>
      </c>
      <c r="I13" s="2" t="str">
        <f t="shared" si="2"/>
        <v>{name: 'オムライス', ingredient: '白米、卵、ケチャップ'},</v>
      </c>
      <c r="J13" s="3" t="str">
        <f t="shared" si="3"/>
        <v>I10</v>
      </c>
      <c r="K13" s="3">
        <v>1</v>
      </c>
      <c r="L13" s="3" t="s">
        <v>336</v>
      </c>
      <c r="M13" s="2" t="str">
        <f t="shared" si="4"/>
        <v>{id: 'I10', type: 1, name: '豚バラ肉'},</v>
      </c>
    </row>
    <row r="14" spans="2:13">
      <c r="B14" s="3" t="str">
        <f t="shared" si="0"/>
        <v>K11</v>
      </c>
      <c r="C14" s="3">
        <v>2</v>
      </c>
      <c r="D14" s="3" t="s">
        <v>216</v>
      </c>
      <c r="E14" s="2" t="str">
        <f t="shared" si="1"/>
        <v>{id: 'K11', type: 2, menu: 'ご飯、チキンとキャベツのガーリック炒め、中華スープ'},</v>
      </c>
      <c r="G14" s="3" t="s">
        <v>51</v>
      </c>
      <c r="H14" s="3" t="s">
        <v>52</v>
      </c>
      <c r="I14" s="2" t="str">
        <f t="shared" si="2"/>
        <v>{name: 'サラダ', ingredient: 'レタス、トマト'},</v>
      </c>
      <c r="J14" s="3" t="str">
        <f t="shared" si="3"/>
        <v>I11</v>
      </c>
      <c r="K14" s="3">
        <v>1</v>
      </c>
      <c r="L14" s="3" t="s">
        <v>379</v>
      </c>
      <c r="M14" s="2" t="str">
        <f t="shared" si="4"/>
        <v>{id: 'I11', type: 1, name: '豚バラ肉 (薄切り)'},</v>
      </c>
    </row>
    <row r="15" spans="2:13">
      <c r="B15" s="3" t="str">
        <f t="shared" si="0"/>
        <v>K12</v>
      </c>
      <c r="C15" s="3">
        <v>2</v>
      </c>
      <c r="D15" s="3" t="s">
        <v>235</v>
      </c>
      <c r="E15" s="2" t="str">
        <f t="shared" si="1"/>
        <v>{id: 'K12', type: 2, menu: 'ご飯、ナスと豚肉の味噌炒め、中華スープ'},</v>
      </c>
      <c r="G15" s="3" t="s">
        <v>47</v>
      </c>
      <c r="H15" s="3" t="s">
        <v>315</v>
      </c>
      <c r="I15" s="2" t="str">
        <f t="shared" si="2"/>
        <v>{name: 'カレーライス', ingredient: 'カレールー、鶏もも肉、玉ねぎ、にんじん、ジャガイモ、福神漬け'},</v>
      </c>
      <c r="J15" s="3" t="str">
        <f t="shared" si="3"/>
        <v>I12</v>
      </c>
      <c r="K15" s="3">
        <v>1</v>
      </c>
      <c r="L15" s="3" t="s">
        <v>337</v>
      </c>
      <c r="M15" s="2" t="str">
        <f t="shared" si="4"/>
        <v>{id: 'I12', type: 1, name: '豚バラ肉(ブロック)'},</v>
      </c>
    </row>
    <row r="16" spans="2:13">
      <c r="B16" s="3" t="str">
        <f t="shared" si="0"/>
        <v>K13</v>
      </c>
      <c r="C16" s="3">
        <v>2</v>
      </c>
      <c r="D16" s="3" t="s">
        <v>240</v>
      </c>
      <c r="E16" s="2" t="str">
        <f t="shared" si="1"/>
        <v>{id: 'K13', type: 2, menu: 'ご飯、酢豚、中華スープ'},</v>
      </c>
      <c r="G16" s="3" t="s">
        <v>46</v>
      </c>
      <c r="H16" s="3" t="s">
        <v>58</v>
      </c>
      <c r="I16" s="2" t="str">
        <f t="shared" si="2"/>
        <v>{name: '肉うどん', ingredient: '牛肉、うどん'},</v>
      </c>
      <c r="J16" s="3" t="str">
        <f t="shared" si="3"/>
        <v>I13</v>
      </c>
      <c r="K16" s="3">
        <v>1</v>
      </c>
      <c r="L16" s="3" t="s">
        <v>201</v>
      </c>
      <c r="M16" s="2" t="str">
        <f t="shared" si="4"/>
        <v>{id: 'I13', type: 1, name: '豚肉'},</v>
      </c>
    </row>
    <row r="17" spans="2:13">
      <c r="B17" s="3" t="str">
        <f t="shared" si="0"/>
        <v>K14</v>
      </c>
      <c r="C17" s="3">
        <v>2</v>
      </c>
      <c r="D17" s="3" t="s">
        <v>241</v>
      </c>
      <c r="E17" s="2" t="str">
        <f t="shared" si="1"/>
        <v>{id: 'K14', type: 2, menu: 'ご飯、野菜炒め、中華スープ'},</v>
      </c>
      <c r="G17" s="3" t="s">
        <v>209</v>
      </c>
      <c r="H17" s="3" t="s">
        <v>210</v>
      </c>
      <c r="I17" s="2" t="str">
        <f t="shared" si="2"/>
        <v>{name: 'ご飯', ingredient: '白米'},</v>
      </c>
      <c r="J17" s="3" t="str">
        <f t="shared" si="3"/>
        <v>I14</v>
      </c>
      <c r="K17" s="3">
        <v>1</v>
      </c>
      <c r="L17" s="3" t="s">
        <v>380</v>
      </c>
      <c r="M17" s="2" t="str">
        <f t="shared" si="4"/>
        <v>{id: 'I14', type: 1, name: '豚肩ロース (薄切り)'},</v>
      </c>
    </row>
    <row r="18" spans="2:13">
      <c r="B18" s="3" t="str">
        <f t="shared" si="0"/>
        <v>K15</v>
      </c>
      <c r="C18" s="3">
        <v>2</v>
      </c>
      <c r="D18" s="3" t="s">
        <v>242</v>
      </c>
      <c r="E18" s="2" t="str">
        <f t="shared" si="1"/>
        <v>{id: 'K15', type: 2, menu: 'たこ焼き'},</v>
      </c>
      <c r="G18" s="3" t="s">
        <v>239</v>
      </c>
      <c r="H18" s="3" t="s">
        <v>284</v>
      </c>
      <c r="I18" s="2" t="str">
        <f t="shared" si="2"/>
        <v>{name: 'お好み焼き', ingredient: 'お好み焼き粉、キャベツ、豚肉、紅しょうが、揚げ玉、卵、ソース、マヨネーズ、青のり、かつお節'},</v>
      </c>
      <c r="J18" s="3" t="str">
        <f t="shared" si="3"/>
        <v>I15</v>
      </c>
      <c r="K18" s="3">
        <v>1</v>
      </c>
      <c r="L18" s="3" t="s">
        <v>204</v>
      </c>
      <c r="M18" s="2" t="str">
        <f t="shared" si="4"/>
        <v>{id: 'I15', type: 1, name: '鶏むね肉'},</v>
      </c>
    </row>
    <row r="19" spans="2:13">
      <c r="B19" s="3" t="str">
        <f t="shared" si="0"/>
        <v>K16</v>
      </c>
      <c r="C19" s="3">
        <v>2</v>
      </c>
      <c r="D19" s="3" t="s">
        <v>243</v>
      </c>
      <c r="E19" s="2" t="str">
        <f t="shared" si="1"/>
        <v>{id: 'K16', type: 2, menu: 'オムライス、サラダ'},</v>
      </c>
      <c r="G19" s="3" t="s">
        <v>256</v>
      </c>
      <c r="H19" s="3" t="s">
        <v>384</v>
      </c>
      <c r="I19" s="2" t="str">
        <f t="shared" si="2"/>
        <v>{name: 'かぼちゃの煮物', ingredient: 'カボチャ、しょうゆ、酒、砂糖、みりん'},</v>
      </c>
      <c r="J19" s="3" t="str">
        <f t="shared" si="3"/>
        <v>I16</v>
      </c>
      <c r="K19" s="3">
        <v>1</v>
      </c>
      <c r="L19" s="3" t="s">
        <v>202</v>
      </c>
      <c r="M19" s="2" t="str">
        <f t="shared" si="4"/>
        <v>{id: 'I16', type: 1, name: '鶏もも肉'},</v>
      </c>
    </row>
    <row r="20" spans="2:13">
      <c r="B20" s="3" t="str">
        <f t="shared" si="0"/>
        <v>K17</v>
      </c>
      <c r="C20" s="3">
        <v>2</v>
      </c>
      <c r="D20" s="3" t="s">
        <v>322</v>
      </c>
      <c r="E20" s="2" t="str">
        <f t="shared" si="1"/>
        <v>{id: 'K17', type: 2, menu: '明太子パスタ、サラダ'},</v>
      </c>
      <c r="G20" s="3" t="s">
        <v>257</v>
      </c>
      <c r="H20" s="3" t="s">
        <v>286</v>
      </c>
      <c r="I20" s="2" t="str">
        <f t="shared" si="2"/>
        <v>{name: 'すき焼き', ingredient: '牛肩ロース、春菊、しいたけ、長ねぎ、豆腐、しらたき、卵、砂糖、しょうゆ、料理酒'},</v>
      </c>
      <c r="J20" s="3" t="str">
        <f t="shared" si="3"/>
        <v>I17</v>
      </c>
      <c r="K20" s="3">
        <v>2</v>
      </c>
      <c r="L20" s="3" t="s">
        <v>325</v>
      </c>
      <c r="M20" s="2" t="str">
        <f t="shared" si="4"/>
        <v>{id: 'I17', type: 2, name: 'さば'},</v>
      </c>
    </row>
    <row r="21" spans="2:13">
      <c r="B21" s="3" t="str">
        <f t="shared" si="0"/>
        <v>K18</v>
      </c>
      <c r="C21" s="3">
        <v>2</v>
      </c>
      <c r="D21" s="3" t="s">
        <v>227</v>
      </c>
      <c r="E21" s="2" t="str">
        <f t="shared" si="1"/>
        <v>{id: 'K18', type: 2, menu: '焼きそば、卵とわかめの春雨スープ'},</v>
      </c>
      <c r="G21" s="3" t="s">
        <v>242</v>
      </c>
      <c r="H21" s="3" t="s">
        <v>296</v>
      </c>
      <c r="I21" s="2" t="str">
        <f t="shared" si="2"/>
        <v>{name: 'たこ焼き', ingredient: 'たこ焼き粉、たこ、長ねぎ、紅しょうが'},</v>
      </c>
      <c r="J21" s="3" t="str">
        <f t="shared" si="3"/>
        <v>I18</v>
      </c>
      <c r="K21" s="3">
        <v>2</v>
      </c>
      <c r="L21" s="3" t="s">
        <v>157</v>
      </c>
      <c r="M21" s="2" t="str">
        <f t="shared" si="4"/>
        <v>{id: 'I18', type: 2, name: 'ししゃも'},</v>
      </c>
    </row>
    <row r="22" spans="2:13">
      <c r="B22" s="3" t="str">
        <f t="shared" si="0"/>
        <v>K19</v>
      </c>
      <c r="C22" s="3">
        <v>2</v>
      </c>
      <c r="D22" s="3" t="s">
        <v>231</v>
      </c>
      <c r="E22" s="2" t="str">
        <f t="shared" si="1"/>
        <v>{id: 'K19', type: 2, menu: '牛丼、味噌汁'},</v>
      </c>
      <c r="G22" s="3" t="s">
        <v>258</v>
      </c>
      <c r="H22" s="3" t="s">
        <v>316</v>
      </c>
      <c r="I22" s="2" t="str">
        <f t="shared" si="2"/>
        <v>{name: 'にんじんしりしり', ingredient: 'にんじん、卵'},</v>
      </c>
      <c r="J22" s="3" t="str">
        <f t="shared" si="3"/>
        <v>I19</v>
      </c>
      <c r="K22" s="3">
        <v>2</v>
      </c>
      <c r="L22" s="3" t="s">
        <v>205</v>
      </c>
      <c r="M22" s="2" t="str">
        <f t="shared" si="4"/>
        <v>{id: 'I19', type: 2, name: 'しらす'},</v>
      </c>
    </row>
    <row r="23" spans="2:13">
      <c r="B23" s="3" t="str">
        <f t="shared" si="0"/>
        <v>K20</v>
      </c>
      <c r="C23" s="3">
        <v>2</v>
      </c>
      <c r="D23" s="3" t="s">
        <v>244</v>
      </c>
      <c r="E23" s="2" t="str">
        <f t="shared" si="1"/>
        <v>{id: 'K20', type: 2, menu: '肉うどん'},</v>
      </c>
      <c r="G23" s="3" t="s">
        <v>259</v>
      </c>
      <c r="H23" s="3" t="s">
        <v>287</v>
      </c>
      <c r="I23" s="2" t="str">
        <f t="shared" si="2"/>
        <v>{name: 'もやしナムル', ingredient: 'もやし、白ゴマ、しょうゆ、ごま油、鶏がらスープの素、ニンニク'},</v>
      </c>
      <c r="J23" s="3" t="str">
        <f t="shared" si="3"/>
        <v>I20</v>
      </c>
      <c r="K23" s="3">
        <v>2</v>
      </c>
      <c r="L23" s="3" t="s">
        <v>353</v>
      </c>
      <c r="M23" s="2" t="str">
        <f t="shared" si="4"/>
        <v>{id: 'I20', type: 2, name: 'たこ'},</v>
      </c>
    </row>
    <row r="24" spans="2:13">
      <c r="B24" s="3" t="str">
        <f t="shared" si="0"/>
        <v>K21</v>
      </c>
      <c r="C24" s="3">
        <v>2</v>
      </c>
      <c r="D24" s="3" t="s">
        <v>232</v>
      </c>
      <c r="E24" s="2" t="str">
        <f t="shared" si="1"/>
        <v>{id: 'K21', type: 2, menu: '茄子とひき肉のボロネーゼ風パスタ'},</v>
      </c>
      <c r="G24" s="3" t="s">
        <v>116</v>
      </c>
      <c r="H24" s="3" t="s">
        <v>289</v>
      </c>
      <c r="I24" s="2" t="str">
        <f t="shared" si="2"/>
        <v>{name: 'もやし中華サラダ', ingredient: 'もやし、きゅうり、ハム、白ゴマ、しょうゆ、酢、砂糖、だし、ごま油'},</v>
      </c>
      <c r="J24" s="3" t="str">
        <f t="shared" si="3"/>
        <v>I21</v>
      </c>
      <c r="K24" s="3">
        <v>2</v>
      </c>
      <c r="L24" s="3" t="s">
        <v>156</v>
      </c>
      <c r="M24" s="2" t="str">
        <f t="shared" si="4"/>
        <v>{id: 'I21', type: 2, name: 'サバ'},</v>
      </c>
    </row>
    <row r="25" spans="2:13">
      <c r="B25" s="3" t="str">
        <f t="shared" si="0"/>
        <v>K22</v>
      </c>
      <c r="C25" s="3">
        <v>2</v>
      </c>
      <c r="D25" s="3" t="s">
        <v>245</v>
      </c>
      <c r="E25" s="2" t="str">
        <f t="shared" si="1"/>
        <v>{id: 'K22', type: 2, menu: '蕎麦、天ぷら'},</v>
      </c>
      <c r="G25" s="3" t="s">
        <v>260</v>
      </c>
      <c r="H25" s="3" t="s">
        <v>290</v>
      </c>
      <c r="I25" s="2" t="str">
        <f t="shared" si="2"/>
        <v>{name: 'よだれ鶏', ingredient: '鶏むね肉'},</v>
      </c>
      <c r="J25" s="3" t="str">
        <f t="shared" si="3"/>
        <v>I22</v>
      </c>
      <c r="K25" s="3">
        <v>2</v>
      </c>
      <c r="L25" s="3" t="s">
        <v>359</v>
      </c>
      <c r="M25" s="2" t="str">
        <f t="shared" si="4"/>
        <v>{id: 'I22', type: 2, name: 'ツナ'},</v>
      </c>
    </row>
    <row r="26" spans="2:13">
      <c r="B26" s="3" t="str">
        <f t="shared" si="0"/>
        <v>K23</v>
      </c>
      <c r="C26" s="3">
        <v>2</v>
      </c>
      <c r="D26" s="3" t="s">
        <v>214</v>
      </c>
      <c r="E26" s="2" t="str">
        <f>"{id: '"&amp;B26&amp;"', type: "&amp;C26&amp;", menu: '"&amp;D26&amp;"'},"</f>
        <v>{id: 'K23', type: 2, menu: '親子丼、味噌汁'},</v>
      </c>
      <c r="G26" s="3" t="s">
        <v>261</v>
      </c>
      <c r="H26" s="3" t="s">
        <v>291</v>
      </c>
      <c r="I26" s="2" t="str">
        <f t="shared" si="2"/>
        <v>{name: 'コロッケ', ingredient: 'じゃがいも、玉ねぎ、牛豚合びき肉、パン粉'},</v>
      </c>
      <c r="J26" s="3" t="str">
        <f t="shared" si="3"/>
        <v>I23</v>
      </c>
      <c r="K26" s="3">
        <v>2</v>
      </c>
      <c r="L26" s="3" t="s">
        <v>206</v>
      </c>
      <c r="M26" s="2" t="str">
        <f t="shared" si="4"/>
        <v>{id: 'I23', type: 2, name: '鮭'},</v>
      </c>
    </row>
    <row r="27" spans="2:13">
      <c r="B27" s="3" t="str">
        <f t="shared" si="0"/>
        <v>K24</v>
      </c>
      <c r="C27" s="3">
        <v>3</v>
      </c>
      <c r="D27" s="3" t="s">
        <v>246</v>
      </c>
      <c r="E27" s="2" t="str">
        <f t="shared" si="1"/>
        <v>{id: 'K24', type: 3, menu: 'ご飯、すき焼き'},</v>
      </c>
      <c r="G27" s="3" t="s">
        <v>262</v>
      </c>
      <c r="H27" s="3" t="s">
        <v>292</v>
      </c>
      <c r="I27" s="2" t="str">
        <f t="shared" si="2"/>
        <v>{name: 'コールスロー', ingredient: 'キャベツ、ハム'},</v>
      </c>
      <c r="J27" s="3" t="str">
        <f t="shared" si="3"/>
        <v>I24</v>
      </c>
      <c r="K27" s="3">
        <v>3</v>
      </c>
      <c r="L27" s="3" t="s">
        <v>346</v>
      </c>
      <c r="M27" s="2" t="str">
        <f t="shared" si="4"/>
        <v>{id: 'I24', type: 3, name: 'きゅうり'},</v>
      </c>
    </row>
    <row r="28" spans="2:13">
      <c r="B28" s="3" t="str">
        <f t="shared" si="0"/>
        <v>K25</v>
      </c>
      <c r="C28" s="3">
        <v>3</v>
      </c>
      <c r="D28" s="3" t="s">
        <v>247</v>
      </c>
      <c r="E28" s="2" t="str">
        <f t="shared" si="1"/>
        <v>{id: 'K25', type: 3, menu: 'ご飯、コロッケ、サラダ'},</v>
      </c>
      <c r="G28" s="3" t="s">
        <v>263</v>
      </c>
      <c r="H28" s="3" t="s">
        <v>294</v>
      </c>
      <c r="I28" s="2" t="str">
        <f t="shared" si="2"/>
        <v>{name: 'スタミナねぎ塩炒め', ingredient: '牛こま切れ肉、ピーマン、長ねぎ'},</v>
      </c>
      <c r="J28" s="3" t="str">
        <f t="shared" si="3"/>
        <v>I25</v>
      </c>
      <c r="K28" s="3">
        <v>3</v>
      </c>
      <c r="L28" s="3" t="s">
        <v>348</v>
      </c>
      <c r="M28" s="2" t="str">
        <f t="shared" si="4"/>
        <v>{id: 'I25', type: 3, name: 'ごぼう'},</v>
      </c>
    </row>
    <row r="29" spans="2:13">
      <c r="B29" s="3" t="str">
        <f t="shared" si="0"/>
        <v>K26</v>
      </c>
      <c r="C29" s="3">
        <v>3</v>
      </c>
      <c r="D29" s="3" t="s">
        <v>248</v>
      </c>
      <c r="E29" s="2" t="str">
        <f t="shared" si="1"/>
        <v>{id: 'K26', type: 3, menu: 'ご飯、ハンバーグ、サラダ'},</v>
      </c>
      <c r="G29" s="3" t="s">
        <v>264</v>
      </c>
      <c r="H29" s="3" t="s">
        <v>298</v>
      </c>
      <c r="I29" s="2" t="str">
        <f t="shared" si="2"/>
        <v>{name: 'ソーセージ', ingredient: 'ソーセージ'},</v>
      </c>
      <c r="J29" s="3" t="str">
        <f t="shared" si="3"/>
        <v>I26</v>
      </c>
      <c r="K29" s="3">
        <v>3</v>
      </c>
      <c r="L29" s="3" t="s">
        <v>352</v>
      </c>
      <c r="M29" s="2" t="str">
        <f t="shared" si="4"/>
        <v>{id: 'I26', type: 3, name: 'じゃがいも'},</v>
      </c>
    </row>
    <row r="30" spans="2:13">
      <c r="B30" s="3" t="str">
        <f t="shared" si="0"/>
        <v>K27</v>
      </c>
      <c r="C30" s="3">
        <v>3</v>
      </c>
      <c r="D30" s="3" t="s">
        <v>220</v>
      </c>
      <c r="E30" s="2" t="str">
        <f t="shared" si="1"/>
        <v>{id: 'K27', type: 3, menu: 'ご飯、ピーマンとなすの味噌炒め、味噌汁'},</v>
      </c>
      <c r="G30" s="3" t="s">
        <v>111</v>
      </c>
      <c r="H30" s="3" t="s">
        <v>299</v>
      </c>
      <c r="I30" s="2" t="str">
        <f t="shared" si="2"/>
        <v>{name: 'チキンとキャベツのガーリック炒め', ingredient: '鶏もも肉、キャベツ、ニンニク'},</v>
      </c>
      <c r="J30" s="3" t="str">
        <f t="shared" si="3"/>
        <v>I27</v>
      </c>
      <c r="K30" s="3">
        <v>3</v>
      </c>
      <c r="L30" s="3" t="s">
        <v>317</v>
      </c>
      <c r="M30" s="2" t="str">
        <f t="shared" si="4"/>
        <v>{id: 'I27', type: 3, name: 'にんじん'},</v>
      </c>
    </row>
    <row r="31" spans="2:13">
      <c r="B31" s="3" t="str">
        <f t="shared" si="0"/>
        <v>K28</v>
      </c>
      <c r="C31" s="3">
        <v>3</v>
      </c>
      <c r="D31" s="3" t="s">
        <v>219</v>
      </c>
      <c r="E31" s="2" t="str">
        <f t="shared" si="1"/>
        <v>{id: 'K28', type: 3, menu: 'ご飯、ピーマンの肉巻き、味噌汁'},</v>
      </c>
      <c r="G31" s="3" t="s">
        <v>186</v>
      </c>
      <c r="H31" s="3" t="s">
        <v>301</v>
      </c>
      <c r="I31" s="2" t="str">
        <f t="shared" si="2"/>
        <v>{name: 'トースト', ingredient: '食パン'},</v>
      </c>
      <c r="J31" s="3" t="str">
        <f t="shared" si="3"/>
        <v>I28</v>
      </c>
      <c r="K31" s="3">
        <v>3</v>
      </c>
      <c r="L31" s="3" t="s">
        <v>355</v>
      </c>
      <c r="M31" s="2" t="str">
        <f t="shared" si="4"/>
        <v>{id: 'I28', type: 3, name: 'ほうれん草'},</v>
      </c>
    </row>
    <row r="32" spans="2:13">
      <c r="B32" s="3" t="str">
        <f t="shared" si="0"/>
        <v>K29</v>
      </c>
      <c r="C32" s="3">
        <v>3</v>
      </c>
      <c r="D32" s="3" t="s">
        <v>225</v>
      </c>
      <c r="E32" s="2" t="str">
        <f t="shared" si="1"/>
        <v>{id: 'K29', type: 3, menu: 'ご飯、ピーマンの肉詰め、味噌汁'},</v>
      </c>
      <c r="G32" s="3" t="s">
        <v>302</v>
      </c>
      <c r="H32" s="3" t="s">
        <v>303</v>
      </c>
      <c r="I32" s="2" t="str">
        <f t="shared" si="2"/>
        <v>{name: 'ナスと豚肉の味噌炒め', ingredient: 'ナス、豚こま切れ肉'},</v>
      </c>
      <c r="J32" s="3" t="str">
        <f t="shared" si="3"/>
        <v>I29</v>
      </c>
      <c r="K32" s="3">
        <v>3</v>
      </c>
      <c r="L32" s="3" t="s">
        <v>167</v>
      </c>
      <c r="M32" s="2" t="str">
        <f t="shared" si="4"/>
        <v>{id: 'I29', type: 3, name: 'もやし'},</v>
      </c>
    </row>
    <row r="33" spans="2:13">
      <c r="B33" s="3" t="str">
        <f t="shared" si="0"/>
        <v>K30</v>
      </c>
      <c r="C33" s="3">
        <v>3</v>
      </c>
      <c r="D33" s="3" t="s">
        <v>234</v>
      </c>
      <c r="E33" s="2" t="str">
        <f t="shared" si="1"/>
        <v>{id: 'K30', type: 3, menu: 'ご飯、レモンねぎ塩チキン、味噌汁'},</v>
      </c>
      <c r="G33" s="3" t="s">
        <v>265</v>
      </c>
      <c r="H33" s="3" t="s">
        <v>304</v>
      </c>
      <c r="I33" s="2" t="str">
        <f t="shared" si="2"/>
        <v>{name: 'ニラ玉炒め', ingredient: 'ニラ、卵'},</v>
      </c>
      <c r="J33" s="3" t="str">
        <f t="shared" si="3"/>
        <v>I30</v>
      </c>
      <c r="K33" s="3">
        <v>3</v>
      </c>
      <c r="L33" s="3" t="s">
        <v>197</v>
      </c>
      <c r="M33" s="2" t="str">
        <f t="shared" si="4"/>
        <v>{id: 'I30', type: 3, name: 'オクラ'},</v>
      </c>
    </row>
    <row r="34" spans="2:13">
      <c r="B34" s="3" t="str">
        <f t="shared" si="0"/>
        <v>K31</v>
      </c>
      <c r="C34" s="3">
        <v>3</v>
      </c>
      <c r="D34" s="3" t="s">
        <v>249</v>
      </c>
      <c r="E34" s="2" t="str">
        <f t="shared" si="1"/>
        <v>{id: 'K31', type: 3, menu: 'ご飯、唐揚げ、サラダ'},</v>
      </c>
      <c r="G34" s="3" t="s">
        <v>132</v>
      </c>
      <c r="H34" s="3" t="s">
        <v>305</v>
      </c>
      <c r="I34" s="2" t="str">
        <f t="shared" si="2"/>
        <v>{name: 'ハンバーグ', ingredient: '牛豚合びき肉、玉ねぎ、卵、パン粉'},</v>
      </c>
      <c r="J34" s="3" t="str">
        <f t="shared" si="3"/>
        <v>I31</v>
      </c>
      <c r="K34" s="3">
        <v>3</v>
      </c>
      <c r="L34" s="3" t="s">
        <v>169</v>
      </c>
      <c r="M34" s="2" t="str">
        <f t="shared" si="4"/>
        <v>{id: 'I31', type: 3, name: 'カボチャ'},</v>
      </c>
    </row>
    <row r="35" spans="2:13">
      <c r="B35" s="3" t="str">
        <f t="shared" si="0"/>
        <v>K32</v>
      </c>
      <c r="C35" s="3">
        <v>3</v>
      </c>
      <c r="D35" s="3" t="s">
        <v>221</v>
      </c>
      <c r="E35" s="2" t="str">
        <f t="shared" si="1"/>
        <v>{id: 'K32', type: 3, menu: 'ご飯、焼き魚、かぼちゃの煮物、味噌汁'},</v>
      </c>
      <c r="G35" s="3" t="s">
        <v>121</v>
      </c>
      <c r="H35" s="3" t="s">
        <v>306</v>
      </c>
      <c r="I35" s="2" t="str">
        <f t="shared" si="2"/>
        <v>{name: 'ピーマンとなすの味噌炒め', ingredient: 'ピーマン、ナス'},</v>
      </c>
      <c r="J35" s="3" t="str">
        <f t="shared" si="3"/>
        <v>I32</v>
      </c>
      <c r="K35" s="3">
        <v>3</v>
      </c>
      <c r="L35" s="3" t="s">
        <v>161</v>
      </c>
      <c r="M35" s="2" t="str">
        <f t="shared" si="4"/>
        <v>{id: 'I32', type: 3, name: 'キャベツ'},</v>
      </c>
    </row>
    <row r="36" spans="2:13">
      <c r="B36" s="3" t="str">
        <f t="shared" si="0"/>
        <v>K33</v>
      </c>
      <c r="C36" s="3">
        <v>3</v>
      </c>
      <c r="D36" s="3" t="s">
        <v>250</v>
      </c>
      <c r="E36" s="2" t="str">
        <f t="shared" si="1"/>
        <v>{id: 'K33', type: 3, menu: 'ご飯、焼き魚、豚汁'},</v>
      </c>
      <c r="G36" s="3" t="s">
        <v>266</v>
      </c>
      <c r="H36" s="3" t="s">
        <v>307</v>
      </c>
      <c r="I36" s="2" t="str">
        <f>"{name: '"&amp;G36&amp;"', ingredient: '"&amp;H36&amp;"'},"</f>
        <v>{name: 'ピーマンの肉巻き', ingredient: '豚バラ肉、ピーマン'},</v>
      </c>
      <c r="J36" s="3" t="str">
        <f t="shared" si="3"/>
        <v>I33</v>
      </c>
      <c r="K36" s="3">
        <v>3</v>
      </c>
      <c r="L36" s="3" t="s">
        <v>198</v>
      </c>
      <c r="M36" s="2" t="str">
        <f t="shared" si="4"/>
        <v>{id: 'I33', type: 3, name: 'コーン'},</v>
      </c>
    </row>
    <row r="37" spans="2:13">
      <c r="B37" s="3" t="str">
        <f t="shared" si="0"/>
        <v>K34</v>
      </c>
      <c r="C37" s="3">
        <v>3</v>
      </c>
      <c r="D37" s="3" t="s">
        <v>311</v>
      </c>
      <c r="E37" s="2" t="str">
        <f t="shared" si="1"/>
        <v>{id: 'K34', type: 3, menu: 'ご飯、焼肉、三色ナムル、中華スープ'},</v>
      </c>
      <c r="G37" s="3" t="s">
        <v>267</v>
      </c>
      <c r="H37" s="3" t="s">
        <v>308</v>
      </c>
      <c r="I37" s="2" t="str">
        <f t="shared" si="2"/>
        <v>{name: 'ピーマンの肉詰め', ingredient: 'ピーマン、牛豚合びき肉、卵'},</v>
      </c>
      <c r="J37" s="3" t="str">
        <f t="shared" si="3"/>
        <v>I34</v>
      </c>
      <c r="K37" s="3">
        <v>3</v>
      </c>
      <c r="L37" s="3" t="s">
        <v>164</v>
      </c>
      <c r="M37" s="2" t="str">
        <f t="shared" si="4"/>
        <v>{id: 'I34', type: 3, name: 'ゴボウ'},</v>
      </c>
    </row>
    <row r="38" spans="2:13">
      <c r="B38" s="3" t="str">
        <f t="shared" si="0"/>
        <v>K35</v>
      </c>
      <c r="C38" s="3">
        <v>3</v>
      </c>
      <c r="D38" s="3" t="s">
        <v>224</v>
      </c>
      <c r="E38" s="2" t="str">
        <f t="shared" si="1"/>
        <v>{id: 'K35', type: 3, menu: 'ご飯、照り焼きチキン、味噌汁'},</v>
      </c>
      <c r="G38" s="3" t="s">
        <v>107</v>
      </c>
      <c r="H38" s="3" t="s">
        <v>309</v>
      </c>
      <c r="I38" s="2" t="str">
        <f t="shared" si="2"/>
        <v>{name: 'レモンねぎ塩チキン', ingredient: '鶏もも肉、長ねぎ、レモン'},</v>
      </c>
      <c r="J38" s="3" t="str">
        <f t="shared" si="3"/>
        <v>I35</v>
      </c>
      <c r="K38" s="3">
        <v>3</v>
      </c>
      <c r="L38" s="3" t="s">
        <v>165</v>
      </c>
      <c r="M38" s="2" t="str">
        <f t="shared" si="4"/>
        <v>{id: 'I35', type: 3, name: 'トマト'},</v>
      </c>
    </row>
    <row r="39" spans="2:13">
      <c r="B39" s="3" t="str">
        <f t="shared" si="0"/>
        <v>K36</v>
      </c>
      <c r="C39" s="3">
        <v>3</v>
      </c>
      <c r="D39" s="3" t="s">
        <v>230</v>
      </c>
      <c r="E39" s="2" t="str">
        <f t="shared" si="1"/>
        <v>{id: 'K36', type: 3, menu: 'ご飯、肉じゃが、味噌汁'},</v>
      </c>
      <c r="G39" s="3" t="s">
        <v>310</v>
      </c>
      <c r="H39" s="3" t="s">
        <v>318</v>
      </c>
      <c r="I39" s="2" t="str">
        <f t="shared" si="2"/>
        <v>{name: '三色ナムル', ingredient: 'ほうれん草、もやし、にんじん'},</v>
      </c>
      <c r="J39" s="3" t="str">
        <f t="shared" si="3"/>
        <v>I36</v>
      </c>
      <c r="K39" s="3">
        <v>3</v>
      </c>
      <c r="L39" s="3" t="s">
        <v>341</v>
      </c>
      <c r="M39" s="2" t="str">
        <f t="shared" si="4"/>
        <v>{id: 'I36', type: 3, name: 'ナス'},</v>
      </c>
    </row>
    <row r="40" spans="2:13">
      <c r="B40" s="3" t="str">
        <f t="shared" si="0"/>
        <v>K37</v>
      </c>
      <c r="C40" s="3">
        <v>3</v>
      </c>
      <c r="D40" s="3" t="s">
        <v>228</v>
      </c>
      <c r="E40" s="2" t="str">
        <f t="shared" si="1"/>
        <v>{id: 'K37', type: 3, menu: 'ご飯、豆腐ハンバーグ、味噌汁'},</v>
      </c>
      <c r="G40" s="3" t="s">
        <v>124</v>
      </c>
      <c r="H40" s="3" t="s">
        <v>319</v>
      </c>
      <c r="I40" s="2" t="str">
        <f t="shared" si="2"/>
        <v>{name: '中華風ツナサラダ', ingredient: 'トマト、きゅうり、ツナ'},</v>
      </c>
      <c r="J40" s="3" t="str">
        <f t="shared" si="3"/>
        <v>I37</v>
      </c>
      <c r="K40" s="3">
        <v>3</v>
      </c>
      <c r="L40" s="3" t="s">
        <v>360</v>
      </c>
      <c r="M40" s="2" t="str">
        <f t="shared" si="4"/>
        <v>{id: 'I37', type: 3, name: 'ニラ'},</v>
      </c>
    </row>
    <row r="41" spans="2:13">
      <c r="B41" s="3" t="str">
        <f t="shared" si="0"/>
        <v>K38</v>
      </c>
      <c r="C41" s="3">
        <v>3</v>
      </c>
      <c r="D41" s="3" t="s">
        <v>251</v>
      </c>
      <c r="E41" s="2" t="str">
        <f t="shared" si="1"/>
        <v>{id: 'K38', type: 3, menu: 'ご飯、豚の角煮、味噌汁'},</v>
      </c>
      <c r="G41" s="3" t="s">
        <v>93</v>
      </c>
      <c r="H41" s="3" t="s">
        <v>320</v>
      </c>
      <c r="I41" s="2" t="str">
        <f t="shared" si="2"/>
        <v>{name: '卵とわかめの春雨スープ', ingredient: '卵、わかめ、春雨'},</v>
      </c>
      <c r="J41" s="3" t="str">
        <f t="shared" si="3"/>
        <v>I38</v>
      </c>
      <c r="K41" s="3">
        <v>3</v>
      </c>
      <c r="L41" s="3" t="s">
        <v>361</v>
      </c>
      <c r="M41" s="2" t="str">
        <f t="shared" si="4"/>
        <v>{id: 'I38', type: 3, name: 'ニンニク'},</v>
      </c>
    </row>
    <row r="42" spans="2:13">
      <c r="B42" s="3" t="str">
        <f t="shared" si="0"/>
        <v>K39</v>
      </c>
      <c r="C42" s="3">
        <v>3</v>
      </c>
      <c r="D42" s="3" t="s">
        <v>217</v>
      </c>
      <c r="E42" s="2" t="str">
        <f t="shared" si="1"/>
        <v>{id: 'K39', type: 3, menu: 'ご飯、豚肉の生姜焼き、味噌汁'},</v>
      </c>
      <c r="G42" s="3" t="s">
        <v>268</v>
      </c>
      <c r="H42" s="3" t="s">
        <v>321</v>
      </c>
      <c r="I42" s="2" t="str">
        <f t="shared" si="2"/>
        <v>{name: '唐揚げ', ingredient: '鶏もも肉'},</v>
      </c>
      <c r="J42" s="3" t="str">
        <f t="shared" si="3"/>
        <v>I39</v>
      </c>
      <c r="K42" s="3">
        <v>3</v>
      </c>
      <c r="L42" s="3" t="s">
        <v>166</v>
      </c>
      <c r="M42" s="2" t="str">
        <f t="shared" si="4"/>
        <v>{id: 'I39', type: 3, name: 'パプリカ'},</v>
      </c>
    </row>
    <row r="43" spans="2:13">
      <c r="B43" s="3" t="str">
        <f t="shared" si="0"/>
        <v>K40</v>
      </c>
      <c r="C43" s="3">
        <v>3</v>
      </c>
      <c r="D43" s="3" t="s">
        <v>223</v>
      </c>
      <c r="E43" s="2" t="str">
        <f t="shared" si="1"/>
        <v>{id: 'K40', type: 3, menu: 'ご飯、鶏むね肉の甘辛みぞれ煮、味噌汁'},</v>
      </c>
      <c r="G43" s="3" t="s">
        <v>323</v>
      </c>
      <c r="H43" s="3" t="s">
        <v>386</v>
      </c>
      <c r="I43" s="2" t="str">
        <f t="shared" si="2"/>
        <v>{name: '明太子パスタ', ingredient: 'スパゲッティ、明太子、マヨネーズ、めんつゆ、バター、刻み海苔'},</v>
      </c>
      <c r="J43" s="3" t="str">
        <f t="shared" si="3"/>
        <v>I40</v>
      </c>
      <c r="K43" s="3">
        <v>3</v>
      </c>
      <c r="L43" s="3" t="s">
        <v>159</v>
      </c>
      <c r="M43" s="2" t="str">
        <f t="shared" si="4"/>
        <v>{id: 'I40', type: 3, name: 'ピーマン'},</v>
      </c>
    </row>
    <row r="44" spans="2:13">
      <c r="B44" s="3" t="str">
        <f t="shared" si="0"/>
        <v>K41</v>
      </c>
      <c r="C44" s="3">
        <v>3</v>
      </c>
      <c r="D44" s="3" t="s">
        <v>233</v>
      </c>
      <c r="E44" s="2" t="str">
        <f t="shared" si="1"/>
        <v>{id: 'K41', type: 3, menu: 'ご飯、麻婆茄子、中華スープ'},</v>
      </c>
      <c r="G44" s="3" t="s">
        <v>269</v>
      </c>
      <c r="H44" s="3" t="s">
        <v>324</v>
      </c>
      <c r="I44" s="2" t="str">
        <f t="shared" si="2"/>
        <v>{name: '焼きそば', ingredient: '焼きそば麺、豚バラ肉、キャベツ、にんじん、しめじ、ソース、青のり'},</v>
      </c>
      <c r="J44" s="3" t="str">
        <f t="shared" si="3"/>
        <v>I41</v>
      </c>
      <c r="K44" s="3">
        <v>3</v>
      </c>
      <c r="L44" s="3" t="s">
        <v>170</v>
      </c>
      <c r="M44" s="2" t="str">
        <f t="shared" si="4"/>
        <v>{id: 'I41', type: 3, name: 'ブロッコリー'},</v>
      </c>
    </row>
    <row r="45" spans="2:13">
      <c r="B45" s="3" t="str">
        <f t="shared" si="0"/>
        <v>K42</v>
      </c>
      <c r="C45" s="3">
        <v>3</v>
      </c>
      <c r="D45" s="3" t="s">
        <v>222</v>
      </c>
      <c r="E45" s="2" t="str">
        <f t="shared" si="1"/>
        <v>{id: 'K42', type: 3, menu: 'ご飯、麻婆豆腐、中華風ツナサラダ、中華スープ'},</v>
      </c>
      <c r="G45" s="3" t="s">
        <v>270</v>
      </c>
      <c r="H45" s="3" t="s">
        <v>326</v>
      </c>
      <c r="I45" s="2" t="str">
        <f t="shared" si="2"/>
        <v>{name: '焼き魚', ingredient: 'さば'},</v>
      </c>
      <c r="J45" s="3" t="str">
        <f t="shared" si="3"/>
        <v>I42</v>
      </c>
      <c r="K45" s="3">
        <v>3</v>
      </c>
      <c r="L45" s="3" t="s">
        <v>160</v>
      </c>
      <c r="M45" s="2" t="str">
        <f t="shared" si="4"/>
        <v>{id: 'I42', type: 3, name: 'レタス'},</v>
      </c>
    </row>
    <row r="46" spans="2:13">
      <c r="B46" s="3" t="str">
        <f t="shared" si="0"/>
        <v>K43</v>
      </c>
      <c r="C46" s="3">
        <v>3</v>
      </c>
      <c r="D46" s="3" t="s">
        <v>252</v>
      </c>
      <c r="E46" s="2" t="str">
        <f t="shared" si="1"/>
        <v>{id: 'K43', type: 3, menu: 'カレーライス'},</v>
      </c>
      <c r="G46" s="3" t="s">
        <v>271</v>
      </c>
      <c r="H46" s="3" t="s">
        <v>327</v>
      </c>
      <c r="I46" s="2" t="str">
        <f t="shared" si="2"/>
        <v>{name: '焼肉', ingredient: '牛肉、豚肉'},</v>
      </c>
      <c r="J46" s="3" t="str">
        <f t="shared" si="3"/>
        <v>I43</v>
      </c>
      <c r="K46" s="3">
        <v>3</v>
      </c>
      <c r="L46" s="3" t="s">
        <v>364</v>
      </c>
      <c r="M46" s="2" t="str">
        <f t="shared" si="4"/>
        <v>{id: 'I43', type: 3, name: 'レモン'},</v>
      </c>
    </row>
    <row r="47" spans="2:13">
      <c r="B47" s="3" t="str">
        <f t="shared" si="0"/>
        <v>K44</v>
      </c>
      <c r="C47" s="3">
        <v>1</v>
      </c>
      <c r="D47" s="3" t="s">
        <v>389</v>
      </c>
      <c r="E47" s="2" t="str">
        <f t="shared" si="1"/>
        <v>{id: 'K44', type: 1, menu: 'ご飯、納豆、味噌汁'},</v>
      </c>
      <c r="G47" s="3" t="s">
        <v>272</v>
      </c>
      <c r="H47" s="3" t="s">
        <v>328</v>
      </c>
      <c r="I47" s="2" t="str">
        <f t="shared" si="2"/>
        <v>{name: '焼鮭', ingredient: '鮭'},</v>
      </c>
      <c r="J47" s="3" t="str">
        <f t="shared" si="3"/>
        <v>I44</v>
      </c>
      <c r="K47" s="3">
        <v>3</v>
      </c>
      <c r="L47" s="3" t="s">
        <v>168</v>
      </c>
      <c r="M47" s="2" t="str">
        <f t="shared" si="4"/>
        <v>{id: 'I44', type: 3, name: 'レンコン'},</v>
      </c>
    </row>
    <row r="48" spans="2:13">
      <c r="B48" s="3" t="str">
        <f t="shared" si="0"/>
        <v>K45</v>
      </c>
      <c r="C48" s="3">
        <v>2</v>
      </c>
      <c r="D48" s="3" t="s">
        <v>390</v>
      </c>
      <c r="E48" s="2" t="str">
        <f t="shared" si="1"/>
        <v>{id: 'K45', type: 2, menu: '焼きそば、中華スープ'},</v>
      </c>
      <c r="G48" s="3" t="s">
        <v>85</v>
      </c>
      <c r="H48" s="3" t="s">
        <v>329</v>
      </c>
      <c r="I48" s="2" t="str">
        <f t="shared" si="2"/>
        <v>{name: '照り焼きチキン', ingredient: '鶏もも肉'},</v>
      </c>
      <c r="J48" s="3" t="str">
        <f t="shared" si="3"/>
        <v>I45</v>
      </c>
      <c r="K48" s="3">
        <v>3</v>
      </c>
      <c r="L48" s="3" t="s">
        <v>163</v>
      </c>
      <c r="M48" s="2" t="str">
        <f t="shared" si="4"/>
        <v>{id: 'I45', type: 3, name: '大根'},</v>
      </c>
    </row>
    <row r="49" spans="2:13">
      <c r="B49" s="3" t="str">
        <f t="shared" si="0"/>
        <v>K46</v>
      </c>
      <c r="C49" s="3">
        <v>2</v>
      </c>
      <c r="D49" s="3" t="s">
        <v>391</v>
      </c>
      <c r="G49" s="3" t="s">
        <v>273</v>
      </c>
      <c r="H49" s="3" t="s">
        <v>330</v>
      </c>
      <c r="I49" s="2" t="str">
        <f t="shared" si="2"/>
        <v>{name: '牛丼', ingredient: '牛肉'},</v>
      </c>
      <c r="J49" s="3" t="str">
        <f t="shared" si="3"/>
        <v>I46</v>
      </c>
      <c r="K49" s="3">
        <v>3</v>
      </c>
      <c r="L49" s="3" t="s">
        <v>211</v>
      </c>
      <c r="M49" s="2" t="str">
        <f t="shared" si="4"/>
        <v>{id: 'I46', type: 3, name: '小ネギ'},</v>
      </c>
    </row>
    <row r="50" spans="2:13">
      <c r="G50" s="3" t="s">
        <v>274</v>
      </c>
      <c r="H50" s="3" t="s">
        <v>331</v>
      </c>
      <c r="I50" s="2" t="str">
        <f t="shared" si="2"/>
        <v>{name: '納豆', ingredient: '納豆'},</v>
      </c>
      <c r="J50" s="3" t="str">
        <f t="shared" si="3"/>
        <v>I47</v>
      </c>
      <c r="K50" s="3">
        <v>3</v>
      </c>
      <c r="L50" s="3" t="s">
        <v>368</v>
      </c>
      <c r="M50" s="2" t="str">
        <f t="shared" si="4"/>
        <v>{id: 'I47', type: 3, name: '春菊'},</v>
      </c>
    </row>
    <row r="51" spans="2:13">
      <c r="G51" s="3" t="s">
        <v>275</v>
      </c>
      <c r="H51" s="3" t="s">
        <v>332</v>
      </c>
      <c r="I51" s="2" t="str">
        <f t="shared" si="2"/>
        <v>{name: '肉じゃが', ingredient: '牛肉、じゃがいも、にんじん、玉ねぎ'},</v>
      </c>
      <c r="J51" s="3" t="str">
        <f t="shared" si="3"/>
        <v>I48</v>
      </c>
      <c r="K51" s="3">
        <v>3</v>
      </c>
      <c r="L51" s="3" t="s">
        <v>158</v>
      </c>
      <c r="M51" s="2" t="str">
        <f t="shared" si="4"/>
        <v>{id: 'I48', type: 3, name: '玉ねぎ'},</v>
      </c>
    </row>
    <row r="52" spans="2:13">
      <c r="G52" s="3" t="s">
        <v>144</v>
      </c>
      <c r="H52" s="3" t="s">
        <v>385</v>
      </c>
      <c r="I52" s="2" t="str">
        <f t="shared" si="2"/>
        <v>{name: '茄子とひき肉のボロネーゼ風パスタ', ingredient: 'スパゲッティ、豚ひき肉、ナス、ニンニク、ケチャップ、ウスターソース、コンソメ、粉チーズ'},</v>
      </c>
      <c r="J52" s="3" t="str">
        <f t="shared" si="3"/>
        <v>I49</v>
      </c>
      <c r="K52" s="3">
        <v>3</v>
      </c>
      <c r="L52" s="3" t="s">
        <v>373</v>
      </c>
      <c r="M52" s="2" t="str">
        <f t="shared" si="4"/>
        <v>{id: 'I49', type: 3, name: '生姜'},</v>
      </c>
    </row>
    <row r="53" spans="2:13">
      <c r="G53" s="3" t="s">
        <v>276</v>
      </c>
      <c r="H53" s="3" t="s">
        <v>333</v>
      </c>
      <c r="I53" s="2" t="str">
        <f t="shared" si="2"/>
        <v>{name: '蕎麦', ingredient: 'そば'},</v>
      </c>
      <c r="J53" s="3" t="str">
        <f t="shared" si="3"/>
        <v>I50</v>
      </c>
      <c r="K53" s="3">
        <v>3</v>
      </c>
      <c r="L53" s="3" t="s">
        <v>162</v>
      </c>
      <c r="M53" s="2" t="str">
        <f t="shared" si="4"/>
        <v>{id: 'I50', type: 3, name: '白菜'},</v>
      </c>
    </row>
    <row r="54" spans="2:13">
      <c r="G54" s="3" t="s">
        <v>277</v>
      </c>
      <c r="H54" s="3" t="s">
        <v>334</v>
      </c>
      <c r="I54" s="2" t="str">
        <f t="shared" si="2"/>
        <v>{name: '親子丼', ingredient: '鶏もも肉、卵、玉ねぎ'},</v>
      </c>
      <c r="J54" s="3" t="str">
        <f t="shared" si="3"/>
        <v>I51</v>
      </c>
      <c r="K54" s="3">
        <v>3</v>
      </c>
      <c r="L54" s="3" t="s">
        <v>297</v>
      </c>
      <c r="M54" s="2" t="str">
        <f t="shared" si="4"/>
        <v>{id: 'I51', type: 3, name: '長ねぎ'},</v>
      </c>
    </row>
    <row r="55" spans="2:13">
      <c r="G55" s="3" t="s">
        <v>278</v>
      </c>
      <c r="H55" s="3" t="s">
        <v>335</v>
      </c>
      <c r="I55" s="2" t="str">
        <f t="shared" si="2"/>
        <v>{name: '豆腐ハンバーグ', ingredient: '豆腐'},</v>
      </c>
      <c r="J55" s="3" t="str">
        <f t="shared" si="3"/>
        <v>I52</v>
      </c>
      <c r="K55" s="3">
        <v>4</v>
      </c>
      <c r="L55" s="3" t="s">
        <v>345</v>
      </c>
      <c r="M55" s="2" t="str">
        <f>"{id: '"&amp;J55&amp;"', type: "&amp;K55&amp;", name: '"&amp;L55&amp;"'},"</f>
        <v>{id: 'I52', type: 4, name: 'かつお節'},</v>
      </c>
    </row>
    <row r="56" spans="2:13">
      <c r="G56" s="3" t="s">
        <v>279</v>
      </c>
      <c r="H56" s="3" t="s">
        <v>338</v>
      </c>
      <c r="I56" s="2" t="str">
        <f t="shared" si="2"/>
        <v>{name: '豚の角煮', ingredient: '豚バラ肉(ブロック)'},</v>
      </c>
      <c r="J56" s="3" t="str">
        <f t="shared" si="3"/>
        <v>I53</v>
      </c>
      <c r="K56" s="3">
        <v>4</v>
      </c>
      <c r="L56" s="3" t="s">
        <v>349</v>
      </c>
      <c r="M56" s="2" t="str">
        <f t="shared" si="4"/>
        <v>{id: 'I53', type: 4, name: 'ごま油'},</v>
      </c>
    </row>
    <row r="57" spans="2:13">
      <c r="G57" s="3" t="s">
        <v>280</v>
      </c>
      <c r="H57" s="3" t="s">
        <v>339</v>
      </c>
      <c r="I57" s="2" t="str">
        <f t="shared" si="2"/>
        <v>{name: '豚汁', ingredient: '豚バラ肉 (薄切り)、ごぼう、大根、にんじん、長ねぎ、こんにゃく'},</v>
      </c>
      <c r="J57" s="3" t="str">
        <f t="shared" si="3"/>
        <v>I54</v>
      </c>
      <c r="K57" s="3">
        <v>4</v>
      </c>
      <c r="L57" s="3" t="s">
        <v>288</v>
      </c>
      <c r="M57" s="2" t="str">
        <f t="shared" si="4"/>
        <v>{id: 'I54', type: 4, name: 'しょうゆ'},</v>
      </c>
    </row>
    <row r="58" spans="2:13">
      <c r="G58" s="3" t="s">
        <v>281</v>
      </c>
      <c r="H58" s="3" t="s">
        <v>340</v>
      </c>
      <c r="I58" s="2" t="str">
        <f t="shared" si="2"/>
        <v>{name: '豚肉の生姜焼き', ingredient: '豚肩ロース (薄切り)、生姜'},</v>
      </c>
      <c r="J58" s="3" t="str">
        <f t="shared" si="3"/>
        <v>I55</v>
      </c>
      <c r="K58" s="3">
        <v>4</v>
      </c>
      <c r="L58" s="3" t="s">
        <v>182</v>
      </c>
      <c r="M58" s="2" t="str">
        <f t="shared" si="4"/>
        <v>{id: 'I55', type: 4, name: 'だし'},</v>
      </c>
    </row>
    <row r="59" spans="2:13">
      <c r="G59" s="3" t="s">
        <v>125</v>
      </c>
      <c r="H59" s="3" t="s">
        <v>290</v>
      </c>
      <c r="I59" s="2" t="str">
        <f t="shared" si="2"/>
        <v>{name: '鶏むね肉の甘辛みぞれ煮', ingredient: '鶏むね肉'},</v>
      </c>
      <c r="J59" s="3" t="str">
        <f t="shared" si="3"/>
        <v>I56</v>
      </c>
      <c r="K59" s="3">
        <v>4</v>
      </c>
      <c r="L59" s="3" t="s">
        <v>174</v>
      </c>
      <c r="M59" s="2" t="str">
        <f t="shared" si="4"/>
        <v>{id: 'I56', type: 4, name: 'みりん'},</v>
      </c>
    </row>
    <row r="60" spans="2:13">
      <c r="G60" s="3" t="s">
        <v>146</v>
      </c>
      <c r="H60" s="3" t="s">
        <v>342</v>
      </c>
      <c r="I60" s="2" t="str">
        <f t="shared" si="2"/>
        <v>{name: '麻婆茄子', ingredient: 'ナス、長ねぎ、豚ひき肉、豆板醬、生姜、ニンニク、めんつゆ'},</v>
      </c>
      <c r="J60" s="3" t="str">
        <f t="shared" si="3"/>
        <v>I57</v>
      </c>
      <c r="K60" s="3">
        <v>4</v>
      </c>
      <c r="L60" s="3" t="s">
        <v>356</v>
      </c>
      <c r="M60" s="2" t="str">
        <f t="shared" si="4"/>
        <v>{id: 'I57', type: 4, name: 'めんつゆ'},</v>
      </c>
    </row>
    <row r="61" spans="2:13">
      <c r="G61" s="3" t="s">
        <v>343</v>
      </c>
      <c r="H61" s="3" t="s">
        <v>344</v>
      </c>
      <c r="I61" s="2" t="str">
        <f t="shared" si="2"/>
        <v>{name: '麻婆豆腐', ingredient: '豆腐、長ねぎ、豚ひき肉、豆板醬、生姜、ニンニク'},</v>
      </c>
      <c r="J61" s="3" t="str">
        <f t="shared" si="3"/>
        <v>I58</v>
      </c>
      <c r="K61" s="3">
        <v>4</v>
      </c>
      <c r="L61" s="3" t="s">
        <v>357</v>
      </c>
      <c r="M61" s="2" t="str">
        <f t="shared" si="4"/>
        <v>{id: 'I58', type: 4, name: 'ウスターソース'},</v>
      </c>
    </row>
    <row r="62" spans="2:13">
      <c r="J62" s="3" t="str">
        <f t="shared" si="3"/>
        <v>I59</v>
      </c>
      <c r="K62" s="3">
        <v>4</v>
      </c>
      <c r="L62" s="3" t="s">
        <v>177</v>
      </c>
      <c r="M62" s="2" t="str">
        <f t="shared" si="4"/>
        <v>{id: 'I59', type: 4, name: 'ケチャップ'},</v>
      </c>
    </row>
    <row r="63" spans="2:13">
      <c r="J63" s="3" t="str">
        <f t="shared" si="3"/>
        <v>I60</v>
      </c>
      <c r="K63" s="3">
        <v>4</v>
      </c>
      <c r="L63" s="3" t="s">
        <v>179</v>
      </c>
      <c r="M63" s="2" t="str">
        <f t="shared" si="4"/>
        <v>{id: 'I60', type: 4, name: 'コショウ'},</v>
      </c>
    </row>
    <row r="64" spans="2:13">
      <c r="J64" s="3" t="str">
        <f t="shared" si="3"/>
        <v>I61</v>
      </c>
      <c r="K64" s="3">
        <v>4</v>
      </c>
      <c r="L64" s="3" t="s">
        <v>187</v>
      </c>
      <c r="M64" s="2" t="str">
        <f t="shared" si="4"/>
        <v>{id: 'I61', type: 4, name: 'コンソメ'},</v>
      </c>
    </row>
    <row r="65" spans="10:13">
      <c r="J65" s="3" t="str">
        <f t="shared" si="3"/>
        <v>I62</v>
      </c>
      <c r="K65" s="3">
        <v>4</v>
      </c>
      <c r="L65" s="3" t="s">
        <v>178</v>
      </c>
      <c r="M65" s="2" t="str">
        <f t="shared" si="4"/>
        <v>{id: 'I62', type: 4, name: 'ゴマ'},</v>
      </c>
    </row>
    <row r="66" spans="10:13">
      <c r="J66" s="3" t="str">
        <f t="shared" si="3"/>
        <v>I63</v>
      </c>
      <c r="K66" s="3">
        <v>4</v>
      </c>
      <c r="L66" s="3" t="s">
        <v>358</v>
      </c>
      <c r="M66" s="2" t="str">
        <f t="shared" si="4"/>
        <v>{id: 'I63', type: 4, name: 'ソース'},</v>
      </c>
    </row>
    <row r="67" spans="10:13">
      <c r="J67" s="3" t="str">
        <f t="shared" si="3"/>
        <v>I64</v>
      </c>
      <c r="K67" s="3">
        <v>4</v>
      </c>
      <c r="L67" s="3" t="s">
        <v>362</v>
      </c>
      <c r="M67" s="2" t="str">
        <f t="shared" si="4"/>
        <v>{id: 'I64', type: 4, name: 'バター'},</v>
      </c>
    </row>
    <row r="68" spans="10:13">
      <c r="J68" s="3" t="str">
        <f t="shared" si="3"/>
        <v>I65</v>
      </c>
      <c r="K68" s="3">
        <v>4</v>
      </c>
      <c r="L68" s="3" t="s">
        <v>363</v>
      </c>
      <c r="M68" s="2" t="str">
        <f t="shared" si="4"/>
        <v>{id: 'I65', type: 4, name: 'パン粉'},</v>
      </c>
    </row>
    <row r="69" spans="10:13">
      <c r="J69" s="3" t="str">
        <f t="shared" ref="J69:J104" si="5">"I"&amp;ROW()-3</f>
        <v>I66</v>
      </c>
      <c r="K69" s="3">
        <v>4</v>
      </c>
      <c r="L69" s="3" t="s">
        <v>176</v>
      </c>
      <c r="M69" s="2" t="str">
        <f t="shared" ref="M69:M104" si="6">"{id: '"&amp;J69&amp;"', type: "&amp;K69&amp;", name: '"&amp;L69&amp;"'},"</f>
        <v>{id: 'I66', type: 4, name: 'マヨネーズ'},</v>
      </c>
    </row>
    <row r="70" spans="10:13">
      <c r="J70" s="3" t="str">
        <f t="shared" si="5"/>
        <v>I67</v>
      </c>
      <c r="K70" s="3">
        <v>4</v>
      </c>
      <c r="L70" s="3" t="s">
        <v>365</v>
      </c>
      <c r="M70" s="2" t="str">
        <f t="shared" si="6"/>
        <v>{id: 'I67', type: 4, name: '刻み海苔'},</v>
      </c>
    </row>
    <row r="71" spans="10:13">
      <c r="J71" s="3" t="str">
        <f t="shared" si="5"/>
        <v>I68</v>
      </c>
      <c r="K71" s="3">
        <v>4</v>
      </c>
      <c r="L71" s="3" t="s">
        <v>188</v>
      </c>
      <c r="M71" s="2" t="str">
        <f t="shared" si="6"/>
        <v>{id: 'I68', type: 4, name: '創味シャンタン'},</v>
      </c>
    </row>
    <row r="72" spans="10:13">
      <c r="J72" s="3" t="str">
        <f t="shared" si="5"/>
        <v>I69</v>
      </c>
      <c r="K72" s="3">
        <v>4</v>
      </c>
      <c r="L72" s="3" t="s">
        <v>171</v>
      </c>
      <c r="M72" s="2" t="str">
        <f t="shared" si="6"/>
        <v>{id: 'I69', type: 4, name: '味噌'},</v>
      </c>
    </row>
    <row r="73" spans="10:13">
      <c r="J73" s="3" t="str">
        <f t="shared" si="5"/>
        <v>I70</v>
      </c>
      <c r="K73" s="3">
        <v>4</v>
      </c>
      <c r="L73" s="3" t="s">
        <v>173</v>
      </c>
      <c r="M73" s="2" t="str">
        <f t="shared" si="6"/>
        <v>{id: 'I70', type: 4, name: '塩'},</v>
      </c>
    </row>
    <row r="74" spans="10:13">
      <c r="J74" s="3" t="str">
        <f t="shared" si="5"/>
        <v>I71</v>
      </c>
      <c r="K74" s="3">
        <v>4</v>
      </c>
      <c r="L74" s="3" t="s">
        <v>366</v>
      </c>
      <c r="M74" s="2" t="str">
        <f t="shared" si="6"/>
        <v>{id: 'I71', type: 4, name: '揚げ玉'},</v>
      </c>
    </row>
    <row r="75" spans="10:13">
      <c r="J75" s="3" t="str">
        <f t="shared" si="5"/>
        <v>I72</v>
      </c>
      <c r="K75" s="3">
        <v>4</v>
      </c>
      <c r="L75" s="3" t="s">
        <v>175</v>
      </c>
      <c r="M75" s="2" t="str">
        <f t="shared" si="6"/>
        <v>{id: 'I72', type: 4, name: '料理酒'},</v>
      </c>
    </row>
    <row r="76" spans="10:13">
      <c r="J76" s="3" t="str">
        <f t="shared" si="5"/>
        <v>I73</v>
      </c>
      <c r="K76" s="3">
        <v>4</v>
      </c>
      <c r="L76" s="3" t="s">
        <v>192</v>
      </c>
      <c r="M76" s="2" t="str">
        <f t="shared" si="6"/>
        <v>{id: 'I73', type: 4, name: '白ゴマ'},</v>
      </c>
    </row>
    <row r="77" spans="10:13">
      <c r="J77" s="3" t="str">
        <f t="shared" si="5"/>
        <v>I74</v>
      </c>
      <c r="K77" s="3">
        <v>4</v>
      </c>
      <c r="L77" s="3" t="s">
        <v>172</v>
      </c>
      <c r="M77" s="2" t="str">
        <f t="shared" si="6"/>
        <v>{id: 'I74', type: 4, name: '砂糖'},</v>
      </c>
    </row>
    <row r="78" spans="10:13">
      <c r="J78" s="3" t="str">
        <f t="shared" si="5"/>
        <v>I75</v>
      </c>
      <c r="K78" s="3">
        <v>4</v>
      </c>
      <c r="L78" s="3" t="s">
        <v>376</v>
      </c>
      <c r="M78" s="2" t="str">
        <f t="shared" si="6"/>
        <v>{id: 'I75', type: 4, name: '豆板醬'},</v>
      </c>
    </row>
    <row r="79" spans="10:13">
      <c r="J79" s="3" t="str">
        <f t="shared" si="5"/>
        <v>I76</v>
      </c>
      <c r="K79" s="3">
        <v>4</v>
      </c>
      <c r="L79" s="3" t="s">
        <v>381</v>
      </c>
      <c r="M79" s="2" t="str">
        <f t="shared" si="6"/>
        <v>{id: 'I76', type: 4, name: '酢'},</v>
      </c>
    </row>
    <row r="80" spans="10:13">
      <c r="J80" s="3" t="str">
        <f t="shared" si="5"/>
        <v>I77</v>
      </c>
      <c r="K80" s="3">
        <v>4</v>
      </c>
      <c r="L80" s="3" t="s">
        <v>382</v>
      </c>
      <c r="M80" s="2" t="str">
        <f t="shared" si="6"/>
        <v>{id: 'I77', type: 4, name: '青のり'},</v>
      </c>
    </row>
    <row r="81" spans="10:13">
      <c r="J81" s="3" t="str">
        <f t="shared" si="5"/>
        <v>I78</v>
      </c>
      <c r="K81" s="3">
        <v>4</v>
      </c>
      <c r="L81" s="3" t="s">
        <v>383</v>
      </c>
      <c r="M81" s="2" t="str">
        <f t="shared" si="6"/>
        <v>{id: 'I78', type: 4, name: '鶏がらスープの素'},</v>
      </c>
    </row>
    <row r="82" spans="10:13">
      <c r="J82" s="3" t="str">
        <f t="shared" si="5"/>
        <v>I79</v>
      </c>
      <c r="K82" s="3">
        <v>5</v>
      </c>
      <c r="L82" s="3" t="s">
        <v>193</v>
      </c>
      <c r="M82" s="2" t="str">
        <f t="shared" si="6"/>
        <v>{id: 'I79', type: 5, name: 'うどん'},</v>
      </c>
    </row>
    <row r="83" spans="10:13">
      <c r="J83" s="3" t="str">
        <f t="shared" si="5"/>
        <v>I80</v>
      </c>
      <c r="K83" s="3">
        <v>5</v>
      </c>
      <c r="L83" s="3" t="s">
        <v>283</v>
      </c>
      <c r="M83" s="2" t="str">
        <f t="shared" si="6"/>
        <v>{id: 'I80', type: 5, name: 'お好み焼き粉'},</v>
      </c>
    </row>
    <row r="84" spans="10:13">
      <c r="J84" s="3" t="str">
        <f t="shared" si="5"/>
        <v>I81</v>
      </c>
      <c r="K84" s="3">
        <v>5</v>
      </c>
      <c r="L84" s="3" t="s">
        <v>347</v>
      </c>
      <c r="M84" s="2" t="str">
        <f t="shared" si="6"/>
        <v>{id: 'I81', type: 5, name: 'こんにゃく'},</v>
      </c>
    </row>
    <row r="85" spans="10:13">
      <c r="J85" s="3" t="str">
        <f t="shared" si="5"/>
        <v>I82</v>
      </c>
      <c r="K85" s="3">
        <v>5</v>
      </c>
      <c r="L85" s="3" t="s">
        <v>350</v>
      </c>
      <c r="M85" s="2" t="str">
        <f t="shared" si="6"/>
        <v>{id: 'I82', type: 5, name: 'しいたけ'},</v>
      </c>
    </row>
    <row r="86" spans="10:13">
      <c r="J86" s="3" t="str">
        <f t="shared" si="5"/>
        <v>I83</v>
      </c>
      <c r="K86" s="3">
        <v>5</v>
      </c>
      <c r="L86" s="3" t="s">
        <v>351</v>
      </c>
      <c r="M86" s="2" t="str">
        <f t="shared" si="6"/>
        <v>{id: 'I83', type: 5, name: 'しめじ'},</v>
      </c>
    </row>
    <row r="87" spans="10:13">
      <c r="J87" s="3" t="str">
        <f t="shared" si="5"/>
        <v>I84</v>
      </c>
      <c r="K87" s="3">
        <v>5</v>
      </c>
      <c r="L87" s="3" t="s">
        <v>285</v>
      </c>
      <c r="M87" s="2" t="str">
        <f t="shared" si="6"/>
        <v>{id: 'I84', type: 5, name: 'しらたき'},</v>
      </c>
    </row>
    <row r="88" spans="10:13">
      <c r="J88" s="3" t="str">
        <f t="shared" si="5"/>
        <v>I85</v>
      </c>
      <c r="K88" s="3">
        <v>5</v>
      </c>
      <c r="L88" s="3" t="s">
        <v>194</v>
      </c>
      <c r="M88" s="2" t="str">
        <f t="shared" si="6"/>
        <v>{id: 'I85', type: 5, name: 'そば'},</v>
      </c>
    </row>
    <row r="89" spans="10:13">
      <c r="J89" s="3" t="str">
        <f t="shared" si="5"/>
        <v>I86</v>
      </c>
      <c r="K89" s="3">
        <v>5</v>
      </c>
      <c r="L89" s="3" t="s">
        <v>354</v>
      </c>
      <c r="M89" s="2" t="str">
        <f t="shared" si="6"/>
        <v>{id: 'I86', type: 5, name: 'たこ焼き粉'},</v>
      </c>
    </row>
    <row r="90" spans="10:13">
      <c r="J90" s="3" t="str">
        <f t="shared" si="5"/>
        <v>I87</v>
      </c>
      <c r="K90" s="3">
        <v>5</v>
      </c>
      <c r="L90" s="3" t="s">
        <v>181</v>
      </c>
      <c r="M90" s="2" t="str">
        <f t="shared" si="6"/>
        <v>{id: 'I87', type: 5, name: 'わかめ'},</v>
      </c>
    </row>
    <row r="91" spans="10:13">
      <c r="J91" s="3" t="str">
        <f t="shared" si="5"/>
        <v>I88</v>
      </c>
      <c r="K91" s="3">
        <v>5</v>
      </c>
      <c r="L91" s="3" t="s">
        <v>195</v>
      </c>
      <c r="M91" s="2" t="str">
        <f t="shared" si="6"/>
        <v>{id: 'I88', type: 5, name: 'カレールー'},</v>
      </c>
    </row>
    <row r="92" spans="10:13">
      <c r="J92" s="3" t="str">
        <f t="shared" si="5"/>
        <v>I89</v>
      </c>
      <c r="K92" s="3">
        <v>5</v>
      </c>
      <c r="L92" s="3" t="s">
        <v>387</v>
      </c>
      <c r="M92" s="2" t="str">
        <f t="shared" si="6"/>
        <v>{id: 'I89', type: 5, name: 'スパゲッティ'},</v>
      </c>
    </row>
    <row r="93" spans="10:13">
      <c r="J93" s="3" t="str">
        <f t="shared" si="5"/>
        <v>I90</v>
      </c>
      <c r="K93" s="3">
        <v>5</v>
      </c>
      <c r="L93" s="3" t="s">
        <v>185</v>
      </c>
      <c r="M93" s="2" t="str">
        <f t="shared" si="6"/>
        <v>{id: 'I90', type: 5, name: '卵'},</v>
      </c>
    </row>
    <row r="94" spans="10:13">
      <c r="J94" s="3" t="str">
        <f t="shared" si="5"/>
        <v>I91</v>
      </c>
      <c r="K94" s="3">
        <v>5</v>
      </c>
      <c r="L94" s="3" t="s">
        <v>190</v>
      </c>
      <c r="M94" s="2" t="str">
        <f t="shared" si="6"/>
        <v>{id: 'I91', type: 5, name: '天ぷら粉'},</v>
      </c>
    </row>
    <row r="95" spans="10:13">
      <c r="J95" s="3" t="str">
        <f t="shared" si="5"/>
        <v>I92</v>
      </c>
      <c r="K95" s="3">
        <v>5</v>
      </c>
      <c r="L95" s="3" t="s">
        <v>367</v>
      </c>
      <c r="M95" s="2" t="str">
        <f t="shared" si="6"/>
        <v>{id: 'I92', type: 5, name: '明太子'},</v>
      </c>
    </row>
    <row r="96" spans="10:13">
      <c r="J96" s="3" t="str">
        <f t="shared" si="5"/>
        <v>I93</v>
      </c>
      <c r="K96" s="3">
        <v>5</v>
      </c>
      <c r="L96" s="3" t="s">
        <v>191</v>
      </c>
      <c r="M96" s="2" t="str">
        <f t="shared" si="6"/>
        <v>{id: 'I93', type: 5, name: '春雨'},</v>
      </c>
    </row>
    <row r="97" spans="10:13">
      <c r="J97" s="3" t="str">
        <f t="shared" si="5"/>
        <v>I94</v>
      </c>
      <c r="K97" s="3">
        <v>5</v>
      </c>
      <c r="L97" s="3" t="s">
        <v>369</v>
      </c>
      <c r="M97" s="2" t="str">
        <f t="shared" si="6"/>
        <v>{id: 'I94', type: 5, name: '焼きそば麺'},</v>
      </c>
    </row>
    <row r="98" spans="10:13">
      <c r="J98" s="3" t="str">
        <f t="shared" si="5"/>
        <v>I95</v>
      </c>
      <c r="K98" s="3">
        <v>5</v>
      </c>
      <c r="L98" s="3" t="s">
        <v>184</v>
      </c>
      <c r="M98" s="2" t="str">
        <f t="shared" si="6"/>
        <v>{id: 'I95', type: 5, name: '白米'},</v>
      </c>
    </row>
    <row r="99" spans="10:13">
      <c r="J99" s="3" t="str">
        <f t="shared" si="5"/>
        <v>I96</v>
      </c>
      <c r="K99" s="3">
        <v>5</v>
      </c>
      <c r="L99" s="3" t="s">
        <v>196</v>
      </c>
      <c r="M99" s="2" t="str">
        <f t="shared" si="6"/>
        <v>{id: 'I96', type: 5, name: '福神漬け'},</v>
      </c>
    </row>
    <row r="100" spans="10:13">
      <c r="J100" s="3" t="str">
        <f t="shared" si="5"/>
        <v>I97</v>
      </c>
      <c r="K100" s="3">
        <v>5</v>
      </c>
      <c r="L100" s="3" t="s">
        <v>374</v>
      </c>
      <c r="M100" s="2" t="str">
        <f t="shared" si="6"/>
        <v>{id: 'I97', type: 5, name: '粉チーズ'},</v>
      </c>
    </row>
    <row r="101" spans="10:13">
      <c r="J101" s="3" t="str">
        <f t="shared" si="5"/>
        <v>I98</v>
      </c>
      <c r="K101" s="3">
        <v>5</v>
      </c>
      <c r="L101" s="3" t="s">
        <v>375</v>
      </c>
      <c r="M101" s="2" t="str">
        <f t="shared" si="6"/>
        <v>{id: 'I98', type: 5, name: '紅しょうが'},</v>
      </c>
    </row>
    <row r="102" spans="10:13">
      <c r="J102" s="3" t="str">
        <f t="shared" si="5"/>
        <v>I99</v>
      </c>
      <c r="K102" s="3">
        <v>5</v>
      </c>
      <c r="L102" s="3" t="s">
        <v>274</v>
      </c>
      <c r="M102" s="2" t="str">
        <f t="shared" si="6"/>
        <v>{id: 'I99', type: 5, name: '納豆'},</v>
      </c>
    </row>
    <row r="103" spans="10:13">
      <c r="J103" s="3" t="str">
        <f t="shared" si="5"/>
        <v>I100</v>
      </c>
      <c r="K103" s="3">
        <v>5</v>
      </c>
      <c r="L103" s="3" t="s">
        <v>180</v>
      </c>
      <c r="M103" s="2" t="str">
        <f t="shared" si="6"/>
        <v>{id: 'I100', type: 5, name: '豆腐'},</v>
      </c>
    </row>
    <row r="104" spans="10:13">
      <c r="J104" s="3" t="str">
        <f t="shared" si="5"/>
        <v>I101</v>
      </c>
      <c r="K104" s="3">
        <v>5</v>
      </c>
      <c r="L104" s="3" t="s">
        <v>300</v>
      </c>
      <c r="M104" s="2" t="str">
        <f t="shared" si="6"/>
        <v>{id: 'I101', type: 5, name: '食パン'},</v>
      </c>
    </row>
  </sheetData>
  <phoneticPr fontId="1"/>
  <dataValidations count="1">
    <dataValidation type="list" allowBlank="1" showInputMessage="1" showErrorMessage="1" sqref="C4:C26 C47:C49" xr:uid="{6EF3C5ED-001C-4009-B01C-635DE5D2C1BA}">
      <formula1>"1,2,3"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C901C-0771-4865-9E83-FC4A308B1C62}">
  <dimension ref="B2:G97"/>
  <sheetViews>
    <sheetView workbookViewId="0"/>
  </sheetViews>
  <sheetFormatPr defaultRowHeight="15"/>
  <cols>
    <col min="1" max="1" width="8.6640625" style="2"/>
    <col min="2" max="2" width="27" style="2" bestFit="1" customWidth="1"/>
    <col min="3" max="3" width="8.25" style="2" bestFit="1" customWidth="1"/>
    <col min="4" max="5" width="8.6640625" style="2"/>
    <col min="6" max="6" width="12.25" style="2" bestFit="1" customWidth="1"/>
    <col min="7" max="7" width="8.25" style="2" bestFit="1" customWidth="1"/>
    <col min="8" max="16384" width="8.6640625" style="2"/>
  </cols>
  <sheetData>
    <row r="2" spans="2:7">
      <c r="B2" s="1" t="s">
        <v>253</v>
      </c>
      <c r="C2" s="1" t="s">
        <v>282</v>
      </c>
      <c r="F2" s="1" t="s">
        <v>255</v>
      </c>
      <c r="G2" s="1" t="s">
        <v>282</v>
      </c>
    </row>
    <row r="3" spans="2:7">
      <c r="B3" s="3"/>
      <c r="C3" s="8">
        <f>COUNTIF(データ作成!$G:$G,データ充足チェック!B3)</f>
        <v>0</v>
      </c>
      <c r="F3" s="3"/>
      <c r="G3" s="8">
        <f>COUNTIF(データ作成!$L:$L,F3)</f>
        <v>0</v>
      </c>
    </row>
    <row r="4" spans="2:7">
      <c r="B4" s="3"/>
      <c r="C4" s="8">
        <f>COUNTIF(データ作成!$G:$G,データ充足チェック!B4)</f>
        <v>0</v>
      </c>
      <c r="F4" s="3"/>
      <c r="G4" s="8">
        <f>COUNTIF(データ作成!$L:$L,F4)</f>
        <v>0</v>
      </c>
    </row>
    <row r="5" spans="2:7">
      <c r="B5" s="3"/>
      <c r="C5" s="8">
        <f>COUNTIF(データ作成!$G:$G,データ充足チェック!B5)</f>
        <v>0</v>
      </c>
      <c r="F5" s="3"/>
      <c r="G5" s="8">
        <f>COUNTIF(データ作成!$L:$L,F5)</f>
        <v>0</v>
      </c>
    </row>
    <row r="6" spans="2:7">
      <c r="B6" s="3"/>
      <c r="C6" s="8">
        <f>COUNTIF(データ作成!$G:$G,データ充足チェック!B6)</f>
        <v>0</v>
      </c>
      <c r="F6" s="3"/>
      <c r="G6" s="8">
        <f>COUNTIF(データ作成!$L:$L,F6)</f>
        <v>0</v>
      </c>
    </row>
    <row r="7" spans="2:7">
      <c r="B7" s="3"/>
      <c r="C7" s="8">
        <f>COUNTIF(データ作成!$G:$G,データ充足チェック!B7)</f>
        <v>0</v>
      </c>
      <c r="F7" s="3"/>
      <c r="G7" s="8">
        <f>COUNTIF(データ作成!$L:$L,F7)</f>
        <v>0</v>
      </c>
    </row>
    <row r="8" spans="2:7">
      <c r="B8" s="3"/>
      <c r="C8" s="8">
        <f>COUNTIF(データ作成!$G:$G,データ充足チェック!B8)</f>
        <v>0</v>
      </c>
      <c r="F8" s="3"/>
      <c r="G8" s="8">
        <f>COUNTIF(データ作成!$L:$L,F8)</f>
        <v>0</v>
      </c>
    </row>
    <row r="9" spans="2:7">
      <c r="B9" s="3"/>
      <c r="C9" s="8">
        <f>COUNTIF(データ作成!$G:$G,データ充足チェック!B9)</f>
        <v>0</v>
      </c>
      <c r="F9" s="3"/>
      <c r="G9" s="8">
        <f>COUNTIF(データ作成!$L:$L,F9)</f>
        <v>0</v>
      </c>
    </row>
    <row r="10" spans="2:7">
      <c r="B10" s="3"/>
      <c r="C10" s="8">
        <f>COUNTIF(データ作成!$G:$G,データ充足チェック!B10)</f>
        <v>0</v>
      </c>
      <c r="F10" s="3"/>
      <c r="G10" s="8">
        <f>COUNTIF(データ作成!$L:$L,F10)</f>
        <v>0</v>
      </c>
    </row>
    <row r="11" spans="2:7">
      <c r="B11" s="3"/>
      <c r="C11" s="8">
        <f>COUNTIF(データ作成!$G:$G,データ充足チェック!B11)</f>
        <v>0</v>
      </c>
      <c r="F11" s="3"/>
      <c r="G11" s="8">
        <f>COUNTIF(データ作成!$L:$L,F11)</f>
        <v>0</v>
      </c>
    </row>
    <row r="12" spans="2:7">
      <c r="B12" s="3"/>
      <c r="C12" s="8">
        <f>COUNTIF(データ作成!$G:$G,データ充足チェック!B12)</f>
        <v>0</v>
      </c>
      <c r="F12" s="3"/>
      <c r="G12" s="8">
        <f>COUNTIF(データ作成!$L:$L,F12)</f>
        <v>0</v>
      </c>
    </row>
    <row r="13" spans="2:7">
      <c r="B13" s="3"/>
      <c r="C13" s="8">
        <f>COUNTIF(データ作成!$G:$G,データ充足チェック!B13)</f>
        <v>0</v>
      </c>
      <c r="F13" s="3"/>
      <c r="G13" s="8">
        <f>COUNTIF(データ作成!$L:$L,F13)</f>
        <v>0</v>
      </c>
    </row>
    <row r="14" spans="2:7">
      <c r="B14" s="3"/>
      <c r="C14" s="8">
        <f>COUNTIF(データ作成!$G:$G,データ充足チェック!B14)</f>
        <v>0</v>
      </c>
      <c r="F14" s="3"/>
      <c r="G14" s="8">
        <f>COUNTIF(データ作成!$L:$L,F14)</f>
        <v>0</v>
      </c>
    </row>
    <row r="15" spans="2:7">
      <c r="B15" s="3"/>
      <c r="C15" s="8">
        <f>COUNTIF(データ作成!$G:$G,データ充足チェック!B15)</f>
        <v>0</v>
      </c>
      <c r="F15" s="3"/>
      <c r="G15" s="8">
        <f>COUNTIF(データ作成!$L:$L,F15)</f>
        <v>0</v>
      </c>
    </row>
    <row r="16" spans="2:7">
      <c r="B16" s="3"/>
      <c r="C16" s="8">
        <f>COUNTIF(データ作成!$G:$G,データ充足チェック!B16)</f>
        <v>0</v>
      </c>
      <c r="F16" s="3"/>
      <c r="G16" s="8">
        <f>COUNTIF(データ作成!$L:$L,F16)</f>
        <v>0</v>
      </c>
    </row>
    <row r="17" spans="2:7">
      <c r="B17" s="3"/>
      <c r="C17" s="8">
        <f>COUNTIF(データ作成!$G:$G,データ充足チェック!B17)</f>
        <v>0</v>
      </c>
      <c r="F17" s="3"/>
      <c r="G17" s="8">
        <f>COUNTIF(データ作成!$L:$L,F17)</f>
        <v>0</v>
      </c>
    </row>
    <row r="18" spans="2:7">
      <c r="B18" s="3"/>
      <c r="C18" s="8">
        <f>COUNTIF(データ作成!$G:$G,データ充足チェック!B18)</f>
        <v>0</v>
      </c>
      <c r="F18" s="3"/>
      <c r="G18" s="8">
        <f>COUNTIF(データ作成!$L:$L,F18)</f>
        <v>0</v>
      </c>
    </row>
    <row r="19" spans="2:7">
      <c r="B19" s="3"/>
      <c r="C19" s="8">
        <f>COUNTIF(データ作成!$G:$G,データ充足チェック!B19)</f>
        <v>0</v>
      </c>
      <c r="F19" s="3"/>
      <c r="G19" s="8">
        <f>COUNTIF(データ作成!$L:$L,F19)</f>
        <v>0</v>
      </c>
    </row>
    <row r="20" spans="2:7">
      <c r="B20" s="3"/>
      <c r="C20" s="8">
        <f>COUNTIF(データ作成!$G:$G,データ充足チェック!B20)</f>
        <v>0</v>
      </c>
      <c r="F20" s="3"/>
      <c r="G20" s="8">
        <f>COUNTIF(データ作成!$L:$L,F20)</f>
        <v>0</v>
      </c>
    </row>
    <row r="21" spans="2:7">
      <c r="B21" s="3"/>
      <c r="C21" s="8">
        <f>COUNTIF(データ作成!$G:$G,データ充足チェック!B21)</f>
        <v>0</v>
      </c>
      <c r="F21" s="3"/>
      <c r="G21" s="8">
        <f>COUNTIF(データ作成!$L:$L,F21)</f>
        <v>0</v>
      </c>
    </row>
    <row r="22" spans="2:7">
      <c r="B22" s="3"/>
      <c r="C22" s="8">
        <f>COUNTIF(データ作成!$G:$G,データ充足チェック!B22)</f>
        <v>0</v>
      </c>
      <c r="F22" s="3"/>
      <c r="G22" s="8">
        <f>COUNTIF(データ作成!$L:$L,F22)</f>
        <v>0</v>
      </c>
    </row>
    <row r="23" spans="2:7">
      <c r="B23" s="3"/>
      <c r="C23" s="8">
        <f>COUNTIF(データ作成!$G:$G,データ充足チェック!B23)</f>
        <v>0</v>
      </c>
      <c r="F23" s="3"/>
      <c r="G23" s="8">
        <f>COUNTIF(データ作成!$L:$L,F23)</f>
        <v>0</v>
      </c>
    </row>
    <row r="24" spans="2:7">
      <c r="B24" s="3"/>
      <c r="C24" s="8">
        <f>COUNTIF(データ作成!$G:$G,データ充足チェック!B24)</f>
        <v>0</v>
      </c>
      <c r="F24" s="3"/>
      <c r="G24" s="8">
        <f>COUNTIF(データ作成!$L:$L,F24)</f>
        <v>0</v>
      </c>
    </row>
    <row r="25" spans="2:7">
      <c r="B25" s="3"/>
      <c r="C25" s="8">
        <f>COUNTIF(データ作成!$G:$G,データ充足チェック!B25)</f>
        <v>0</v>
      </c>
      <c r="F25" s="3"/>
      <c r="G25" s="8">
        <f>COUNTIF(データ作成!$L:$L,F25)</f>
        <v>0</v>
      </c>
    </row>
    <row r="26" spans="2:7">
      <c r="B26" s="3"/>
      <c r="C26" s="8">
        <f>COUNTIF(データ作成!$G:$G,データ充足チェック!B26)</f>
        <v>0</v>
      </c>
      <c r="F26" s="3"/>
      <c r="G26" s="8">
        <f>COUNTIF(データ作成!$L:$L,F26)</f>
        <v>0</v>
      </c>
    </row>
    <row r="27" spans="2:7">
      <c r="B27" s="3"/>
      <c r="C27" s="8">
        <f>COUNTIF(データ作成!$G:$G,データ充足チェック!B27)</f>
        <v>0</v>
      </c>
      <c r="F27" s="3"/>
      <c r="G27" s="8">
        <f>COUNTIF(データ作成!$L:$L,F27)</f>
        <v>0</v>
      </c>
    </row>
    <row r="28" spans="2:7">
      <c r="B28" s="3"/>
      <c r="C28" s="8">
        <f>COUNTIF(データ作成!$G:$G,データ充足チェック!B28)</f>
        <v>0</v>
      </c>
      <c r="F28" s="3"/>
      <c r="G28" s="8">
        <f>COUNTIF(データ作成!$L:$L,F28)</f>
        <v>0</v>
      </c>
    </row>
    <row r="29" spans="2:7">
      <c r="B29" s="3"/>
      <c r="C29" s="8">
        <f>COUNTIF(データ作成!$G:$G,データ充足チェック!B29)</f>
        <v>0</v>
      </c>
      <c r="F29" s="3"/>
      <c r="G29" s="8">
        <f>COUNTIF(データ作成!$L:$L,F29)</f>
        <v>0</v>
      </c>
    </row>
    <row r="30" spans="2:7">
      <c r="B30" s="3"/>
      <c r="C30" s="8">
        <f>COUNTIF(データ作成!$G:$G,データ充足チェック!B30)</f>
        <v>0</v>
      </c>
      <c r="F30" s="3"/>
      <c r="G30" s="8">
        <f>COUNTIF(データ作成!$L:$L,F30)</f>
        <v>0</v>
      </c>
    </row>
    <row r="31" spans="2:7">
      <c r="B31" s="3"/>
      <c r="C31" s="8">
        <f>COUNTIF(データ作成!$G:$G,データ充足チェック!B31)</f>
        <v>0</v>
      </c>
      <c r="F31" s="3"/>
      <c r="G31" s="8">
        <f>COUNTIF(データ作成!$L:$L,F31)</f>
        <v>0</v>
      </c>
    </row>
    <row r="32" spans="2:7">
      <c r="B32" s="3"/>
      <c r="C32" s="8">
        <f>COUNTIF(データ作成!$G:$G,データ充足チェック!B32)</f>
        <v>0</v>
      </c>
      <c r="F32" s="3"/>
      <c r="G32" s="8">
        <f>COUNTIF(データ作成!$L:$L,F32)</f>
        <v>0</v>
      </c>
    </row>
    <row r="33" spans="2:7">
      <c r="B33" s="3"/>
      <c r="C33" s="8">
        <f>COUNTIF(データ作成!$G:$G,データ充足チェック!B33)</f>
        <v>0</v>
      </c>
      <c r="F33" s="3"/>
      <c r="G33" s="8">
        <f>COUNTIF(データ作成!$L:$L,F33)</f>
        <v>0</v>
      </c>
    </row>
    <row r="34" spans="2:7">
      <c r="B34" s="3"/>
      <c r="C34" s="8">
        <f>COUNTIF(データ作成!$G:$G,データ充足チェック!B34)</f>
        <v>0</v>
      </c>
      <c r="F34" s="3"/>
      <c r="G34" s="8">
        <f>COUNTIF(データ作成!$L:$L,F34)</f>
        <v>0</v>
      </c>
    </row>
    <row r="35" spans="2:7">
      <c r="B35" s="3"/>
      <c r="C35" s="8">
        <f>COUNTIF(データ作成!$G:$G,データ充足チェック!B35)</f>
        <v>0</v>
      </c>
      <c r="F35" s="3"/>
      <c r="G35" s="8">
        <f>COUNTIF(データ作成!$L:$L,F35)</f>
        <v>0</v>
      </c>
    </row>
    <row r="36" spans="2:7">
      <c r="B36" s="3"/>
      <c r="C36" s="8">
        <f>COUNTIF(データ作成!$G:$G,データ充足チェック!B36)</f>
        <v>0</v>
      </c>
      <c r="F36" s="3"/>
      <c r="G36" s="8">
        <f>COUNTIF(データ作成!$L:$L,F36)</f>
        <v>0</v>
      </c>
    </row>
    <row r="37" spans="2:7">
      <c r="B37" s="3"/>
      <c r="C37" s="8">
        <f>COUNTIF(データ作成!$G:$G,データ充足チェック!B37)</f>
        <v>0</v>
      </c>
      <c r="F37" s="3"/>
      <c r="G37" s="8">
        <f>COUNTIF(データ作成!$L:$L,F37)</f>
        <v>0</v>
      </c>
    </row>
    <row r="38" spans="2:7">
      <c r="B38" s="3"/>
      <c r="C38" s="8">
        <f>COUNTIF(データ作成!$G:$G,データ充足チェック!B38)</f>
        <v>0</v>
      </c>
      <c r="F38" s="3"/>
      <c r="G38" s="8">
        <f>COUNTIF(データ作成!$L:$L,F38)</f>
        <v>0</v>
      </c>
    </row>
    <row r="39" spans="2:7">
      <c r="B39" s="3"/>
      <c r="C39" s="8">
        <f>COUNTIF(データ作成!$G:$G,データ充足チェック!B39)</f>
        <v>0</v>
      </c>
      <c r="F39" s="3"/>
      <c r="G39" s="8">
        <f>COUNTIF(データ作成!$L:$L,F39)</f>
        <v>0</v>
      </c>
    </row>
    <row r="40" spans="2:7">
      <c r="B40" s="3"/>
      <c r="C40" s="8">
        <f>COUNTIF(データ作成!$G:$G,データ充足チェック!B40)</f>
        <v>0</v>
      </c>
      <c r="F40" s="3"/>
      <c r="G40" s="8">
        <f>COUNTIF(データ作成!$L:$L,F40)</f>
        <v>0</v>
      </c>
    </row>
    <row r="41" spans="2:7">
      <c r="B41" s="3"/>
      <c r="C41" s="8">
        <f>COUNTIF(データ作成!$G:$G,データ充足チェック!B41)</f>
        <v>0</v>
      </c>
      <c r="F41" s="3"/>
      <c r="G41" s="8">
        <f>COUNTIF(データ作成!$L:$L,F41)</f>
        <v>0</v>
      </c>
    </row>
    <row r="42" spans="2:7">
      <c r="B42" s="3"/>
      <c r="C42" s="8">
        <f>COUNTIF(データ作成!$G:$G,データ充足チェック!B42)</f>
        <v>0</v>
      </c>
      <c r="F42" s="3"/>
      <c r="G42" s="8">
        <f>COUNTIF(データ作成!$L:$L,F42)</f>
        <v>0</v>
      </c>
    </row>
    <row r="43" spans="2:7">
      <c r="B43" s="3"/>
      <c r="C43" s="8">
        <f>COUNTIF(データ作成!$G:$G,データ充足チェック!B43)</f>
        <v>0</v>
      </c>
      <c r="F43" s="3"/>
      <c r="G43" s="8">
        <f>COUNTIF(データ作成!$L:$L,F43)</f>
        <v>0</v>
      </c>
    </row>
    <row r="44" spans="2:7">
      <c r="B44" s="3"/>
      <c r="C44" s="8">
        <f>COUNTIF(データ作成!$G:$G,データ充足チェック!B44)</f>
        <v>0</v>
      </c>
      <c r="F44" s="3"/>
      <c r="G44" s="8">
        <f>COUNTIF(データ作成!$L:$L,F44)</f>
        <v>0</v>
      </c>
    </row>
    <row r="45" spans="2:7">
      <c r="B45" s="3"/>
      <c r="C45" s="8">
        <f>COUNTIF(データ作成!$G:$G,データ充足チェック!B45)</f>
        <v>0</v>
      </c>
      <c r="F45" s="3"/>
      <c r="G45" s="8">
        <f>COUNTIF(データ作成!$L:$L,F45)</f>
        <v>0</v>
      </c>
    </row>
    <row r="46" spans="2:7">
      <c r="B46" s="3"/>
      <c r="C46" s="8">
        <f>COUNTIF(データ作成!$G:$G,データ充足チェック!B46)</f>
        <v>0</v>
      </c>
      <c r="F46" s="3"/>
      <c r="G46" s="8">
        <f>COUNTIF(データ作成!$L:$L,F46)</f>
        <v>0</v>
      </c>
    </row>
    <row r="47" spans="2:7">
      <c r="B47" s="3"/>
      <c r="C47" s="8">
        <f>COUNTIF(データ作成!$G:$G,データ充足チェック!B47)</f>
        <v>0</v>
      </c>
      <c r="F47" s="3"/>
      <c r="G47" s="8">
        <f>COUNTIF(データ作成!$L:$L,F47)</f>
        <v>0</v>
      </c>
    </row>
    <row r="48" spans="2:7">
      <c r="B48" s="3"/>
      <c r="C48" s="8">
        <f>COUNTIF(データ作成!$G:$G,データ充足チェック!B48)</f>
        <v>0</v>
      </c>
      <c r="F48" s="3"/>
      <c r="G48" s="8">
        <f>COUNTIF(データ作成!$L:$L,F48)</f>
        <v>0</v>
      </c>
    </row>
    <row r="49" spans="2:7">
      <c r="B49" s="3"/>
      <c r="C49" s="8">
        <f>COUNTIF(データ作成!$G:$G,データ充足チェック!B49)</f>
        <v>0</v>
      </c>
      <c r="F49" s="3"/>
      <c r="G49" s="8">
        <f>COUNTIF(データ作成!$L:$L,F49)</f>
        <v>0</v>
      </c>
    </row>
    <row r="50" spans="2:7">
      <c r="B50" s="3"/>
      <c r="C50" s="8">
        <f>COUNTIF(データ作成!$G:$G,データ充足チェック!B50)</f>
        <v>0</v>
      </c>
      <c r="F50" s="3"/>
      <c r="G50" s="8">
        <f>COUNTIF(データ作成!$L:$L,F50)</f>
        <v>0</v>
      </c>
    </row>
    <row r="51" spans="2:7">
      <c r="B51" s="3"/>
      <c r="C51" s="8">
        <f>COUNTIF(データ作成!$G:$G,データ充足チェック!B51)</f>
        <v>0</v>
      </c>
      <c r="F51" s="3"/>
      <c r="G51" s="8">
        <f>COUNTIF(データ作成!$L:$L,F51)</f>
        <v>0</v>
      </c>
    </row>
    <row r="52" spans="2:7">
      <c r="B52" s="3"/>
      <c r="C52" s="8">
        <f>COUNTIF(データ作成!$G:$G,データ充足チェック!B52)</f>
        <v>0</v>
      </c>
      <c r="F52" s="3"/>
      <c r="G52" s="8">
        <f>COUNTIF(データ作成!$L:$L,F52)</f>
        <v>0</v>
      </c>
    </row>
    <row r="53" spans="2:7">
      <c r="B53" s="3"/>
      <c r="C53" s="8">
        <f>COUNTIF(データ作成!$G:$G,データ充足チェック!B53)</f>
        <v>0</v>
      </c>
      <c r="F53" s="3"/>
      <c r="G53" s="8">
        <f>COUNTIF(データ作成!$L:$L,F53)</f>
        <v>0</v>
      </c>
    </row>
    <row r="54" spans="2:7">
      <c r="B54" s="3"/>
      <c r="C54" s="8">
        <f>COUNTIF(データ作成!$G:$G,データ充足チェック!B54)</f>
        <v>0</v>
      </c>
      <c r="F54" s="3"/>
      <c r="G54" s="8">
        <f>COUNTIF(データ作成!$L:$L,F54)</f>
        <v>0</v>
      </c>
    </row>
    <row r="55" spans="2:7">
      <c r="B55" s="3"/>
      <c r="C55" s="8">
        <f>COUNTIF(データ作成!$G:$G,データ充足チェック!B55)</f>
        <v>0</v>
      </c>
      <c r="F55" s="3"/>
      <c r="G55" s="8">
        <f>COUNTIF(データ作成!$L:$L,F55)</f>
        <v>0</v>
      </c>
    </row>
    <row r="56" spans="2:7">
      <c r="B56" s="3"/>
      <c r="C56" s="8">
        <f>COUNTIF(データ作成!$G:$G,データ充足チェック!B56)</f>
        <v>0</v>
      </c>
      <c r="F56" s="3"/>
      <c r="G56" s="8">
        <f>COUNTIF(データ作成!$L:$L,F56)</f>
        <v>0</v>
      </c>
    </row>
    <row r="57" spans="2:7">
      <c r="B57" s="3"/>
      <c r="C57" s="8">
        <f>COUNTIF(データ作成!$G:$G,データ充足チェック!B57)</f>
        <v>0</v>
      </c>
      <c r="F57" s="3"/>
      <c r="G57" s="8">
        <f>COUNTIF(データ作成!$L:$L,F57)</f>
        <v>0</v>
      </c>
    </row>
    <row r="58" spans="2:7">
      <c r="B58" s="3"/>
      <c r="C58" s="8">
        <f>COUNTIF(データ作成!$G:$G,データ充足チェック!B58)</f>
        <v>0</v>
      </c>
      <c r="F58" s="3"/>
      <c r="G58" s="8">
        <f>COUNTIF(データ作成!$L:$L,F58)</f>
        <v>0</v>
      </c>
    </row>
    <row r="59" spans="2:7">
      <c r="B59" s="3"/>
      <c r="C59" s="8">
        <f>COUNTIF(データ作成!$G:$G,データ充足チェック!B59)</f>
        <v>0</v>
      </c>
      <c r="F59" s="3"/>
      <c r="G59" s="8">
        <f>COUNTIF(データ作成!$L:$L,F59)</f>
        <v>0</v>
      </c>
    </row>
    <row r="60" spans="2:7">
      <c r="B60" s="3"/>
      <c r="C60" s="8">
        <f>COUNTIF(データ作成!$G:$G,データ充足チェック!B60)</f>
        <v>0</v>
      </c>
      <c r="F60" s="3"/>
      <c r="G60" s="8">
        <f>COUNTIF(データ作成!$L:$L,F60)</f>
        <v>0</v>
      </c>
    </row>
    <row r="61" spans="2:7">
      <c r="F61" s="3"/>
      <c r="G61" s="8">
        <f>COUNTIF(データ作成!$L:$L,F61)</f>
        <v>0</v>
      </c>
    </row>
    <row r="62" spans="2:7">
      <c r="F62" s="3"/>
      <c r="G62" s="8">
        <f>COUNTIF(データ作成!$L:$L,F62)</f>
        <v>0</v>
      </c>
    </row>
    <row r="63" spans="2:7">
      <c r="F63" s="3"/>
      <c r="G63" s="8">
        <f>COUNTIF(データ作成!$L:$L,F63)</f>
        <v>0</v>
      </c>
    </row>
    <row r="64" spans="2:7">
      <c r="F64" s="3"/>
      <c r="G64" s="8">
        <f>COUNTIF(データ作成!$L:$L,F64)</f>
        <v>0</v>
      </c>
    </row>
    <row r="65" spans="6:7">
      <c r="F65" s="3"/>
      <c r="G65" s="8">
        <f>COUNTIF(データ作成!$L:$L,F65)</f>
        <v>0</v>
      </c>
    </row>
    <row r="66" spans="6:7">
      <c r="F66" s="3"/>
      <c r="G66" s="8">
        <f>COUNTIF(データ作成!$L:$L,F66)</f>
        <v>0</v>
      </c>
    </row>
    <row r="67" spans="6:7">
      <c r="F67" s="3"/>
      <c r="G67" s="8">
        <f>COUNTIF(データ作成!$L:$L,F67)</f>
        <v>0</v>
      </c>
    </row>
    <row r="68" spans="6:7">
      <c r="F68" s="3"/>
      <c r="G68" s="8">
        <f>COUNTIF(データ作成!$L:$L,F68)</f>
        <v>0</v>
      </c>
    </row>
    <row r="69" spans="6:7">
      <c r="F69" s="3"/>
      <c r="G69" s="8">
        <f>COUNTIF(データ作成!$L:$L,F69)</f>
        <v>0</v>
      </c>
    </row>
    <row r="70" spans="6:7">
      <c r="F70" s="3"/>
      <c r="G70" s="8">
        <f>COUNTIF(データ作成!$L:$L,F70)</f>
        <v>0</v>
      </c>
    </row>
    <row r="71" spans="6:7">
      <c r="F71" s="3"/>
      <c r="G71" s="8">
        <f>COUNTIF(データ作成!$L:$L,F71)</f>
        <v>0</v>
      </c>
    </row>
    <row r="72" spans="6:7">
      <c r="F72" s="3"/>
      <c r="G72" s="8">
        <f>COUNTIF(データ作成!$L:$L,F72)</f>
        <v>0</v>
      </c>
    </row>
    <row r="73" spans="6:7">
      <c r="F73" s="3"/>
      <c r="G73" s="8">
        <f>COUNTIF(データ作成!$L:$L,F73)</f>
        <v>0</v>
      </c>
    </row>
    <row r="74" spans="6:7">
      <c r="F74" s="3"/>
      <c r="G74" s="8">
        <f>COUNTIF(データ作成!$L:$L,F74)</f>
        <v>0</v>
      </c>
    </row>
    <row r="75" spans="6:7">
      <c r="F75" s="3"/>
      <c r="G75" s="8">
        <f>COUNTIF(データ作成!$L:$L,F75)</f>
        <v>0</v>
      </c>
    </row>
    <row r="76" spans="6:7">
      <c r="F76" s="3"/>
      <c r="G76" s="8">
        <f>COUNTIF(データ作成!$L:$L,F76)</f>
        <v>0</v>
      </c>
    </row>
    <row r="77" spans="6:7">
      <c r="F77" s="3"/>
      <c r="G77" s="8">
        <f>COUNTIF(データ作成!$L:$L,F77)</f>
        <v>0</v>
      </c>
    </row>
    <row r="78" spans="6:7">
      <c r="F78" s="3"/>
      <c r="G78" s="8">
        <f>COUNTIF(データ作成!$L:$L,F78)</f>
        <v>0</v>
      </c>
    </row>
    <row r="79" spans="6:7">
      <c r="F79" s="3"/>
      <c r="G79" s="8">
        <f>COUNTIF(データ作成!$L:$L,F79)</f>
        <v>0</v>
      </c>
    </row>
    <row r="80" spans="6:7">
      <c r="F80" s="3"/>
      <c r="G80" s="8">
        <f>COUNTIF(データ作成!$L:$L,F80)</f>
        <v>0</v>
      </c>
    </row>
    <row r="81" spans="6:7">
      <c r="F81" s="3"/>
      <c r="G81" s="8">
        <f>COUNTIF(データ作成!$L:$L,F81)</f>
        <v>0</v>
      </c>
    </row>
    <row r="82" spans="6:7">
      <c r="F82" s="3"/>
      <c r="G82" s="8">
        <f>COUNTIF(データ作成!$L:$L,F82)</f>
        <v>0</v>
      </c>
    </row>
    <row r="83" spans="6:7">
      <c r="F83" s="3"/>
      <c r="G83" s="8">
        <f>COUNTIF(データ作成!$L:$L,F83)</f>
        <v>0</v>
      </c>
    </row>
    <row r="84" spans="6:7">
      <c r="F84" s="3"/>
      <c r="G84" s="8">
        <f>COUNTIF(データ作成!$L:$L,F84)</f>
        <v>0</v>
      </c>
    </row>
    <row r="85" spans="6:7">
      <c r="F85" s="3"/>
      <c r="G85" s="8">
        <f>COUNTIF(データ作成!$L:$L,F85)</f>
        <v>0</v>
      </c>
    </row>
    <row r="86" spans="6:7">
      <c r="F86" s="3"/>
      <c r="G86" s="8">
        <f>COUNTIF(データ作成!$L:$L,F86)</f>
        <v>0</v>
      </c>
    </row>
    <row r="87" spans="6:7">
      <c r="F87" s="3"/>
      <c r="G87" s="8">
        <f>COUNTIF(データ作成!$L:$L,F87)</f>
        <v>0</v>
      </c>
    </row>
    <row r="88" spans="6:7">
      <c r="F88" s="3"/>
      <c r="G88" s="8">
        <f>COUNTIF(データ作成!$L:$L,F88)</f>
        <v>0</v>
      </c>
    </row>
    <row r="89" spans="6:7">
      <c r="F89" s="3"/>
      <c r="G89" s="8">
        <f>COUNTIF(データ作成!$L:$L,F89)</f>
        <v>0</v>
      </c>
    </row>
    <row r="90" spans="6:7">
      <c r="F90" s="3"/>
      <c r="G90" s="8">
        <f>COUNTIF(データ作成!$L:$L,F90)</f>
        <v>0</v>
      </c>
    </row>
    <row r="91" spans="6:7">
      <c r="F91" s="3"/>
      <c r="G91" s="8">
        <f>COUNTIF(データ作成!$L:$L,F91)</f>
        <v>0</v>
      </c>
    </row>
    <row r="92" spans="6:7">
      <c r="F92" s="3"/>
      <c r="G92" s="8">
        <f>COUNTIF(データ作成!$L:$L,F92)</f>
        <v>0</v>
      </c>
    </row>
    <row r="93" spans="6:7">
      <c r="F93" s="3"/>
      <c r="G93" s="8">
        <f>COUNTIF(データ作成!$L:$L,F93)</f>
        <v>0</v>
      </c>
    </row>
    <row r="94" spans="6:7">
      <c r="F94" s="3"/>
      <c r="G94" s="8">
        <f>COUNTIF(データ作成!$L:$L,F94)</f>
        <v>0</v>
      </c>
    </row>
    <row r="95" spans="6:7">
      <c r="F95" s="3"/>
      <c r="G95" s="8">
        <f>COUNTIF(データ作成!$L:$L,F95)</f>
        <v>0</v>
      </c>
    </row>
    <row r="96" spans="6:7">
      <c r="F96" s="3"/>
      <c r="G96" s="8">
        <f>COUNTIF(データ作成!$L:$L,F96)</f>
        <v>0</v>
      </c>
    </row>
    <row r="97" spans="6:7">
      <c r="F97" s="3"/>
      <c r="G97" s="8">
        <f>COUNTIF(データ作成!$L:$L,F97)</f>
        <v>0</v>
      </c>
    </row>
  </sheetData>
  <autoFilter ref="B2:G60" xr:uid="{4D3C901C-0771-4865-9E83-FC4A308B1C62}"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90AC3-E305-4DB3-BE8C-3B76DFCCD766}">
  <dimension ref="A1:D53"/>
  <sheetViews>
    <sheetView workbookViewId="0">
      <selection activeCell="C18" sqref="C18"/>
    </sheetView>
  </sheetViews>
  <sheetFormatPr defaultRowHeight="15"/>
  <cols>
    <col min="1" max="1" width="11.25" style="2" bestFit="1" customWidth="1"/>
    <col min="2" max="2" width="47.58203125" style="2" bestFit="1" customWidth="1"/>
    <col min="3" max="3" width="42.33203125" style="2" bestFit="1" customWidth="1"/>
    <col min="4" max="16384" width="8.6640625" style="2"/>
  </cols>
  <sheetData>
    <row r="1" spans="1:4">
      <c r="A1" s="6">
        <v>45156</v>
      </c>
    </row>
    <row r="2" spans="1:4">
      <c r="A2" s="7" t="s">
        <v>148</v>
      </c>
      <c r="B2" s="1" t="s">
        <v>147</v>
      </c>
      <c r="C2" s="1" t="s">
        <v>44</v>
      </c>
    </row>
    <row r="3" spans="1:4">
      <c r="A3" s="7" t="s">
        <v>150</v>
      </c>
      <c r="B3" s="1" t="s">
        <v>151</v>
      </c>
      <c r="C3" s="1" t="s">
        <v>152</v>
      </c>
    </row>
    <row r="4" spans="1:4">
      <c r="A4" s="3">
        <v>1</v>
      </c>
      <c r="B4" s="3" t="s">
        <v>62</v>
      </c>
      <c r="C4" s="3" t="s">
        <v>107</v>
      </c>
      <c r="D4" s="2" t="str">
        <f>"{ranking: '"&amp;A4&amp;"', title: '"&amp;B4&amp;"', dishName: '"&amp;C4&amp;"'},"</f>
        <v>{ranking: '1', title: '簡単！やみつきレモンねぎ塩チキン', dishName: 'レモンねぎ塩チキン'},</v>
      </c>
    </row>
    <row r="5" spans="1:4">
      <c r="A5" s="3">
        <v>2</v>
      </c>
      <c r="B5" s="3" t="s">
        <v>63</v>
      </c>
      <c r="C5" s="3" t="s">
        <v>108</v>
      </c>
      <c r="D5" s="2" t="str">
        <f t="shared" ref="D5:D53" si="0">"{ranking: '"&amp;A5&amp;"', title: '"&amp;B5&amp;"', dishName: '"&amp;C5&amp;"'},"</f>
        <v>{ranking: '2', title: '簡単ふわとろ！親子丼', dishName: '親子丼'},</v>
      </c>
    </row>
    <row r="6" spans="1:4">
      <c r="A6" s="3">
        <v>3</v>
      </c>
      <c r="B6" s="3" t="s">
        <v>64</v>
      </c>
      <c r="C6" s="3" t="s">
        <v>64</v>
      </c>
      <c r="D6" s="2" t="str">
        <f t="shared" si="0"/>
        <v>{ranking: '3', title: '大根ときゅうりの三色ナムル', dishName: '大根ときゅうりの三色ナムル'},</v>
      </c>
    </row>
    <row r="7" spans="1:4">
      <c r="A7" s="3">
        <v>4</v>
      </c>
      <c r="B7" s="3" t="s">
        <v>65</v>
      </c>
      <c r="C7" s="3" t="s">
        <v>109</v>
      </c>
      <c r="D7" s="2" t="str">
        <f t="shared" si="0"/>
        <v>{ranking: '4', title: 'レンジでしっとり簡単よだれ鶏', dishName: 'よだれ鶏'},</v>
      </c>
    </row>
    <row r="8" spans="1:4">
      <c r="A8" s="3">
        <v>5</v>
      </c>
      <c r="B8" s="3" t="s">
        <v>66</v>
      </c>
      <c r="C8" s="3" t="s">
        <v>110</v>
      </c>
      <c r="D8" s="2" t="str">
        <f t="shared" si="0"/>
        <v>{ranking: '5', title: 'さっぱり おかかぽん酢でナスの焼き浸し', dishName: 'ナスの焼き浸し'},</v>
      </c>
    </row>
    <row r="9" spans="1:4">
      <c r="A9" s="3">
        <v>6</v>
      </c>
      <c r="B9" s="3" t="s">
        <v>112</v>
      </c>
      <c r="C9" s="3" t="s">
        <v>111</v>
      </c>
      <c r="D9" s="2" t="str">
        <f t="shared" si="0"/>
        <v>{ranking: '6', title: 'ごはんがすすむ！チキンとキャベツのガーリック炒め', dishName: 'チキンとキャベツのガーリック炒め'},</v>
      </c>
    </row>
    <row r="10" spans="1:4">
      <c r="A10" s="3">
        <v>7</v>
      </c>
      <c r="B10" s="3" t="s">
        <v>67</v>
      </c>
      <c r="C10" s="3" t="s">
        <v>113</v>
      </c>
      <c r="D10" s="2" t="str">
        <f t="shared" si="0"/>
        <v>{ranking: '7', title: 'ボリューム抜群 キャベツの豚肉巻きレンジ蒸し', dishName: 'キャベツの豚肉巻き'},</v>
      </c>
    </row>
    <row r="11" spans="1:4">
      <c r="A11" s="3">
        <v>8</v>
      </c>
      <c r="B11" s="3" t="s">
        <v>68</v>
      </c>
      <c r="C11" s="3" t="s">
        <v>114</v>
      </c>
      <c r="D11" s="2" t="str">
        <f t="shared" si="0"/>
        <v>{ranking: '8', title: 'ご飯が進む！豚肉の生姜焼き', dishName: '豚肉の生姜焼き'},</v>
      </c>
    </row>
    <row r="12" spans="1:4">
      <c r="A12" s="3">
        <v>9</v>
      </c>
      <c r="B12" s="3" t="s">
        <v>69</v>
      </c>
      <c r="C12" s="3" t="s">
        <v>115</v>
      </c>
      <c r="D12" s="2" t="str">
        <f t="shared" si="0"/>
        <v>{ranking: '9', title: '豚バラ肉のスタミナニラ玉炒め', dishName: 'ニラ玉炒め'},</v>
      </c>
    </row>
    <row r="13" spans="1:4">
      <c r="A13" s="3">
        <v>10</v>
      </c>
      <c r="B13" s="3" t="s">
        <v>70</v>
      </c>
      <c r="C13" s="3" t="s">
        <v>116</v>
      </c>
      <c r="D13" s="2" t="str">
        <f t="shared" si="0"/>
        <v>{ranking: '10', title: 'すぐできる！もやし中華サラダ', dishName: 'もやし中華サラダ'},</v>
      </c>
    </row>
    <row r="14" spans="1:4">
      <c r="A14" s="3">
        <v>11</v>
      </c>
      <c r="B14" s="3" t="s">
        <v>71</v>
      </c>
      <c r="C14" s="3" t="s">
        <v>117</v>
      </c>
      <c r="D14" s="2" t="str">
        <f t="shared" si="0"/>
        <v>{ranking: '11', title: 'お箸が止まらないおいしさ 無限ナス', dishName: '無限ナス'},</v>
      </c>
    </row>
    <row r="15" spans="1:4">
      <c r="A15" s="3">
        <v>12</v>
      </c>
      <c r="B15" s="3" t="s">
        <v>72</v>
      </c>
      <c r="C15" s="3" t="s">
        <v>118</v>
      </c>
      <c r="D15" s="2" t="str">
        <f t="shared" si="0"/>
        <v>{ranking: '12', title: 'チーズたっぷり！ピーマンの肉巻き', dishName: 'ピーマンの肉巻き'},</v>
      </c>
    </row>
    <row r="16" spans="1:4">
      <c r="A16" s="3">
        <v>13</v>
      </c>
      <c r="B16" s="3" t="s">
        <v>73</v>
      </c>
      <c r="C16" s="3" t="s">
        <v>119</v>
      </c>
      <c r="D16" s="2" t="str">
        <f t="shared" si="0"/>
        <v>{ranking: '13', title: '本場の味ゴーヤチャンプル', dishName: 'ゴーヤチャンプル'},</v>
      </c>
    </row>
    <row r="17" spans="1:4">
      <c r="A17" s="3">
        <v>14</v>
      </c>
      <c r="B17" s="3" t="s">
        <v>74</v>
      </c>
      <c r="C17" s="3" t="s">
        <v>120</v>
      </c>
      <c r="D17" s="2" t="str">
        <f t="shared" si="0"/>
        <v>{ranking: '14', title: 'もう箸が止まらない 無限ゴーヤ', dishName: '無限ゴーヤ'},</v>
      </c>
    </row>
    <row r="18" spans="1:4">
      <c r="A18" s="3">
        <v>15</v>
      </c>
      <c r="B18" s="3" t="s">
        <v>75</v>
      </c>
      <c r="C18" s="3" t="s">
        <v>121</v>
      </c>
      <c r="D18" s="2" t="str">
        <f t="shared" si="0"/>
        <v>{ranking: '15', title: '我が家の定番！ピーマンとなすの味噌炒め', dishName: 'ピーマンとなすの味噌炒め'},</v>
      </c>
    </row>
    <row r="19" spans="1:4">
      <c r="A19" s="3">
        <v>16</v>
      </c>
      <c r="B19" s="3" t="s">
        <v>76</v>
      </c>
      <c r="C19" s="3" t="s">
        <v>122</v>
      </c>
      <c r="D19" s="2" t="str">
        <f t="shared" si="0"/>
        <v>{ranking: '16', title: '基本のかぼちゃの煮物', dishName: 'かぼちゃの煮物'},</v>
      </c>
    </row>
    <row r="20" spans="1:4">
      <c r="A20" s="3">
        <v>17</v>
      </c>
      <c r="B20" s="3" t="s">
        <v>77</v>
      </c>
      <c r="C20" s="3" t="s">
        <v>149</v>
      </c>
      <c r="D20" s="2" t="str">
        <f t="shared" si="0"/>
        <v>{ranking: '17', title: 'ズッキーニのジョン', dishName: '-'},</v>
      </c>
    </row>
    <row r="21" spans="1:4">
      <c r="A21" s="3">
        <v>18</v>
      </c>
      <c r="B21" s="3" t="s">
        <v>78</v>
      </c>
      <c r="C21" s="3" t="s">
        <v>149</v>
      </c>
      <c r="D21" s="2" t="str">
        <f t="shared" si="0"/>
        <v>{ranking: '18', title: '豚バラと大根のスタミナみそ炒め', dishName: '-'},</v>
      </c>
    </row>
    <row r="22" spans="1:4">
      <c r="A22" s="3">
        <v>19</v>
      </c>
      <c r="B22" s="3" t="s">
        <v>79</v>
      </c>
      <c r="C22" s="3" t="s">
        <v>149</v>
      </c>
      <c r="D22" s="2" t="str">
        <f t="shared" si="0"/>
        <v>{ranking: '19', title: '玉ねぎと豚こま切れ肉の生姜焼き', dishName: '-'},</v>
      </c>
    </row>
    <row r="23" spans="1:4">
      <c r="A23" s="3">
        <v>20</v>
      </c>
      <c r="B23" s="3" t="s">
        <v>80</v>
      </c>
      <c r="C23" s="3" t="s">
        <v>123</v>
      </c>
      <c r="D23" s="2" t="str">
        <f t="shared" si="0"/>
        <v>{ranking: '20', title: '簡単 豚バラもやしのスタミナすき焼き', dishName: 'すき焼き'},</v>
      </c>
    </row>
    <row r="24" spans="1:4">
      <c r="A24" s="3">
        <v>21</v>
      </c>
      <c r="B24" s="3" t="s">
        <v>81</v>
      </c>
      <c r="C24" s="3" t="s">
        <v>124</v>
      </c>
      <c r="D24" s="2" t="str">
        <f t="shared" si="0"/>
        <v>{ranking: '21', title: 'トマトときゅうりの中華風ツナサラダ', dishName: '中華風ツナサラダ'},</v>
      </c>
    </row>
    <row r="25" spans="1:4">
      <c r="A25" s="3">
        <v>22</v>
      </c>
      <c r="B25" s="3" t="s">
        <v>82</v>
      </c>
      <c r="C25" s="3" t="s">
        <v>125</v>
      </c>
      <c r="D25" s="2" t="str">
        <f t="shared" si="0"/>
        <v>{ranking: '22', title: 'サッパリおいしい！鶏むね肉の甘辛みぞれ煮', dishName: '鶏むね肉の甘辛みぞれ煮'},</v>
      </c>
    </row>
    <row r="26" spans="1:4">
      <c r="A26" s="3">
        <v>23</v>
      </c>
      <c r="B26" s="3" t="s">
        <v>83</v>
      </c>
      <c r="C26" s="3" t="s">
        <v>149</v>
      </c>
      <c r="D26" s="2" t="str">
        <f t="shared" si="0"/>
        <v>{ranking: '23', title: 'たっぷりナスとひき肉の ごちそう丼', dishName: '-'},</v>
      </c>
    </row>
    <row r="27" spans="1:4">
      <c r="A27" s="3">
        <v>24</v>
      </c>
      <c r="B27" s="3" t="s">
        <v>84</v>
      </c>
      <c r="C27" s="3" t="s">
        <v>149</v>
      </c>
      <c r="D27" s="2" t="str">
        <f t="shared" si="0"/>
        <v>{ranking: '24', title: '鶏肉とズッキーニの甘酢炒め', dishName: '-'},</v>
      </c>
    </row>
    <row r="28" spans="1:4">
      <c r="A28" s="3">
        <v>25</v>
      </c>
      <c r="B28" s="3" t="s">
        <v>85</v>
      </c>
      <c r="C28" s="3" t="s">
        <v>85</v>
      </c>
      <c r="D28" s="2" t="str">
        <f t="shared" si="0"/>
        <v>{ranking: '25', title: '照り焼きチキン', dishName: '照り焼きチキン'},</v>
      </c>
    </row>
    <row r="29" spans="1:4">
      <c r="A29" s="3">
        <v>26</v>
      </c>
      <c r="B29" s="3" t="s">
        <v>86</v>
      </c>
      <c r="C29" s="3" t="s">
        <v>126</v>
      </c>
      <c r="D29" s="2" t="str">
        <f t="shared" si="0"/>
        <v>{ranking: '26', title: '【村田シェフ】唐揚げ', dishName: '唐揚げ'},</v>
      </c>
    </row>
    <row r="30" spans="1:4">
      <c r="A30" s="3">
        <v>27</v>
      </c>
      <c r="B30" s="3" t="s">
        <v>87</v>
      </c>
      <c r="C30" s="3" t="s">
        <v>87</v>
      </c>
      <c r="D30" s="2" t="str">
        <f t="shared" si="0"/>
        <v>{ranking: '27', title: '豚こま肉とナスとしめじのオイスター炒め', dishName: '豚こま肉とナスとしめじのオイスター炒め'},</v>
      </c>
    </row>
    <row r="31" spans="1:4">
      <c r="A31" s="3">
        <v>28</v>
      </c>
      <c r="B31" s="3" t="s">
        <v>127</v>
      </c>
      <c r="C31" s="3" t="s">
        <v>128</v>
      </c>
      <c r="D31" s="2" t="str">
        <f t="shared" si="0"/>
        <v>{ranking: '28', title: 'パン粉いらずで簡単＆ジュワっと！ピーマンの肉詰め', dishName: 'ピーマンの肉詰め'},</v>
      </c>
    </row>
    <row r="32" spans="1:4">
      <c r="A32" s="3">
        <v>29</v>
      </c>
      <c r="B32" s="3" t="s">
        <v>88</v>
      </c>
      <c r="C32" s="3" t="s">
        <v>149</v>
      </c>
      <c r="D32" s="2" t="str">
        <f t="shared" si="0"/>
        <v>{ranking: '29', title: '柔らか鶏胸肉で！揚げないおろしポン酢チキン', dishName: '-'},</v>
      </c>
    </row>
    <row r="33" spans="1:4">
      <c r="A33" s="3">
        <v>30</v>
      </c>
      <c r="B33" s="3" t="s">
        <v>89</v>
      </c>
      <c r="C33" s="3" t="s">
        <v>129</v>
      </c>
      <c r="D33" s="2" t="str">
        <f t="shared" si="0"/>
        <v>{ranking: '30', title: 'とまらない美味しさ にんじんしりしり', dishName: 'にんじんしりしり'},</v>
      </c>
    </row>
    <row r="34" spans="1:4">
      <c r="A34" s="3">
        <v>31</v>
      </c>
      <c r="B34" s="3" t="s">
        <v>90</v>
      </c>
      <c r="C34" s="3" t="s">
        <v>130</v>
      </c>
      <c r="D34" s="2" t="str">
        <f t="shared" si="0"/>
        <v>{ranking: '31', title: '即席 きゅうりの塩昆布おかか和え', dishName: 'きゅうりの塩昆布おかか和え'},</v>
      </c>
    </row>
    <row r="35" spans="1:4">
      <c r="A35" s="3">
        <v>32</v>
      </c>
      <c r="B35" s="3" t="s">
        <v>91</v>
      </c>
      <c r="C35" s="3" t="s">
        <v>149</v>
      </c>
      <c r="D35" s="2" t="str">
        <f t="shared" si="0"/>
        <v>{ranking: '32', title: 'ごま油香る 叩ききゅうりと鶏ササミの簡単和え', dishName: '-'},</v>
      </c>
    </row>
    <row r="36" spans="1:4">
      <c r="A36" s="3">
        <v>33</v>
      </c>
      <c r="B36" s="3" t="s">
        <v>92</v>
      </c>
      <c r="C36" s="3" t="s">
        <v>131</v>
      </c>
      <c r="D36" s="2" t="str">
        <f t="shared" si="0"/>
        <v>{ranking: '33', title: 'ふんわり柔らかい 豆腐ハンバーグ', dishName: '豆腐ハンバーグ'},</v>
      </c>
    </row>
    <row r="37" spans="1:4">
      <c r="A37" s="3">
        <v>34</v>
      </c>
      <c r="B37" s="3" t="s">
        <v>93</v>
      </c>
      <c r="C37" s="3" t="s">
        <v>93</v>
      </c>
      <c r="D37" s="2" t="str">
        <f t="shared" si="0"/>
        <v>{ranking: '34', title: '卵とわかめの春雨スープ', dishName: '卵とわかめの春雨スープ'},</v>
      </c>
    </row>
    <row r="38" spans="1:4">
      <c r="A38" s="3">
        <v>35</v>
      </c>
      <c r="B38" s="3" t="s">
        <v>94</v>
      </c>
      <c r="C38" s="3" t="s">
        <v>132</v>
      </c>
      <c r="D38" s="2" t="str">
        <f t="shared" si="0"/>
        <v>{ranking: '35', title: '簡単 デミグラスソースのハンバーグ', dishName: 'ハンバーグ'},</v>
      </c>
    </row>
    <row r="39" spans="1:4">
      <c r="A39" s="3">
        <v>36</v>
      </c>
      <c r="B39" s="3" t="s">
        <v>95</v>
      </c>
      <c r="C39" s="3" t="s">
        <v>133</v>
      </c>
      <c r="D39" s="2" t="str">
        <f t="shared" si="0"/>
        <v>{ranking: '36', title: 'やみつき ヤンニョムチキン', dishName: 'ヤンニョムチキン'},</v>
      </c>
    </row>
    <row r="40" spans="1:4">
      <c r="A40" s="3">
        <v>37</v>
      </c>
      <c r="B40" s="3" t="s">
        <v>293</v>
      </c>
      <c r="C40" s="3" t="s">
        <v>134</v>
      </c>
      <c r="D40" s="2" t="str">
        <f t="shared" si="0"/>
        <v>{ranking: '37', title: '牛肉とピーマンのスタミナねぎ塩炒め', dishName: 'スタミナねぎ塩炒め'},</v>
      </c>
    </row>
    <row r="41" spans="1:4">
      <c r="A41" s="3">
        <v>38</v>
      </c>
      <c r="B41" s="3" t="s">
        <v>96</v>
      </c>
      <c r="C41" s="3" t="s">
        <v>135</v>
      </c>
      <c r="D41" s="2" t="str">
        <f t="shared" si="0"/>
        <v>{ranking: '38', title: '基本の肉じゃが', dishName: '肉じゃが'},</v>
      </c>
    </row>
    <row r="42" spans="1:4">
      <c r="A42" s="3">
        <v>39</v>
      </c>
      <c r="B42" s="3" t="s">
        <v>97</v>
      </c>
      <c r="C42" s="3" t="s">
        <v>136</v>
      </c>
      <c r="D42" s="2" t="str">
        <f t="shared" si="0"/>
        <v>{ranking: '39', title: '簡単副菜 じゃがいもとピーマンのごま和え', dishName: 'じゃがいもとピーマンのごま和え'},</v>
      </c>
    </row>
    <row r="43" spans="1:4">
      <c r="A43" s="3">
        <v>40</v>
      </c>
      <c r="B43" s="3" t="s">
        <v>137</v>
      </c>
      <c r="C43" s="3" t="s">
        <v>149</v>
      </c>
      <c r="D43" s="2" t="str">
        <f t="shared" si="0"/>
        <v>{ranking: '40', title: 'たっぷりピーマンと ぷりぷりしらたきの甘辛炒め', dishName: '-'},</v>
      </c>
    </row>
    <row r="44" spans="1:4">
      <c r="A44" s="3">
        <v>41</v>
      </c>
      <c r="B44" s="3" t="s">
        <v>98</v>
      </c>
      <c r="C44" s="3" t="s">
        <v>149</v>
      </c>
      <c r="D44" s="2" t="str">
        <f t="shared" si="0"/>
        <v>{ranking: '41', title: 'トマトとズッキーニの簡単イタリアン炒め', dishName: '-'},</v>
      </c>
    </row>
    <row r="45" spans="1:4">
      <c r="A45" s="3">
        <v>42</v>
      </c>
      <c r="B45" s="3" t="s">
        <v>99</v>
      </c>
      <c r="C45" s="3" t="s">
        <v>138</v>
      </c>
      <c r="D45" s="2" t="str">
        <f t="shared" si="0"/>
        <v>{ranking: '42', title: 'めんつゆで簡単 ナスの煮浸し', dishName: 'ナスの煮浸し'},</v>
      </c>
    </row>
    <row r="46" spans="1:4">
      <c r="A46" s="3">
        <v>43</v>
      </c>
      <c r="B46" s="3" t="s">
        <v>100</v>
      </c>
      <c r="C46" s="3" t="s">
        <v>139</v>
      </c>
      <c r="D46" s="2" t="str">
        <f t="shared" si="0"/>
        <v>{ranking: '43', title: '簡単 もやしときゅうりのツナナムル', dishName: 'もやしときゅうりのツナナムル'},</v>
      </c>
    </row>
    <row r="47" spans="1:4">
      <c r="A47" s="3">
        <v>44</v>
      </c>
      <c r="B47" s="3" t="s">
        <v>101</v>
      </c>
      <c r="C47" s="3" t="s">
        <v>140</v>
      </c>
      <c r="D47" s="2" t="str">
        <f t="shared" si="0"/>
        <v>{ranking: '44', title: '旨みたっぷり つゆだく牛丼', dishName: '牛丼'},</v>
      </c>
    </row>
    <row r="48" spans="1:4">
      <c r="A48" s="3">
        <v>45</v>
      </c>
      <c r="B48" s="3" t="s">
        <v>102</v>
      </c>
      <c r="C48" s="3" t="s">
        <v>141</v>
      </c>
      <c r="D48" s="2" t="str">
        <f t="shared" si="0"/>
        <v>{ranking: '45', title: '焼肉のタレで簡単ピーマンとナスのそぼろ炒め', dishName: 'ピーマンとナスのそぼろ炒め'},</v>
      </c>
    </row>
    <row r="49" spans="1:4">
      <c r="A49" s="3">
        <v>46</v>
      </c>
      <c r="B49" s="3" t="s">
        <v>103</v>
      </c>
      <c r="C49" s="3" t="s">
        <v>142</v>
      </c>
      <c r="D49" s="2" t="str">
        <f t="shared" si="0"/>
        <v>{ranking: '46', title: 'とっても簡単！卵とトマトの中華風炒め', dishName: '卵とトマトの中華風炒め'},</v>
      </c>
    </row>
    <row r="50" spans="1:4">
      <c r="A50" s="3">
        <v>47</v>
      </c>
      <c r="B50" s="3" t="s">
        <v>104</v>
      </c>
      <c r="C50" s="3" t="s">
        <v>104</v>
      </c>
      <c r="D50" s="2" t="str">
        <f t="shared" si="0"/>
        <v>{ranking: '47', title: 'ナスと豚肉の味噌炒め', dishName: 'ナスと豚肉の味噌炒め'},</v>
      </c>
    </row>
    <row r="51" spans="1:4">
      <c r="A51" s="3">
        <v>48</v>
      </c>
      <c r="B51" s="3" t="s">
        <v>143</v>
      </c>
      <c r="C51" s="3" t="s">
        <v>144</v>
      </c>
      <c r="D51" s="2" t="str">
        <f t="shared" si="0"/>
        <v>{ranking: '48', title: 'こんなに簡単！茄子とひき肉のボロネーゼ風パスタ', dishName: '茄子とひき肉のボロネーゼ風パスタ'},</v>
      </c>
    </row>
    <row r="52" spans="1:4">
      <c r="A52" s="3">
        <v>49</v>
      </c>
      <c r="B52" s="3" t="s">
        <v>105</v>
      </c>
      <c r="C52" s="3" t="s">
        <v>145</v>
      </c>
      <c r="D52" s="2" t="str">
        <f t="shared" si="0"/>
        <v>{ranking: '49', title: '超簡単！もやしナムル', dishName: 'もやしナムル'},</v>
      </c>
    </row>
    <row r="53" spans="1:4">
      <c r="A53" s="3">
        <v>50</v>
      </c>
      <c r="B53" s="3" t="s">
        <v>106</v>
      </c>
      <c r="C53" s="3" t="s">
        <v>146</v>
      </c>
      <c r="D53" s="2" t="str">
        <f t="shared" si="0"/>
        <v>{ranking: '50', title: 'めんつゆで簡単 麻婆茄子', dishName: '麻婆茄子'},</v>
      </c>
    </row>
  </sheetData>
  <autoFilter ref="A2:C53" xr:uid="{26D90AC3-E305-4DB3-BE8C-3B76DFCCD766}"/>
  <phoneticPr fontId="1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0D389-E329-4629-8312-689850E0DE33}">
  <dimension ref="B2:Y25"/>
  <sheetViews>
    <sheetView workbookViewId="0"/>
  </sheetViews>
  <sheetFormatPr defaultColWidth="3.58203125" defaultRowHeight="15"/>
  <cols>
    <col min="1" max="16384" width="3.58203125" style="2"/>
  </cols>
  <sheetData>
    <row r="2" spans="2:25">
      <c r="B2" s="2" t="s">
        <v>24</v>
      </c>
    </row>
    <row r="3" spans="2:25">
      <c r="C3" s="2" t="s">
        <v>35</v>
      </c>
      <c r="D3" s="2" t="s">
        <v>23</v>
      </c>
      <c r="Y3" s="4" t="s">
        <v>42</v>
      </c>
    </row>
    <row r="5" spans="2:25">
      <c r="B5" s="2" t="s">
        <v>41</v>
      </c>
    </row>
    <row r="6" spans="2:25">
      <c r="D6" s="2" t="s">
        <v>32</v>
      </c>
    </row>
    <row r="7" spans="2:25">
      <c r="C7" s="2" t="s">
        <v>35</v>
      </c>
      <c r="D7" s="2" t="s">
        <v>38</v>
      </c>
    </row>
    <row r="8" spans="2:25">
      <c r="D8" s="2" t="s">
        <v>39</v>
      </c>
    </row>
    <row r="10" spans="2:25">
      <c r="B10" s="2" t="s">
        <v>28</v>
      </c>
    </row>
    <row r="11" spans="2:25">
      <c r="C11" s="2" t="s">
        <v>35</v>
      </c>
      <c r="D11" s="2" t="s">
        <v>29</v>
      </c>
    </row>
    <row r="12" spans="2:25">
      <c r="D12" s="2" t="s">
        <v>40</v>
      </c>
    </row>
    <row r="14" spans="2:25">
      <c r="B14" s="2" t="s">
        <v>27</v>
      </c>
    </row>
    <row r="15" spans="2:25">
      <c r="D15" s="2" t="s">
        <v>34</v>
      </c>
    </row>
    <row r="16" spans="2:25">
      <c r="D16" s="5" t="s">
        <v>33</v>
      </c>
    </row>
    <row r="18" spans="4:4">
      <c r="D18" s="2" t="s">
        <v>25</v>
      </c>
    </row>
    <row r="19" spans="4:4">
      <c r="D19" s="5" t="s">
        <v>26</v>
      </c>
    </row>
    <row r="21" spans="4:4">
      <c r="D21" s="2" t="s">
        <v>30</v>
      </c>
    </row>
    <row r="22" spans="4:4">
      <c r="D22" s="5" t="s">
        <v>31</v>
      </c>
    </row>
    <row r="24" spans="4:4">
      <c r="D24" s="2" t="s">
        <v>36</v>
      </c>
    </row>
    <row r="25" spans="4:4">
      <c r="D25" s="5" t="s">
        <v>37</v>
      </c>
    </row>
  </sheetData>
  <phoneticPr fontId="1"/>
  <hyperlinks>
    <hyperlink ref="D19" r:id="rId1" xr:uid="{E808314F-2897-427B-AD4A-7E0B2C756016}"/>
    <hyperlink ref="D22" r:id="rId2" xr:uid="{6E826460-F9F3-475B-965D-81C4AC35BD4E}"/>
    <hyperlink ref="D16" r:id="rId3" xr:uid="{0633D52F-4864-4D61-BEF5-4FC419F2F0C4}"/>
    <hyperlink ref="D25" r:id="rId4" xr:uid="{51508A5A-731D-4585-92C4-2C65BAC317CD}"/>
  </hyperlinks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要件</vt:lpstr>
      <vt:lpstr>データ作成</vt:lpstr>
      <vt:lpstr>データ充足チェック</vt:lpstr>
      <vt:lpstr>クラシルのランキング</vt:lpstr>
      <vt:lpstr>技術選定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坂本祐太</dc:creator>
  <cp:lastModifiedBy>坂本祐太</cp:lastModifiedBy>
  <dcterms:created xsi:type="dcterms:W3CDTF">2015-06-05T18:19:34Z</dcterms:created>
  <dcterms:modified xsi:type="dcterms:W3CDTF">2023-08-21T19:51:53Z</dcterms:modified>
</cp:coreProperties>
</file>