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小関雄大\Downloads\"/>
    </mc:Choice>
  </mc:AlternateContent>
  <xr:revisionPtr revIDLastSave="0" documentId="8_{3D19CDF9-5458-420F-8BFE-92FB231B2C42}" xr6:coauthVersionLast="47" xr6:coauthVersionMax="47" xr10:uidLastSave="{00000000-0000-0000-0000-000000000000}"/>
  <bookViews>
    <workbookView xWindow="2652" yWindow="2652" windowWidth="23040" windowHeight="12168" firstSheet="20" activeTab="22"/>
  </bookViews>
  <sheets>
    <sheet name="4月1日（木）" sheetId="56" r:id="rId1"/>
    <sheet name="4月2日（金）" sheetId="3" r:id="rId2"/>
    <sheet name="4月3日（土）" sheetId="4" r:id="rId3"/>
    <sheet name="4月4日（日）" sheetId="53" r:id="rId4"/>
    <sheet name="4月5日（月）" sheetId="34" r:id="rId5"/>
    <sheet name="4月6日（火）" sheetId="35" r:id="rId6"/>
    <sheet name="4月7日（水）" sheetId="8" r:id="rId7"/>
    <sheet name="4月8日（木）" sheetId="36" r:id="rId8"/>
    <sheet name="4月9日（金）" sheetId="37" r:id="rId9"/>
    <sheet name="4月10日（土）" sheetId="38" r:id="rId10"/>
    <sheet name="4月11日（日）" sheetId="55" r:id="rId11"/>
    <sheet name="4月12日（月）" sheetId="13" r:id="rId12"/>
    <sheet name="4月13日（火）" sheetId="39" r:id="rId13"/>
    <sheet name="4月14日（水）" sheetId="40" r:id="rId14"/>
    <sheet name="4月15日（木）" sheetId="57" r:id="rId15"/>
    <sheet name="4月16日（金）" sheetId="17" r:id="rId16"/>
    <sheet name="4月17日（土）" sheetId="41" r:id="rId17"/>
    <sheet name="4月18日（日）" sheetId="54" r:id="rId18"/>
    <sheet name="4月19日（月）" sheetId="43" r:id="rId19"/>
    <sheet name="4月20日（火）" sheetId="44" r:id="rId20"/>
    <sheet name="4月21日（水）" sheetId="22" r:id="rId21"/>
    <sheet name="4月22日（木）" sheetId="45" r:id="rId22"/>
    <sheet name="4月23日（金）" sheetId="46" r:id="rId23"/>
    <sheet name="4月24日（土）" sheetId="47" r:id="rId24"/>
    <sheet name="4月25日（日）" sheetId="48" r:id="rId25"/>
    <sheet name="4月26日（月）" sheetId="27" r:id="rId26"/>
    <sheet name="4月27日（火）" sheetId="49" r:id="rId27"/>
    <sheet name="4月28日（水）" sheetId="50" r:id="rId28"/>
    <sheet name="4月29日（木）" sheetId="58" r:id="rId29"/>
    <sheet name="4月30日（金）" sheetId="31"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58" l="1"/>
  <c r="T66" i="58" s="1"/>
  <c r="S65" i="58"/>
  <c r="T65" i="58" s="1"/>
  <c r="J65" i="58"/>
  <c r="M65" i="58" s="1"/>
  <c r="N65" i="58" s="1"/>
  <c r="S64" i="58"/>
  <c r="T64" i="58" s="1"/>
  <c r="J64" i="58"/>
  <c r="M64" i="58" s="1"/>
  <c r="N64" i="58" s="1"/>
  <c r="S62" i="58"/>
  <c r="T62" i="58" s="1"/>
  <c r="S61" i="58"/>
  <c r="T61" i="58" s="1"/>
  <c r="S60" i="58"/>
  <c r="T60" i="58" s="1"/>
  <c r="J60" i="58"/>
  <c r="M60" i="58" s="1"/>
  <c r="N60" i="58" s="1"/>
  <c r="S59" i="58"/>
  <c r="T59" i="58" s="1"/>
  <c r="M59" i="58"/>
  <c r="N59" i="58"/>
  <c r="J59" i="58"/>
  <c r="S58" i="58"/>
  <c r="T58" i="58" s="1"/>
  <c r="J58" i="58"/>
  <c r="M58" i="58"/>
  <c r="N58" i="58"/>
  <c r="T56" i="58"/>
  <c r="S56" i="58"/>
  <c r="T55" i="58"/>
  <c r="S55" i="58"/>
  <c r="S54" i="58"/>
  <c r="T54" i="58"/>
  <c r="S53" i="58"/>
  <c r="T53" i="58" s="1"/>
  <c r="S52" i="58"/>
  <c r="T52" i="58" s="1"/>
  <c r="S51" i="58"/>
  <c r="T51" i="58" s="1"/>
  <c r="J51" i="58"/>
  <c r="M51" i="58" s="1"/>
  <c r="N51" i="58" s="1"/>
  <c r="S50" i="58"/>
  <c r="T50" i="58"/>
  <c r="M50" i="58"/>
  <c r="N50" i="58" s="1"/>
  <c r="J50" i="58"/>
  <c r="S49" i="58"/>
  <c r="T49" i="58" s="1"/>
  <c r="J49" i="58"/>
  <c r="M49" i="58" s="1"/>
  <c r="N49" i="58" s="1"/>
  <c r="T48" i="58"/>
  <c r="S48" i="58"/>
  <c r="J48" i="58"/>
  <c r="M48" i="58"/>
  <c r="N48" i="58" s="1"/>
  <c r="J45" i="58"/>
  <c r="M45" i="58" s="1"/>
  <c r="N45" i="58" s="1"/>
  <c r="S44" i="58"/>
  <c r="T44" i="58"/>
  <c r="J44" i="58"/>
  <c r="M44" i="58" s="1"/>
  <c r="N44" i="58" s="1"/>
  <c r="J42" i="58"/>
  <c r="M42" i="58"/>
  <c r="N42" i="58"/>
  <c r="T35" i="58"/>
  <c r="S35" i="58"/>
  <c r="M35" i="58"/>
  <c r="N35" i="58" s="1"/>
  <c r="J35" i="58"/>
  <c r="S34" i="58"/>
  <c r="T34" i="58"/>
  <c r="J34" i="58"/>
  <c r="M34" i="58" s="1"/>
  <c r="N34" i="58" s="1"/>
  <c r="J32" i="58"/>
  <c r="M32" i="58"/>
  <c r="N32" i="58"/>
  <c r="J30" i="58"/>
  <c r="M30" i="58" s="1"/>
  <c r="N30" i="58" s="1"/>
  <c r="S28" i="58"/>
  <c r="T28" i="58" s="1"/>
  <c r="S27" i="58"/>
  <c r="T27" i="58" s="1"/>
  <c r="J27" i="58"/>
  <c r="M27" i="58" s="1"/>
  <c r="N27" i="58" s="1"/>
  <c r="S26" i="58"/>
  <c r="T26" i="58" s="1"/>
  <c r="J26" i="58"/>
  <c r="M26" i="58" s="1"/>
  <c r="N26" i="58" s="1"/>
  <c r="S24" i="58"/>
  <c r="T24" i="58"/>
  <c r="S23" i="58"/>
  <c r="T23" i="58" s="1"/>
  <c r="T22" i="58"/>
  <c r="S22" i="58"/>
  <c r="S21" i="58"/>
  <c r="T21" i="58"/>
  <c r="S20" i="58"/>
  <c r="T20" i="58" s="1"/>
  <c r="S19" i="58"/>
  <c r="T19" i="58" s="1"/>
  <c r="S18" i="58"/>
  <c r="T18" i="58"/>
  <c r="S17" i="58"/>
  <c r="T17" i="58" s="1"/>
  <c r="J17" i="58"/>
  <c r="M17" i="58" s="1"/>
  <c r="N17" i="58" s="1"/>
  <c r="S16" i="58"/>
  <c r="T16" i="58"/>
  <c r="J16" i="58"/>
  <c r="M16" i="58" s="1"/>
  <c r="N16" i="58" s="1"/>
  <c r="S15" i="58"/>
  <c r="T15" i="58"/>
  <c r="M15" i="58"/>
  <c r="N15" i="58" s="1"/>
  <c r="J15" i="58"/>
  <c r="T12" i="58"/>
  <c r="S12" i="58"/>
  <c r="J12" i="58"/>
  <c r="M12" i="58" s="1"/>
  <c r="N12" i="58" s="1"/>
  <c r="S11" i="58"/>
  <c r="T11" i="58" s="1"/>
  <c r="J11" i="58"/>
  <c r="M11" i="58" s="1"/>
  <c r="N11" i="58" s="1"/>
  <c r="T10" i="58"/>
  <c r="S10" i="58"/>
  <c r="J10" i="58"/>
  <c r="M10" i="58"/>
  <c r="N10" i="58"/>
  <c r="S64" i="57"/>
  <c r="T64" i="57" s="1"/>
  <c r="S63" i="57"/>
  <c r="T63" i="57" s="1"/>
  <c r="J63" i="57"/>
  <c r="M63" i="57"/>
  <c r="N63" i="57"/>
  <c r="S62" i="57"/>
  <c r="T62" i="57" s="1"/>
  <c r="J62" i="57"/>
  <c r="M62" i="57" s="1"/>
  <c r="N62" i="57" s="1"/>
  <c r="S60" i="57"/>
  <c r="T60" i="57" s="1"/>
  <c r="S59" i="57"/>
  <c r="T59" i="57" s="1"/>
  <c r="S58" i="57"/>
  <c r="T58" i="57"/>
  <c r="M58" i="57"/>
  <c r="N58" i="57" s="1"/>
  <c r="J58" i="57"/>
  <c r="S57" i="57"/>
  <c r="T57" i="57" s="1"/>
  <c r="M57" i="57"/>
  <c r="N57" i="57"/>
  <c r="J57" i="57"/>
  <c r="S56" i="57"/>
  <c r="T56" i="57" s="1"/>
  <c r="J56" i="57"/>
  <c r="M56" i="57"/>
  <c r="N56" i="57"/>
  <c r="T54" i="57"/>
  <c r="S54" i="57"/>
  <c r="T53" i="57"/>
  <c r="S53" i="57"/>
  <c r="S52" i="57"/>
  <c r="T52" i="57" s="1"/>
  <c r="S51" i="57"/>
  <c r="T51" i="57" s="1"/>
  <c r="S50" i="57"/>
  <c r="T50" i="57" s="1"/>
  <c r="S49" i="57"/>
  <c r="T49" i="57" s="1"/>
  <c r="J49" i="57"/>
  <c r="M49" i="57" s="1"/>
  <c r="N49" i="57" s="1"/>
  <c r="S48" i="57"/>
  <c r="T48" i="57"/>
  <c r="M48" i="57"/>
  <c r="N48" i="57" s="1"/>
  <c r="J48" i="57"/>
  <c r="T47" i="57"/>
  <c r="S47" i="57"/>
  <c r="J47" i="57"/>
  <c r="M47" i="57" s="1"/>
  <c r="N47" i="57" s="1"/>
  <c r="T46" i="57"/>
  <c r="S46" i="57"/>
  <c r="J46" i="57"/>
  <c r="M46" i="57"/>
  <c r="N46" i="57" s="1"/>
  <c r="J43" i="57"/>
  <c r="M43" i="57" s="1"/>
  <c r="N43" i="57" s="1"/>
  <c r="S42" i="57"/>
  <c r="T42" i="57"/>
  <c r="M42" i="57"/>
  <c r="N42" i="57" s="1"/>
  <c r="J42" i="57"/>
  <c r="J40" i="57"/>
  <c r="M40" i="57"/>
  <c r="N40" i="57"/>
  <c r="T33" i="57"/>
  <c r="S33" i="57"/>
  <c r="M33" i="57"/>
  <c r="N33" i="57" s="1"/>
  <c r="J33" i="57"/>
  <c r="S32" i="57"/>
  <c r="T32" i="57"/>
  <c r="J32" i="57"/>
  <c r="M32" i="57" s="1"/>
  <c r="N32" i="57" s="1"/>
  <c r="J30" i="57"/>
  <c r="M30" i="57"/>
  <c r="N30" i="57" s="1"/>
  <c r="J28" i="57"/>
  <c r="M28" i="57" s="1"/>
  <c r="N28" i="57" s="1"/>
  <c r="S26" i="57"/>
  <c r="T26" i="57" s="1"/>
  <c r="S25" i="57"/>
  <c r="T25" i="57" s="1"/>
  <c r="J25" i="57"/>
  <c r="M25" i="57" s="1"/>
  <c r="N25" i="57" s="1"/>
  <c r="S24" i="57"/>
  <c r="T24" i="57" s="1"/>
  <c r="J24" i="57"/>
  <c r="M24" i="57" s="1"/>
  <c r="N24" i="57" s="1"/>
  <c r="S22" i="57"/>
  <c r="T22" i="57"/>
  <c r="S21" i="57"/>
  <c r="T21" i="57" s="1"/>
  <c r="T20" i="57"/>
  <c r="S20" i="57"/>
  <c r="S19" i="57"/>
  <c r="T19" i="57"/>
  <c r="S18" i="57"/>
  <c r="T18" i="57" s="1"/>
  <c r="S17" i="57"/>
  <c r="T17" i="57" s="1"/>
  <c r="J17" i="57"/>
  <c r="M17" i="57"/>
  <c r="N17" i="57" s="1"/>
  <c r="T16" i="57"/>
  <c r="S16" i="57"/>
  <c r="J16" i="57"/>
  <c r="M16" i="57"/>
  <c r="N16" i="57"/>
  <c r="T15" i="57"/>
  <c r="S15" i="57"/>
  <c r="M15" i="57"/>
  <c r="N15" i="57" s="1"/>
  <c r="J15" i="57"/>
  <c r="S12" i="57"/>
  <c r="T12" i="57"/>
  <c r="J12" i="57"/>
  <c r="M12" i="57" s="1"/>
  <c r="N12" i="57" s="1"/>
  <c r="S11" i="57"/>
  <c r="T11" i="57"/>
  <c r="J11" i="57"/>
  <c r="M11" i="57" s="1"/>
  <c r="N11" i="57" s="1"/>
  <c r="S10" i="57"/>
  <c r="T10" i="57" s="1"/>
  <c r="M10" i="57"/>
  <c r="N10" i="57" s="1"/>
  <c r="J10" i="57"/>
  <c r="S64" i="56"/>
  <c r="T64" i="56" s="1"/>
  <c r="S63" i="56"/>
  <c r="T63" i="56" s="1"/>
  <c r="J63" i="56"/>
  <c r="M63" i="56" s="1"/>
  <c r="N63" i="56" s="1"/>
  <c r="T62" i="56"/>
  <c r="S62" i="56"/>
  <c r="J62" i="56"/>
  <c r="M62" i="56" s="1"/>
  <c r="N62" i="56" s="1"/>
  <c r="T60" i="56"/>
  <c r="S60" i="56"/>
  <c r="S59" i="56"/>
  <c r="T59" i="56"/>
  <c r="S58" i="56"/>
  <c r="T58" i="56" s="1"/>
  <c r="M58" i="56"/>
  <c r="N58" i="56" s="1"/>
  <c r="J58" i="56"/>
  <c r="S57" i="56"/>
  <c r="T57" i="56"/>
  <c r="J57" i="56"/>
  <c r="M57" i="56" s="1"/>
  <c r="N57" i="56" s="1"/>
  <c r="S56" i="56"/>
  <c r="T56" i="56"/>
  <c r="N56" i="56"/>
  <c r="M56" i="56"/>
  <c r="J56" i="56"/>
  <c r="T54" i="56"/>
  <c r="S54" i="56"/>
  <c r="S53" i="56"/>
  <c r="T53" i="56"/>
  <c r="T52" i="56"/>
  <c r="S52" i="56"/>
  <c r="S51" i="56"/>
  <c r="T51" i="56" s="1"/>
  <c r="S50" i="56"/>
  <c r="T50" i="56" s="1"/>
  <c r="S49" i="56"/>
  <c r="T49" i="56" s="1"/>
  <c r="J49" i="56"/>
  <c r="M49" i="56"/>
  <c r="N49" i="56" s="1"/>
  <c r="S48" i="56"/>
  <c r="T48" i="56" s="1"/>
  <c r="J48" i="56"/>
  <c r="M48" i="56" s="1"/>
  <c r="N48" i="56" s="1"/>
  <c r="S47" i="56"/>
  <c r="T47" i="56" s="1"/>
  <c r="J47" i="56"/>
  <c r="M47" i="56" s="1"/>
  <c r="N47" i="56" s="1"/>
  <c r="S46" i="56"/>
  <c r="T46" i="56"/>
  <c r="J46" i="56"/>
  <c r="M46" i="56" s="1"/>
  <c r="N46" i="56" s="1"/>
  <c r="J43" i="56"/>
  <c r="M43" i="56" s="1"/>
  <c r="N43" i="56" s="1"/>
  <c r="S42" i="56"/>
  <c r="T42" i="56" s="1"/>
  <c r="M42" i="56"/>
  <c r="N42" i="56" s="1"/>
  <c r="J42" i="56"/>
  <c r="J40" i="56"/>
  <c r="M40" i="56" s="1"/>
  <c r="N40" i="56" s="1"/>
  <c r="S33" i="56"/>
  <c r="T33" i="56" s="1"/>
  <c r="J33" i="56"/>
  <c r="M33" i="56"/>
  <c r="N33" i="56"/>
  <c r="T32" i="56"/>
  <c r="S32" i="56"/>
  <c r="J32" i="56"/>
  <c r="M32" i="56" s="1"/>
  <c r="N32" i="56" s="1"/>
  <c r="M30" i="56"/>
  <c r="N30" i="56" s="1"/>
  <c r="J30" i="56"/>
  <c r="J28" i="56"/>
  <c r="M28" i="56"/>
  <c r="N28" i="56"/>
  <c r="S26" i="56"/>
  <c r="T26" i="56" s="1"/>
  <c r="S25" i="56"/>
  <c r="T25" i="56" s="1"/>
  <c r="J25" i="56"/>
  <c r="M25" i="56" s="1"/>
  <c r="N25" i="56" s="1"/>
  <c r="T24" i="56"/>
  <c r="S24" i="56"/>
  <c r="J24" i="56"/>
  <c r="M24" i="56"/>
  <c r="N24" i="56"/>
  <c r="T22" i="56"/>
  <c r="S22" i="56"/>
  <c r="S21" i="56"/>
  <c r="T21" i="56" s="1"/>
  <c r="S20" i="56"/>
  <c r="T20" i="56"/>
  <c r="S19" i="56"/>
  <c r="T19" i="56" s="1"/>
  <c r="T18" i="56"/>
  <c r="S18" i="56"/>
  <c r="S17" i="56"/>
  <c r="T17" i="56"/>
  <c r="J17" i="56"/>
  <c r="M17" i="56" s="1"/>
  <c r="N17" i="56" s="1"/>
  <c r="T16" i="56"/>
  <c r="S16" i="56"/>
  <c r="J16" i="56"/>
  <c r="M16" i="56" s="1"/>
  <c r="N16" i="56" s="1"/>
  <c r="S15" i="56"/>
  <c r="T15" i="56" s="1"/>
  <c r="J15" i="56"/>
  <c r="M15" i="56"/>
  <c r="N15" i="56"/>
  <c r="T12" i="56"/>
  <c r="S12" i="56"/>
  <c r="J12" i="56"/>
  <c r="M12" i="56" s="1"/>
  <c r="N12" i="56" s="1"/>
  <c r="S11" i="56"/>
  <c r="T11" i="56" s="1"/>
  <c r="J11" i="56"/>
  <c r="M11" i="56" s="1"/>
  <c r="N11" i="56" s="1"/>
  <c r="S10" i="56"/>
  <c r="T10" i="56" s="1"/>
  <c r="J10" i="56"/>
  <c r="M10" i="56" s="1"/>
  <c r="N10" i="56" s="1"/>
  <c r="J67" i="55"/>
  <c r="M67" i="55" s="1"/>
  <c r="N67" i="55" s="1"/>
  <c r="S63" i="55"/>
  <c r="T63" i="55" s="1"/>
  <c r="S62" i="55"/>
  <c r="T62" i="55"/>
  <c r="S61" i="55"/>
  <c r="T61" i="55" s="1"/>
  <c r="J61" i="55"/>
  <c r="M61" i="55" s="1"/>
  <c r="N61" i="55" s="1"/>
  <c r="S60" i="55"/>
  <c r="T60" i="55" s="1"/>
  <c r="J60" i="55"/>
  <c r="M60" i="55"/>
  <c r="N60" i="55"/>
  <c r="S59" i="55"/>
  <c r="T59" i="55" s="1"/>
  <c r="M59" i="55"/>
  <c r="N59" i="55" s="1"/>
  <c r="J59" i="55"/>
  <c r="S57" i="55"/>
  <c r="T57" i="55" s="1"/>
  <c r="T56" i="55"/>
  <c r="S56" i="55"/>
  <c r="S55" i="55"/>
  <c r="T55" i="55" s="1"/>
  <c r="J55" i="55"/>
  <c r="M55" i="55"/>
  <c r="N55" i="55"/>
  <c r="S54" i="55"/>
  <c r="T54" i="55"/>
  <c r="J54" i="55"/>
  <c r="M54" i="55" s="1"/>
  <c r="N54" i="55" s="1"/>
  <c r="S53" i="55"/>
  <c r="T53" i="55" s="1"/>
  <c r="J53" i="55"/>
  <c r="M53" i="55"/>
  <c r="N53" i="55" s="1"/>
  <c r="S52" i="55"/>
  <c r="T52" i="55" s="1"/>
  <c r="M52" i="55"/>
  <c r="N52" i="55" s="1"/>
  <c r="J52" i="55"/>
  <c r="T50" i="55"/>
  <c r="S50" i="55"/>
  <c r="T49" i="55"/>
  <c r="S49" i="55"/>
  <c r="S48" i="55"/>
  <c r="T48" i="55" s="1"/>
  <c r="S47" i="55"/>
  <c r="T47" i="55" s="1"/>
  <c r="S46" i="55"/>
  <c r="T46" i="55" s="1"/>
  <c r="J46" i="55"/>
  <c r="M46" i="55" s="1"/>
  <c r="N46" i="55" s="1"/>
  <c r="S45" i="55"/>
  <c r="T45" i="55" s="1"/>
  <c r="J45" i="55"/>
  <c r="M45" i="55" s="1"/>
  <c r="N45" i="55" s="1"/>
  <c r="T43" i="55"/>
  <c r="S43" i="55"/>
  <c r="J40" i="55"/>
  <c r="M40" i="55"/>
  <c r="N40" i="55" s="1"/>
  <c r="S39" i="55"/>
  <c r="T39" i="55"/>
  <c r="M39" i="55"/>
  <c r="N39" i="55" s="1"/>
  <c r="J39" i="55"/>
  <c r="S38" i="55"/>
  <c r="T38" i="55" s="1"/>
  <c r="J38" i="55"/>
  <c r="M38" i="55"/>
  <c r="N38" i="55"/>
  <c r="M36" i="55"/>
  <c r="N36" i="55"/>
  <c r="J36" i="55"/>
  <c r="S32" i="55"/>
  <c r="T32" i="55" s="1"/>
  <c r="S31" i="55"/>
  <c r="T31" i="55" s="1"/>
  <c r="J31" i="55"/>
  <c r="M31" i="55"/>
  <c r="N31" i="55" s="1"/>
  <c r="S29" i="55"/>
  <c r="T29" i="55" s="1"/>
  <c r="S28" i="55"/>
  <c r="T28" i="55" s="1"/>
  <c r="J28" i="55"/>
  <c r="M28" i="55" s="1"/>
  <c r="N28" i="55" s="1"/>
  <c r="T27" i="55"/>
  <c r="S27" i="55"/>
  <c r="J27" i="55"/>
  <c r="M27" i="55"/>
  <c r="N27" i="55" s="1"/>
  <c r="S25" i="55"/>
  <c r="T25" i="55"/>
  <c r="S24" i="55"/>
  <c r="T24" i="55" s="1"/>
  <c r="J24" i="55"/>
  <c r="M24" i="55" s="1"/>
  <c r="N24" i="55" s="1"/>
  <c r="S23" i="55"/>
  <c r="T23" i="55" s="1"/>
  <c r="J23" i="55"/>
  <c r="M23" i="55" s="1"/>
  <c r="N23" i="55"/>
  <c r="S22" i="55"/>
  <c r="T22" i="55" s="1"/>
  <c r="M22" i="55"/>
  <c r="N22" i="55" s="1"/>
  <c r="J22" i="55"/>
  <c r="S20" i="55"/>
  <c r="T20" i="55" s="1"/>
  <c r="T19" i="55"/>
  <c r="S19" i="55"/>
  <c r="S18" i="55"/>
  <c r="T18" i="55" s="1"/>
  <c r="S17" i="55"/>
  <c r="T17" i="55" s="1"/>
  <c r="T16" i="55"/>
  <c r="S16" i="55"/>
  <c r="T15" i="55"/>
  <c r="S15" i="55"/>
  <c r="S14" i="55"/>
  <c r="T14" i="55" s="1"/>
  <c r="S13" i="55"/>
  <c r="T13" i="55" s="1"/>
  <c r="J13" i="55"/>
  <c r="M13" i="55"/>
  <c r="N13" i="55" s="1"/>
  <c r="S12" i="55"/>
  <c r="T12" i="55" s="1"/>
  <c r="M12" i="55"/>
  <c r="N12" i="55" s="1"/>
  <c r="J12" i="55"/>
  <c r="T11" i="55"/>
  <c r="S11" i="55"/>
  <c r="J11" i="55"/>
  <c r="M11" i="55" s="1"/>
  <c r="N11" i="55" s="1"/>
  <c r="S10" i="55"/>
  <c r="T10" i="55" s="1"/>
  <c r="J10" i="55"/>
  <c r="M10" i="55" s="1"/>
  <c r="N10" i="55" s="1"/>
  <c r="J59" i="54"/>
  <c r="M59" i="54" s="1"/>
  <c r="N59" i="54" s="1"/>
  <c r="S57" i="54"/>
  <c r="T57" i="54" s="1"/>
  <c r="J57" i="54"/>
  <c r="M57" i="54" s="1"/>
  <c r="N57" i="54" s="1"/>
  <c r="T56" i="54"/>
  <c r="S56" i="54"/>
  <c r="J56" i="54"/>
  <c r="M56" i="54"/>
  <c r="N56" i="54" s="1"/>
  <c r="S54" i="54"/>
  <c r="T54" i="54" s="1"/>
  <c r="S53" i="54"/>
  <c r="T53" i="54" s="1"/>
  <c r="S52" i="54"/>
  <c r="T52" i="54"/>
  <c r="T51" i="54"/>
  <c r="S51" i="54"/>
  <c r="J51" i="54"/>
  <c r="M51" i="54" s="1"/>
  <c r="N51" i="54" s="1"/>
  <c r="T50" i="54"/>
  <c r="S50" i="54"/>
  <c r="J50" i="54"/>
  <c r="M50" i="54"/>
  <c r="N50" i="54" s="1"/>
  <c r="S47" i="54"/>
  <c r="T47" i="54"/>
  <c r="T46" i="54"/>
  <c r="S46" i="54"/>
  <c r="S45" i="54"/>
  <c r="T45" i="54" s="1"/>
  <c r="S44" i="54"/>
  <c r="T44" i="54" s="1"/>
  <c r="M44" i="54"/>
  <c r="N44" i="54" s="1"/>
  <c r="J44" i="54"/>
  <c r="T43" i="54"/>
  <c r="S43" i="54"/>
  <c r="M43" i="54"/>
  <c r="N43" i="54" s="1"/>
  <c r="J43" i="54"/>
  <c r="S42" i="54"/>
  <c r="T42" i="54"/>
  <c r="M42" i="54"/>
  <c r="N42" i="54" s="1"/>
  <c r="J42" i="54"/>
  <c r="S40" i="54"/>
  <c r="T40" i="54" s="1"/>
  <c r="S37" i="54"/>
  <c r="T37" i="54" s="1"/>
  <c r="T36" i="54"/>
  <c r="S36" i="54"/>
  <c r="J36" i="54"/>
  <c r="M36" i="54" s="1"/>
  <c r="N36" i="54" s="1"/>
  <c r="S35" i="54"/>
  <c r="T35" i="54" s="1"/>
  <c r="J35" i="54"/>
  <c r="M35" i="54" s="1"/>
  <c r="N35" i="54" s="1"/>
  <c r="T34" i="54"/>
  <c r="S34" i="54"/>
  <c r="M34" i="54"/>
  <c r="N34" i="54" s="1"/>
  <c r="J34" i="54"/>
  <c r="J32" i="54"/>
  <c r="M32" i="54" s="1"/>
  <c r="N32" i="54" s="1"/>
  <c r="N30" i="54"/>
  <c r="M30" i="54"/>
  <c r="J30" i="54"/>
  <c r="S28" i="54"/>
  <c r="T28" i="54" s="1"/>
  <c r="S27" i="54"/>
  <c r="T27" i="54"/>
  <c r="N27" i="54"/>
  <c r="M27" i="54"/>
  <c r="J27" i="54"/>
  <c r="S26" i="54"/>
  <c r="T26" i="54" s="1"/>
  <c r="J26" i="54"/>
  <c r="M26" i="54" s="1"/>
  <c r="N26" i="54" s="1"/>
  <c r="S24" i="54"/>
  <c r="T24" i="54"/>
  <c r="S23" i="54"/>
  <c r="T23" i="54" s="1"/>
  <c r="T22" i="54"/>
  <c r="S22" i="54"/>
  <c r="S21" i="54"/>
  <c r="T21" i="54"/>
  <c r="M21" i="54"/>
  <c r="N21" i="54" s="1"/>
  <c r="J21" i="54"/>
  <c r="S20" i="54"/>
  <c r="T20" i="54" s="1"/>
  <c r="J20" i="54"/>
  <c r="M20" i="54"/>
  <c r="N20" i="54"/>
  <c r="S19" i="54"/>
  <c r="T19" i="54" s="1"/>
  <c r="J19" i="54"/>
  <c r="M19" i="54" s="1"/>
  <c r="N19" i="54" s="1"/>
  <c r="S17" i="54"/>
  <c r="T17" i="54" s="1"/>
  <c r="T16" i="54"/>
  <c r="S16" i="54"/>
  <c r="T15" i="54"/>
  <c r="S15" i="54"/>
  <c r="M15" i="54"/>
  <c r="N15" i="54" s="1"/>
  <c r="J15" i="54"/>
  <c r="S14" i="54"/>
  <c r="T14" i="54"/>
  <c r="M14" i="54"/>
  <c r="N14" i="54"/>
  <c r="J14" i="54"/>
  <c r="S13" i="54"/>
  <c r="T13" i="54" s="1"/>
  <c r="J13" i="54"/>
  <c r="M13" i="54"/>
  <c r="N13" i="54"/>
  <c r="T12" i="54"/>
  <c r="S12" i="54"/>
  <c r="J12" i="54"/>
  <c r="M12" i="54" s="1"/>
  <c r="N12" i="54" s="1"/>
  <c r="S10" i="54"/>
  <c r="T10" i="54" s="1"/>
  <c r="J59" i="53"/>
  <c r="M59" i="53"/>
  <c r="N59" i="53" s="1"/>
  <c r="S57" i="53"/>
  <c r="T57" i="53" s="1"/>
  <c r="J57" i="53"/>
  <c r="M57" i="53" s="1"/>
  <c r="N57" i="53" s="1"/>
  <c r="S56" i="53"/>
  <c r="T56" i="53" s="1"/>
  <c r="N56" i="53"/>
  <c r="M56" i="53"/>
  <c r="J56" i="53"/>
  <c r="S54" i="53"/>
  <c r="T54" i="53" s="1"/>
  <c r="S53" i="53"/>
  <c r="T53" i="53"/>
  <c r="T52" i="53"/>
  <c r="S52" i="53"/>
  <c r="S51" i="53"/>
  <c r="T51" i="53" s="1"/>
  <c r="M51" i="53"/>
  <c r="N51" i="53" s="1"/>
  <c r="J51" i="53"/>
  <c r="S50" i="53"/>
  <c r="T50" i="53" s="1"/>
  <c r="J50" i="53"/>
  <c r="M50" i="53" s="1"/>
  <c r="N50" i="53" s="1"/>
  <c r="T47" i="53"/>
  <c r="S47" i="53"/>
  <c r="S46" i="53"/>
  <c r="T46" i="53"/>
  <c r="S45" i="53"/>
  <c r="T45" i="53"/>
  <c r="T44" i="53"/>
  <c r="S44" i="53"/>
  <c r="M44" i="53"/>
  <c r="N44" i="53" s="1"/>
  <c r="J44" i="53"/>
  <c r="T43" i="53"/>
  <c r="S43" i="53"/>
  <c r="J43" i="53"/>
  <c r="M43" i="53" s="1"/>
  <c r="N43" i="53" s="1"/>
  <c r="S42" i="53"/>
  <c r="T42" i="53" s="1"/>
  <c r="J42" i="53"/>
  <c r="M42" i="53" s="1"/>
  <c r="N42" i="53" s="1"/>
  <c r="T40" i="53"/>
  <c r="S40" i="53"/>
  <c r="S37" i="53"/>
  <c r="T37" i="53" s="1"/>
  <c r="S36" i="53"/>
  <c r="T36" i="53" s="1"/>
  <c r="J36" i="53"/>
  <c r="M36" i="53"/>
  <c r="N36" i="53" s="1"/>
  <c r="T35" i="53"/>
  <c r="S35" i="53"/>
  <c r="M35" i="53"/>
  <c r="N35" i="53" s="1"/>
  <c r="J35" i="53"/>
  <c r="T34" i="53"/>
  <c r="S34" i="53"/>
  <c r="J34" i="53"/>
  <c r="M34" i="53" s="1"/>
  <c r="N34" i="53" s="1"/>
  <c r="M32" i="53"/>
  <c r="N32" i="53" s="1"/>
  <c r="J32" i="53"/>
  <c r="J30" i="53"/>
  <c r="M30" i="53"/>
  <c r="N30" i="53" s="1"/>
  <c r="S28" i="53"/>
  <c r="T28" i="53" s="1"/>
  <c r="T27" i="53"/>
  <c r="S27" i="53"/>
  <c r="J27" i="53"/>
  <c r="M27" i="53" s="1"/>
  <c r="N27" i="53" s="1"/>
  <c r="T26" i="53"/>
  <c r="S26" i="53"/>
  <c r="J26" i="53"/>
  <c r="M26" i="53"/>
  <c r="N26" i="53" s="1"/>
  <c r="S24" i="53"/>
  <c r="T24" i="53"/>
  <c r="T23" i="53"/>
  <c r="S23" i="53"/>
  <c r="S22" i="53"/>
  <c r="T22" i="53" s="1"/>
  <c r="S21" i="53"/>
  <c r="T21" i="53" s="1"/>
  <c r="J21" i="53"/>
  <c r="M21" i="53" s="1"/>
  <c r="N21" i="53" s="1"/>
  <c r="T20" i="53"/>
  <c r="S20" i="53"/>
  <c r="M20" i="53"/>
  <c r="N20" i="53" s="1"/>
  <c r="J20" i="53"/>
  <c r="S19" i="53"/>
  <c r="T19" i="53"/>
  <c r="M19" i="53"/>
  <c r="N19" i="53" s="1"/>
  <c r="J19" i="53"/>
  <c r="S17" i="53"/>
  <c r="T17" i="53" s="1"/>
  <c r="S16" i="53"/>
  <c r="T16" i="53" s="1"/>
  <c r="T15" i="53"/>
  <c r="S15" i="53"/>
  <c r="J15" i="53"/>
  <c r="M15" i="53" s="1"/>
  <c r="N15" i="53" s="1"/>
  <c r="S14" i="53"/>
  <c r="T14" i="53" s="1"/>
  <c r="J14" i="53"/>
  <c r="M14" i="53" s="1"/>
  <c r="N14" i="53" s="1"/>
  <c r="T13" i="53"/>
  <c r="S13" i="53"/>
  <c r="M13" i="53"/>
  <c r="N13" i="53" s="1"/>
  <c r="J13" i="53"/>
  <c r="S12" i="53"/>
  <c r="T12" i="53"/>
  <c r="M12" i="53"/>
  <c r="N12" i="53" s="1"/>
  <c r="J12" i="53"/>
  <c r="S10" i="53"/>
  <c r="T10" i="53" s="1"/>
  <c r="J57" i="50"/>
  <c r="M57" i="50" s="1"/>
  <c r="N57" i="50" s="1"/>
  <c r="S55" i="50"/>
  <c r="T55" i="50" s="1"/>
  <c r="J55" i="50"/>
  <c r="M55" i="50" s="1"/>
  <c r="N55" i="50" s="1"/>
  <c r="T54" i="50"/>
  <c r="S54" i="50"/>
  <c r="J54" i="50"/>
  <c r="M54" i="50" s="1"/>
  <c r="N54" i="50" s="1"/>
  <c r="J52" i="50"/>
  <c r="M52" i="50" s="1"/>
  <c r="N52" i="50" s="1"/>
  <c r="J51" i="50"/>
  <c r="M51" i="50"/>
  <c r="N51" i="50"/>
  <c r="T50" i="50"/>
  <c r="S50" i="50"/>
  <c r="J50" i="50"/>
  <c r="M50" i="50" s="1"/>
  <c r="N50" i="50" s="1"/>
  <c r="T49" i="50"/>
  <c r="S49" i="50"/>
  <c r="J49" i="50"/>
  <c r="M49" i="50"/>
  <c r="N49" i="50" s="1"/>
  <c r="S48" i="50"/>
  <c r="T48" i="50" s="1"/>
  <c r="M48" i="50"/>
  <c r="N48" i="50" s="1"/>
  <c r="J48" i="50"/>
  <c r="S45" i="50"/>
  <c r="T45" i="50" s="1"/>
  <c r="S44" i="50"/>
  <c r="T44" i="50" s="1"/>
  <c r="J44" i="50"/>
  <c r="M44" i="50" s="1"/>
  <c r="T43" i="50"/>
  <c r="S43" i="50"/>
  <c r="J43" i="50"/>
  <c r="M43" i="50"/>
  <c r="N43" i="50" s="1"/>
  <c r="S42" i="50"/>
  <c r="T42" i="50" s="1"/>
  <c r="M42" i="50"/>
  <c r="N42" i="50" s="1"/>
  <c r="J42" i="50"/>
  <c r="S40" i="50"/>
  <c r="T40" i="50" s="1"/>
  <c r="T36" i="50"/>
  <c r="S36" i="50"/>
  <c r="M36" i="50"/>
  <c r="N36" i="50" s="1"/>
  <c r="J36" i="50"/>
  <c r="S35" i="50"/>
  <c r="T35" i="50"/>
  <c r="M35" i="50"/>
  <c r="N35" i="50"/>
  <c r="J35" i="50"/>
  <c r="S34" i="50"/>
  <c r="T34" i="50" s="1"/>
  <c r="J34" i="50"/>
  <c r="M34" i="50"/>
  <c r="N34" i="50"/>
  <c r="M32" i="50"/>
  <c r="N32" i="50" s="1"/>
  <c r="J32" i="50"/>
  <c r="J30" i="50"/>
  <c r="M30" i="50"/>
  <c r="N30" i="50" s="1"/>
  <c r="S28" i="50"/>
  <c r="T28" i="50" s="1"/>
  <c r="M28" i="50"/>
  <c r="N28" i="50"/>
  <c r="J28" i="50"/>
  <c r="S27" i="50"/>
  <c r="T27" i="50" s="1"/>
  <c r="J27" i="50"/>
  <c r="M27" i="50"/>
  <c r="N27" i="50" s="1"/>
  <c r="S25" i="50"/>
  <c r="T25" i="50" s="1"/>
  <c r="T24" i="50"/>
  <c r="S24" i="50"/>
  <c r="S23" i="50"/>
  <c r="T23" i="50" s="1"/>
  <c r="J23" i="50"/>
  <c r="M23" i="50" s="1"/>
  <c r="N23" i="50" s="1"/>
  <c r="T22" i="50"/>
  <c r="S22" i="50"/>
  <c r="J22" i="50"/>
  <c r="M22" i="50"/>
  <c r="N22" i="50" s="1"/>
  <c r="S21" i="50"/>
  <c r="T21" i="50" s="1"/>
  <c r="M21" i="50"/>
  <c r="N21" i="50" s="1"/>
  <c r="J21" i="50"/>
  <c r="S20" i="50"/>
  <c r="T20" i="50" s="1"/>
  <c r="J20" i="50"/>
  <c r="M20" i="50"/>
  <c r="N20" i="50" s="1"/>
  <c r="S18" i="50"/>
  <c r="T18" i="50"/>
  <c r="S17" i="50"/>
  <c r="T17" i="50" s="1"/>
  <c r="S16" i="50"/>
  <c r="T16" i="50" s="1"/>
  <c r="S15" i="50"/>
  <c r="T15" i="50"/>
  <c r="T14" i="50"/>
  <c r="S14" i="50"/>
  <c r="J14" i="50"/>
  <c r="M14" i="50" s="1"/>
  <c r="N14" i="50" s="1"/>
  <c r="T13" i="50"/>
  <c r="S13" i="50"/>
  <c r="J13" i="50"/>
  <c r="M13" i="50"/>
  <c r="N13" i="50" s="1"/>
  <c r="S12" i="50"/>
  <c r="T12" i="50" s="1"/>
  <c r="N12" i="50"/>
  <c r="J12" i="50"/>
  <c r="M12" i="50" s="1"/>
  <c r="T10" i="50"/>
  <c r="S10" i="50"/>
  <c r="S54" i="49"/>
  <c r="T54" i="49" s="1"/>
  <c r="S53" i="49"/>
  <c r="T53" i="49" s="1"/>
  <c r="J53" i="49"/>
  <c r="M53" i="49"/>
  <c r="N53" i="49"/>
  <c r="S52" i="49"/>
  <c r="T52" i="49" s="1"/>
  <c r="J52" i="49"/>
  <c r="M52" i="49" s="1"/>
  <c r="N52" i="49" s="1"/>
  <c r="S51" i="49"/>
  <c r="T51" i="49" s="1"/>
  <c r="J51" i="49"/>
  <c r="M51" i="49" s="1"/>
  <c r="N51" i="49" s="1"/>
  <c r="S49" i="49"/>
  <c r="T49" i="49" s="1"/>
  <c r="T48" i="49"/>
  <c r="S48" i="49"/>
  <c r="N48" i="49"/>
  <c r="J48" i="49"/>
  <c r="M48" i="49" s="1"/>
  <c r="T47" i="49"/>
  <c r="S47" i="49"/>
  <c r="J47" i="49"/>
  <c r="M47" i="49" s="1"/>
  <c r="N47" i="49" s="1"/>
  <c r="S45" i="49"/>
  <c r="T45" i="49"/>
  <c r="M45" i="49"/>
  <c r="N45" i="49" s="1"/>
  <c r="J45" i="49"/>
  <c r="S44" i="49"/>
  <c r="T44" i="49" s="1"/>
  <c r="J44" i="49"/>
  <c r="M44" i="49"/>
  <c r="N44" i="49"/>
  <c r="S43" i="49"/>
  <c r="T43" i="49"/>
  <c r="J43" i="49"/>
  <c r="M43" i="49" s="1"/>
  <c r="N43" i="49" s="1"/>
  <c r="S42" i="49"/>
  <c r="T42" i="49" s="1"/>
  <c r="J42" i="49"/>
  <c r="M42" i="49"/>
  <c r="N42" i="49" s="1"/>
  <c r="T41" i="49"/>
  <c r="S41" i="49"/>
  <c r="M41" i="49"/>
  <c r="N41" i="49" s="1"/>
  <c r="J41" i="49"/>
  <c r="J36" i="49"/>
  <c r="M36" i="49" s="1"/>
  <c r="N36" i="49" s="1"/>
  <c r="S35" i="49"/>
  <c r="T35" i="49" s="1"/>
  <c r="M35" i="49"/>
  <c r="N35" i="49" s="1"/>
  <c r="J35" i="49"/>
  <c r="T34" i="49"/>
  <c r="S34" i="49"/>
  <c r="J34" i="49"/>
  <c r="M34" i="49" s="1"/>
  <c r="N34" i="49" s="1"/>
  <c r="J32" i="49"/>
  <c r="M32" i="49" s="1"/>
  <c r="N32" i="49" s="1"/>
  <c r="J30" i="49"/>
  <c r="M30" i="49"/>
  <c r="N30" i="49" s="1"/>
  <c r="S28" i="49"/>
  <c r="T28" i="49" s="1"/>
  <c r="S27" i="49"/>
  <c r="T27" i="49" s="1"/>
  <c r="J27" i="49"/>
  <c r="M27" i="49" s="1"/>
  <c r="N27" i="49" s="1"/>
  <c r="T26" i="49"/>
  <c r="S26" i="49"/>
  <c r="J26" i="49"/>
  <c r="M26" i="49"/>
  <c r="N26" i="49" s="1"/>
  <c r="S23" i="49"/>
  <c r="T23" i="49" s="1"/>
  <c r="M23" i="49"/>
  <c r="N23" i="49"/>
  <c r="J23" i="49"/>
  <c r="S22" i="49"/>
  <c r="T22" i="49"/>
  <c r="J22" i="49"/>
  <c r="M22" i="49"/>
  <c r="N22" i="49" s="1"/>
  <c r="S21" i="49"/>
  <c r="T21" i="49" s="1"/>
  <c r="J21" i="49"/>
  <c r="M21" i="49" s="1"/>
  <c r="N21" i="49" s="1"/>
  <c r="S20" i="49"/>
  <c r="T20" i="49" s="1"/>
  <c r="J20" i="49"/>
  <c r="M20" i="49" s="1"/>
  <c r="N20" i="49" s="1"/>
  <c r="S19" i="49"/>
  <c r="T19" i="49" s="1"/>
  <c r="M19" i="49"/>
  <c r="N19" i="49" s="1"/>
  <c r="J19" i="49"/>
  <c r="T17" i="49"/>
  <c r="S17" i="49"/>
  <c r="T16" i="49"/>
  <c r="S16" i="49"/>
  <c r="S15" i="49"/>
  <c r="T15" i="49" s="1"/>
  <c r="S14" i="49"/>
  <c r="T14" i="49" s="1"/>
  <c r="S13" i="49"/>
  <c r="T13" i="49" s="1"/>
  <c r="N13" i="49"/>
  <c r="M13" i="49"/>
  <c r="J13" i="49"/>
  <c r="S12" i="49"/>
  <c r="T12" i="49" s="1"/>
  <c r="J12" i="49"/>
  <c r="M12" i="49"/>
  <c r="N12" i="49"/>
  <c r="T10" i="49"/>
  <c r="S10" i="49"/>
  <c r="J64" i="48"/>
  <c r="M64" i="48"/>
  <c r="N64" i="48" s="1"/>
  <c r="S60" i="48"/>
  <c r="T60" i="48"/>
  <c r="S59" i="48"/>
  <c r="T59" i="48" s="1"/>
  <c r="S58" i="48"/>
  <c r="T58" i="48" s="1"/>
  <c r="J58" i="48"/>
  <c r="M58" i="48" s="1"/>
  <c r="N58" i="48" s="1"/>
  <c r="T57" i="48"/>
  <c r="S57" i="48"/>
  <c r="J57" i="48"/>
  <c r="M57" i="48" s="1"/>
  <c r="N57" i="48" s="1"/>
  <c r="S56" i="48"/>
  <c r="T56" i="48" s="1"/>
  <c r="J56" i="48"/>
  <c r="M56" i="48"/>
  <c r="N56" i="48" s="1"/>
  <c r="T54" i="48"/>
  <c r="S54" i="48"/>
  <c r="S53" i="48"/>
  <c r="T53" i="48" s="1"/>
  <c r="S52" i="48"/>
  <c r="T52" i="48"/>
  <c r="J52" i="48"/>
  <c r="M52" i="48"/>
  <c r="N52" i="48" s="1"/>
  <c r="S51" i="48"/>
  <c r="T51" i="48"/>
  <c r="M51" i="48"/>
  <c r="N51" i="48" s="1"/>
  <c r="J51" i="48"/>
  <c r="S50" i="48"/>
  <c r="T50" i="48" s="1"/>
  <c r="J50" i="48"/>
  <c r="M50" i="48"/>
  <c r="N50" i="48" s="1"/>
  <c r="S49" i="48"/>
  <c r="T49" i="48" s="1"/>
  <c r="J49" i="48"/>
  <c r="M49" i="48" s="1"/>
  <c r="N49" i="48" s="1"/>
  <c r="T47" i="48"/>
  <c r="S47" i="48"/>
  <c r="S46" i="48"/>
  <c r="T46" i="48" s="1"/>
  <c r="S45" i="48"/>
  <c r="T45" i="48" s="1"/>
  <c r="S44" i="48"/>
  <c r="T44" i="48" s="1"/>
  <c r="T43" i="48"/>
  <c r="S43" i="48"/>
  <c r="M43" i="48"/>
  <c r="N43" i="48" s="1"/>
  <c r="J43" i="48"/>
  <c r="S42" i="48"/>
  <c r="T42" i="48"/>
  <c r="J42" i="48"/>
  <c r="M42" i="48"/>
  <c r="N42" i="48" s="1"/>
  <c r="S40" i="48"/>
  <c r="T40" i="48" s="1"/>
  <c r="J37" i="48"/>
  <c r="M37" i="48"/>
  <c r="N37" i="48" s="1"/>
  <c r="S36" i="48"/>
  <c r="T36" i="48" s="1"/>
  <c r="J36" i="48"/>
  <c r="M36" i="48" s="1"/>
  <c r="N36" i="48" s="1"/>
  <c r="S35" i="48"/>
  <c r="T35" i="48" s="1"/>
  <c r="J35" i="48"/>
  <c r="M35" i="48" s="1"/>
  <c r="N35" i="48" s="1"/>
  <c r="J33" i="48"/>
  <c r="M33" i="48" s="1"/>
  <c r="N33" i="48" s="1"/>
  <c r="J31" i="48"/>
  <c r="M31" i="48"/>
  <c r="N31" i="48" s="1"/>
  <c r="S29" i="48"/>
  <c r="T29" i="48"/>
  <c r="T28" i="48"/>
  <c r="S28" i="48"/>
  <c r="M28" i="48"/>
  <c r="N28" i="48" s="1"/>
  <c r="J28" i="48"/>
  <c r="S27" i="48"/>
  <c r="T27" i="48"/>
  <c r="J27" i="48"/>
  <c r="M27" i="48" s="1"/>
  <c r="N27" i="48" s="1"/>
  <c r="S25" i="48"/>
  <c r="T25" i="48" s="1"/>
  <c r="S24" i="48"/>
  <c r="T24" i="48" s="1"/>
  <c r="J24" i="48"/>
  <c r="M24" i="48" s="1"/>
  <c r="N24" i="48" s="1"/>
  <c r="S23" i="48"/>
  <c r="T23" i="48" s="1"/>
  <c r="J23" i="48"/>
  <c r="M23" i="48"/>
  <c r="N23" i="48" s="1"/>
  <c r="S22" i="48"/>
  <c r="T22" i="48"/>
  <c r="J22" i="48"/>
  <c r="M22" i="48" s="1"/>
  <c r="N22" i="48" s="1"/>
  <c r="S20" i="48"/>
  <c r="T20" i="48" s="1"/>
  <c r="S19" i="48"/>
  <c r="T19" i="48" s="1"/>
  <c r="S18" i="48"/>
  <c r="T18" i="48" s="1"/>
  <c r="S17" i="48"/>
  <c r="T17" i="48" s="1"/>
  <c r="S16" i="48"/>
  <c r="T16" i="48" s="1"/>
  <c r="T15" i="48"/>
  <c r="S15" i="48"/>
  <c r="T14" i="48"/>
  <c r="S14" i="48"/>
  <c r="S13" i="48"/>
  <c r="T13" i="48" s="1"/>
  <c r="J13" i="48"/>
  <c r="M13" i="48"/>
  <c r="N13" i="48" s="1"/>
  <c r="S12" i="48"/>
  <c r="T12" i="48" s="1"/>
  <c r="M12" i="48"/>
  <c r="N12" i="48" s="1"/>
  <c r="J12" i="48"/>
  <c r="S11" i="48"/>
  <c r="T11" i="48" s="1"/>
  <c r="J11" i="48"/>
  <c r="M11" i="48"/>
  <c r="N11" i="48"/>
  <c r="S10" i="48"/>
  <c r="T10" i="48" s="1"/>
  <c r="M10" i="48"/>
  <c r="N10" i="48" s="1"/>
  <c r="J10" i="48"/>
  <c r="T58" i="47"/>
  <c r="S58" i="47"/>
  <c r="S57" i="47"/>
  <c r="T57" i="47" s="1"/>
  <c r="M57" i="47"/>
  <c r="N57" i="47" s="1"/>
  <c r="J57" i="47"/>
  <c r="S56" i="47"/>
  <c r="T56" i="47"/>
  <c r="M56" i="47"/>
  <c r="N56" i="47"/>
  <c r="J56" i="47"/>
  <c r="S54" i="47"/>
  <c r="T54" i="47" s="1"/>
  <c r="S53" i="47"/>
  <c r="T53" i="47" s="1"/>
  <c r="M53" i="47"/>
  <c r="N53" i="47" s="1"/>
  <c r="J53" i="47"/>
  <c r="S52" i="47"/>
  <c r="T52" i="47" s="1"/>
  <c r="M52" i="47"/>
  <c r="N52" i="47" s="1"/>
  <c r="J52" i="47"/>
  <c r="T51" i="47"/>
  <c r="S51" i="47"/>
  <c r="N51" i="47"/>
  <c r="J51" i="47"/>
  <c r="M51" i="47" s="1"/>
  <c r="T49" i="47"/>
  <c r="S49" i="47"/>
  <c r="S48" i="47"/>
  <c r="T48" i="47"/>
  <c r="S47" i="47"/>
  <c r="T47" i="47"/>
  <c r="J47" i="47"/>
  <c r="M47" i="47" s="1"/>
  <c r="N47" i="47" s="1"/>
  <c r="S46" i="47"/>
  <c r="T46" i="47" s="1"/>
  <c r="N46" i="47"/>
  <c r="M46" i="47"/>
  <c r="J46" i="47"/>
  <c r="S45" i="47"/>
  <c r="T45" i="47" s="1"/>
  <c r="J45" i="47"/>
  <c r="M45" i="47" s="1"/>
  <c r="N45" i="47" s="1"/>
  <c r="T44" i="47"/>
  <c r="S44" i="47"/>
  <c r="N44" i="47"/>
  <c r="J44" i="47"/>
  <c r="M44" i="47" s="1"/>
  <c r="S43" i="47"/>
  <c r="T43" i="47" s="1"/>
  <c r="J43" i="47"/>
  <c r="M43" i="47" s="1"/>
  <c r="N43" i="47" s="1"/>
  <c r="T41" i="47"/>
  <c r="S41" i="47"/>
  <c r="J39" i="47"/>
  <c r="M39" i="47"/>
  <c r="N39" i="47" s="1"/>
  <c r="S38" i="47"/>
  <c r="T38" i="47"/>
  <c r="N38" i="47"/>
  <c r="M38" i="47"/>
  <c r="J38" i="47"/>
  <c r="S37" i="47"/>
  <c r="T37" i="47" s="1"/>
  <c r="J37" i="47"/>
  <c r="M37" i="47" s="1"/>
  <c r="N37" i="47" s="1"/>
  <c r="S36" i="47"/>
  <c r="T36" i="47" s="1"/>
  <c r="J36" i="47"/>
  <c r="M36" i="47" s="1"/>
  <c r="N36" i="47"/>
  <c r="S35" i="47"/>
  <c r="T35" i="47" s="1"/>
  <c r="J35" i="47"/>
  <c r="M35" i="47" s="1"/>
  <c r="N35" i="47" s="1"/>
  <c r="S34" i="47"/>
  <c r="T34" i="47" s="1"/>
  <c r="M34" i="47"/>
  <c r="N34" i="47" s="1"/>
  <c r="J34" i="47"/>
  <c r="M32" i="47"/>
  <c r="N32" i="47"/>
  <c r="J32" i="47"/>
  <c r="J30" i="47"/>
  <c r="M30" i="47" s="1"/>
  <c r="N30" i="47" s="1"/>
  <c r="S28" i="47"/>
  <c r="T28" i="47" s="1"/>
  <c r="N28" i="47"/>
  <c r="J28" i="47"/>
  <c r="M28" i="47"/>
  <c r="S27" i="47"/>
  <c r="T27" i="47" s="1"/>
  <c r="J27" i="47"/>
  <c r="M27" i="47" s="1"/>
  <c r="N27" i="47" s="1"/>
  <c r="S23" i="47"/>
  <c r="T23" i="47" s="1"/>
  <c r="M23" i="47"/>
  <c r="N23" i="47" s="1"/>
  <c r="J23" i="47"/>
  <c r="S22" i="47"/>
  <c r="T22" i="47" s="1"/>
  <c r="J22" i="47"/>
  <c r="M22" i="47" s="1"/>
  <c r="N22" i="47" s="1"/>
  <c r="S21" i="47"/>
  <c r="T21" i="47" s="1"/>
  <c r="J21" i="47"/>
  <c r="M21" i="47" s="1"/>
  <c r="N21" i="47" s="1"/>
  <c r="S19" i="47"/>
  <c r="T19" i="47" s="1"/>
  <c r="S18" i="47"/>
  <c r="T18" i="47"/>
  <c r="S17" i="47"/>
  <c r="T17" i="47" s="1"/>
  <c r="T16" i="47"/>
  <c r="S16" i="47"/>
  <c r="S15" i="47"/>
  <c r="T15" i="47"/>
  <c r="J15" i="47"/>
  <c r="M15" i="47"/>
  <c r="N15" i="47" s="1"/>
  <c r="S14" i="47"/>
  <c r="T14" i="47" s="1"/>
  <c r="J14" i="47"/>
  <c r="M14" i="47"/>
  <c r="N14" i="47"/>
  <c r="S13" i="47"/>
  <c r="T13" i="47"/>
  <c r="J13" i="47"/>
  <c r="M13" i="47" s="1"/>
  <c r="N13" i="47" s="1"/>
  <c r="S12" i="47"/>
  <c r="T12" i="47"/>
  <c r="J12" i="47"/>
  <c r="M12" i="47"/>
  <c r="N12" i="47" s="1"/>
  <c r="S10" i="47"/>
  <c r="T10" i="47" s="1"/>
  <c r="J10" i="47"/>
  <c r="M10" i="47" s="1"/>
  <c r="N10" i="47" s="1"/>
  <c r="J62" i="46"/>
  <c r="M62" i="46"/>
  <c r="N62" i="46" s="1"/>
  <c r="T60" i="46"/>
  <c r="S60" i="46"/>
  <c r="M60" i="46"/>
  <c r="N60" i="46" s="1"/>
  <c r="J60" i="46"/>
  <c r="S59" i="46"/>
  <c r="T59" i="46"/>
  <c r="J59" i="46"/>
  <c r="M59" i="46" s="1"/>
  <c r="N59" i="46" s="1"/>
  <c r="S55" i="46"/>
  <c r="T55" i="46" s="1"/>
  <c r="S54" i="46"/>
  <c r="T54" i="46" s="1"/>
  <c r="S53" i="46"/>
  <c r="T53" i="46" s="1"/>
  <c r="S52" i="46"/>
  <c r="T52" i="46" s="1"/>
  <c r="J52" i="46"/>
  <c r="M52" i="46" s="1"/>
  <c r="N52" i="46" s="1"/>
  <c r="T50" i="46"/>
  <c r="S50" i="46"/>
  <c r="T49" i="46"/>
  <c r="S49" i="46"/>
  <c r="S48" i="46"/>
  <c r="T48" i="46" s="1"/>
  <c r="S47" i="46"/>
  <c r="T47" i="46" s="1"/>
  <c r="S46" i="46"/>
  <c r="T46" i="46" s="1"/>
  <c r="T45" i="46"/>
  <c r="S45" i="46"/>
  <c r="J45" i="46"/>
  <c r="M45" i="46"/>
  <c r="N45" i="46" s="1"/>
  <c r="S44" i="46"/>
  <c r="T44" i="46" s="1"/>
  <c r="J44" i="46"/>
  <c r="M44" i="46" s="1"/>
  <c r="N44" i="46" s="1"/>
  <c r="S43" i="46"/>
  <c r="T43" i="46"/>
  <c r="J43" i="46"/>
  <c r="M43" i="46"/>
  <c r="N43" i="46" s="1"/>
  <c r="S41" i="46"/>
  <c r="T41" i="46"/>
  <c r="T38" i="46"/>
  <c r="S38" i="46"/>
  <c r="M38" i="46"/>
  <c r="N38" i="46" s="1"/>
  <c r="J38" i="46"/>
  <c r="T37" i="46"/>
  <c r="S37" i="46"/>
  <c r="N37" i="46"/>
  <c r="J37" i="46"/>
  <c r="M37" i="46" s="1"/>
  <c r="S36" i="46"/>
  <c r="T36" i="46" s="1"/>
  <c r="M36" i="46"/>
  <c r="N36" i="46" s="1"/>
  <c r="J36" i="46"/>
  <c r="N34" i="46"/>
  <c r="J34" i="46"/>
  <c r="M34" i="46" s="1"/>
  <c r="M32" i="46"/>
  <c r="N32" i="46" s="1"/>
  <c r="J32" i="46"/>
  <c r="J30" i="46"/>
  <c r="M30" i="46"/>
  <c r="N30" i="46" s="1"/>
  <c r="S29" i="46"/>
  <c r="T29" i="46" s="1"/>
  <c r="M29" i="46"/>
  <c r="N29" i="46" s="1"/>
  <c r="J29" i="46"/>
  <c r="S28" i="46"/>
  <c r="T28" i="46" s="1"/>
  <c r="J28" i="46"/>
  <c r="M28" i="46" s="1"/>
  <c r="N28" i="46" s="1"/>
  <c r="S26" i="46"/>
  <c r="T26" i="46" s="1"/>
  <c r="S25" i="46"/>
  <c r="T25" i="46" s="1"/>
  <c r="S24" i="46"/>
  <c r="T24" i="46" s="1"/>
  <c r="S23" i="46"/>
  <c r="T23" i="46" s="1"/>
  <c r="S22" i="46"/>
  <c r="T22" i="46" s="1"/>
  <c r="S21" i="46"/>
  <c r="T21" i="46"/>
  <c r="S20" i="46"/>
  <c r="T20" i="46"/>
  <c r="J20" i="46"/>
  <c r="M20" i="46" s="1"/>
  <c r="N20" i="46" s="1"/>
  <c r="S19" i="46"/>
  <c r="T19" i="46" s="1"/>
  <c r="J19" i="46"/>
  <c r="M19" i="46" s="1"/>
  <c r="N19" i="46" s="1"/>
  <c r="S18" i="46"/>
  <c r="T18" i="46" s="1"/>
  <c r="J18" i="46"/>
  <c r="M18" i="46" s="1"/>
  <c r="S17" i="46"/>
  <c r="T17" i="46"/>
  <c r="M17" i="46"/>
  <c r="N17" i="46"/>
  <c r="J17" i="46"/>
  <c r="S15" i="46"/>
  <c r="T15" i="46"/>
  <c r="S14" i="46"/>
  <c r="T14" i="46" s="1"/>
  <c r="T13" i="46"/>
  <c r="S13" i="46"/>
  <c r="S12" i="46"/>
  <c r="T12" i="46" s="1"/>
  <c r="J12" i="46"/>
  <c r="M12" i="46"/>
  <c r="N12" i="46" s="1"/>
  <c r="S11" i="46"/>
  <c r="T11" i="46"/>
  <c r="M11" i="46"/>
  <c r="N11" i="46"/>
  <c r="J11" i="46"/>
  <c r="S10" i="46"/>
  <c r="T10" i="46" s="1"/>
  <c r="J10" i="46"/>
  <c r="M10" i="46"/>
  <c r="N10" i="46"/>
  <c r="S52" i="45"/>
  <c r="T52" i="45"/>
  <c r="J52" i="45"/>
  <c r="M52" i="45" s="1"/>
  <c r="N52" i="45"/>
  <c r="S51" i="45"/>
  <c r="T51" i="45" s="1"/>
  <c r="J51" i="45"/>
  <c r="M51" i="45"/>
  <c r="N51" i="45"/>
  <c r="S48" i="45"/>
  <c r="T48" i="45" s="1"/>
  <c r="J48" i="45"/>
  <c r="M48" i="45" s="1"/>
  <c r="N48" i="45" s="1"/>
  <c r="S47" i="45"/>
  <c r="T47" i="45"/>
  <c r="J47" i="45"/>
  <c r="M47" i="45"/>
  <c r="N47" i="45" s="1"/>
  <c r="S46" i="45"/>
  <c r="T46" i="45" s="1"/>
  <c r="J46" i="45"/>
  <c r="M46" i="45" s="1"/>
  <c r="N46" i="45" s="1"/>
  <c r="S44" i="45"/>
  <c r="T44" i="45" s="1"/>
  <c r="S43" i="45"/>
  <c r="T43" i="45" s="1"/>
  <c r="S42" i="45"/>
  <c r="T42" i="45" s="1"/>
  <c r="S41" i="45"/>
  <c r="T41" i="45" s="1"/>
  <c r="T40" i="45"/>
  <c r="S40" i="45"/>
  <c r="S39" i="45"/>
  <c r="T39" i="45" s="1"/>
  <c r="J39" i="45"/>
  <c r="M39" i="45"/>
  <c r="N39" i="45"/>
  <c r="S38" i="45"/>
  <c r="T38" i="45" s="1"/>
  <c r="J38" i="45"/>
  <c r="M38" i="45" s="1"/>
  <c r="N38" i="45" s="1"/>
  <c r="S37" i="45"/>
  <c r="T37" i="45"/>
  <c r="J37" i="45"/>
  <c r="M37" i="45"/>
  <c r="N37" i="45" s="1"/>
  <c r="S36" i="45"/>
  <c r="T36" i="45" s="1"/>
  <c r="N36" i="45"/>
  <c r="J36" i="45"/>
  <c r="M36" i="45" s="1"/>
  <c r="T34" i="45"/>
  <c r="S34" i="45"/>
  <c r="T30" i="45"/>
  <c r="S30" i="45"/>
  <c r="S29" i="45"/>
  <c r="T29" i="45" s="1"/>
  <c r="J29" i="45"/>
  <c r="M29" i="45"/>
  <c r="N29" i="45" s="1"/>
  <c r="T28" i="45"/>
  <c r="S28" i="45"/>
  <c r="J28" i="45"/>
  <c r="M28" i="45" s="1"/>
  <c r="N28" i="45" s="1"/>
  <c r="J26" i="45"/>
  <c r="M26" i="45"/>
  <c r="N26" i="45"/>
  <c r="S24" i="45"/>
  <c r="T24" i="45" s="1"/>
  <c r="S23" i="45"/>
  <c r="T23" i="45" s="1"/>
  <c r="J23" i="45"/>
  <c r="M23" i="45" s="1"/>
  <c r="N23" i="45" s="1"/>
  <c r="S22" i="45"/>
  <c r="T22" i="45" s="1"/>
  <c r="M22" i="45"/>
  <c r="N22" i="45"/>
  <c r="J22" i="45"/>
  <c r="S20" i="45"/>
  <c r="T20" i="45" s="1"/>
  <c r="N20" i="45"/>
  <c r="J20" i="45"/>
  <c r="M20" i="45" s="1"/>
  <c r="S19" i="45"/>
  <c r="T19" i="45" s="1"/>
  <c r="J19" i="45"/>
  <c r="M19" i="45" s="1"/>
  <c r="N19" i="45" s="1"/>
  <c r="T18" i="45"/>
  <c r="S18" i="45"/>
  <c r="M18" i="45"/>
  <c r="N18" i="45" s="1"/>
  <c r="J18" i="45"/>
  <c r="S16" i="45"/>
  <c r="T16" i="45" s="1"/>
  <c r="S15" i="45"/>
  <c r="T15" i="45" s="1"/>
  <c r="J15" i="45"/>
  <c r="M15" i="45"/>
  <c r="N15" i="45" s="1"/>
  <c r="T14" i="45"/>
  <c r="S14" i="45"/>
  <c r="M14" i="45"/>
  <c r="N14" i="45" s="1"/>
  <c r="J14" i="45"/>
  <c r="T13" i="45"/>
  <c r="S13" i="45"/>
  <c r="N13" i="45"/>
  <c r="J13" i="45"/>
  <c r="M13" i="45" s="1"/>
  <c r="S12" i="45"/>
  <c r="T12" i="45" s="1"/>
  <c r="M12" i="45"/>
  <c r="N12" i="45" s="1"/>
  <c r="J12" i="45"/>
  <c r="S10" i="45"/>
  <c r="T10" i="45" s="1"/>
  <c r="M50" i="44"/>
  <c r="N50" i="44" s="1"/>
  <c r="J50" i="44"/>
  <c r="S48" i="44"/>
  <c r="T48" i="44"/>
  <c r="M48" i="44"/>
  <c r="N48" i="44"/>
  <c r="J48" i="44"/>
  <c r="S47" i="44"/>
  <c r="T47" i="44" s="1"/>
  <c r="J47" i="44"/>
  <c r="M47" i="44" s="1"/>
  <c r="N47" i="44" s="1"/>
  <c r="T45" i="44"/>
  <c r="S45" i="44"/>
  <c r="S44" i="44"/>
  <c r="T44" i="44" s="1"/>
  <c r="S43" i="44"/>
  <c r="T43" i="44"/>
  <c r="J43" i="44"/>
  <c r="M43" i="44" s="1"/>
  <c r="N43" i="44" s="1"/>
  <c r="S42" i="44"/>
  <c r="T42" i="44" s="1"/>
  <c r="J42" i="44"/>
  <c r="M42" i="44" s="1"/>
  <c r="N42" i="44" s="1"/>
  <c r="S41" i="44"/>
  <c r="T41" i="44"/>
  <c r="J41" i="44"/>
  <c r="M41" i="44"/>
  <c r="N41" i="44" s="1"/>
  <c r="S39" i="44"/>
  <c r="T39" i="44" s="1"/>
  <c r="S38" i="44"/>
  <c r="T38" i="44" s="1"/>
  <c r="J38" i="44"/>
  <c r="M38" i="44"/>
  <c r="N38" i="44"/>
  <c r="S37" i="44"/>
  <c r="T37" i="44" s="1"/>
  <c r="J37" i="44"/>
  <c r="M37" i="44" s="1"/>
  <c r="N37" i="44" s="1"/>
  <c r="S36" i="44"/>
  <c r="T36" i="44"/>
  <c r="M36" i="44"/>
  <c r="N36" i="44"/>
  <c r="J36" i="44"/>
  <c r="S35" i="44"/>
  <c r="T35" i="44"/>
  <c r="J35" i="44"/>
  <c r="M35" i="44" s="1"/>
  <c r="N35" i="44" s="1"/>
  <c r="S33" i="44"/>
  <c r="T33" i="44" s="1"/>
  <c r="S31" i="44"/>
  <c r="T31" i="44"/>
  <c r="N31" i="44"/>
  <c r="J31" i="44"/>
  <c r="M31" i="44" s="1"/>
  <c r="S30" i="44"/>
  <c r="T30" i="44"/>
  <c r="J30" i="44"/>
  <c r="M30" i="44" s="1"/>
  <c r="N30" i="44" s="1"/>
  <c r="T29" i="44"/>
  <c r="S29" i="44"/>
  <c r="M29" i="44"/>
  <c r="N29" i="44" s="1"/>
  <c r="J29" i="44"/>
  <c r="J27" i="44"/>
  <c r="M27" i="44" s="1"/>
  <c r="N27" i="44" s="1"/>
  <c r="S25" i="44"/>
  <c r="T25" i="44"/>
  <c r="S24" i="44"/>
  <c r="T24" i="44" s="1"/>
  <c r="T23" i="44"/>
  <c r="S23" i="44"/>
  <c r="J23" i="44"/>
  <c r="M23" i="44" s="1"/>
  <c r="N23" i="44" s="1"/>
  <c r="S22" i="44"/>
  <c r="T22" i="44" s="1"/>
  <c r="J22" i="44"/>
  <c r="M22" i="44"/>
  <c r="N22" i="44"/>
  <c r="S21" i="44"/>
  <c r="T21" i="44"/>
  <c r="J21" i="44"/>
  <c r="M21" i="44"/>
  <c r="N21" i="44"/>
  <c r="S18" i="44"/>
  <c r="T18" i="44" s="1"/>
  <c r="T17" i="44"/>
  <c r="S17" i="44"/>
  <c r="J17" i="44"/>
  <c r="M17" i="44"/>
  <c r="N17" i="44" s="1"/>
  <c r="S16" i="44"/>
  <c r="T16" i="44" s="1"/>
  <c r="J16" i="44"/>
  <c r="M16" i="44"/>
  <c r="N16" i="44"/>
  <c r="T14" i="44"/>
  <c r="S14" i="44"/>
  <c r="S13" i="44"/>
  <c r="T13" i="44" s="1"/>
  <c r="J13" i="44"/>
  <c r="M13" i="44" s="1"/>
  <c r="N13" i="44" s="1"/>
  <c r="S12" i="44"/>
  <c r="T12" i="44" s="1"/>
  <c r="J12" i="44"/>
  <c r="M12" i="44" s="1"/>
  <c r="N12" i="44" s="1"/>
  <c r="S11" i="44"/>
  <c r="T11" i="44" s="1"/>
  <c r="J11" i="44"/>
  <c r="M11" i="44" s="1"/>
  <c r="N11" i="44" s="1"/>
  <c r="S10" i="44"/>
  <c r="T10" i="44" s="1"/>
  <c r="J10" i="44"/>
  <c r="M10" i="44" s="1"/>
  <c r="N10" i="44" s="1"/>
  <c r="S55" i="43"/>
  <c r="T55" i="43"/>
  <c r="S54" i="43"/>
  <c r="T54" i="43" s="1"/>
  <c r="M54" i="43"/>
  <c r="N54" i="43" s="1"/>
  <c r="J54" i="43"/>
  <c r="S53" i="43"/>
  <c r="T53" i="43"/>
  <c r="J53" i="43"/>
  <c r="M53" i="43" s="1"/>
  <c r="N53" i="43" s="1"/>
  <c r="J51" i="43"/>
  <c r="M51" i="43" s="1"/>
  <c r="N51" i="43" s="1"/>
  <c r="S50" i="43"/>
  <c r="T50" i="43"/>
  <c r="J50" i="43"/>
  <c r="M50" i="43" s="1"/>
  <c r="N50" i="43"/>
  <c r="S49" i="43"/>
  <c r="T49" i="43" s="1"/>
  <c r="J49" i="43"/>
  <c r="M49" i="43" s="1"/>
  <c r="N49" i="43" s="1"/>
  <c r="S47" i="43"/>
  <c r="T47" i="43"/>
  <c r="S46" i="43"/>
  <c r="T46" i="43"/>
  <c r="S45" i="43"/>
  <c r="T45" i="43" s="1"/>
  <c r="M45" i="43"/>
  <c r="N45" i="43" s="1"/>
  <c r="J45" i="43"/>
  <c r="S44" i="43"/>
  <c r="T44" i="43" s="1"/>
  <c r="M44" i="43"/>
  <c r="N44" i="43"/>
  <c r="J44" i="43"/>
  <c r="S42" i="43"/>
  <c r="T42" i="43"/>
  <c r="S41" i="43"/>
  <c r="T41" i="43" s="1"/>
  <c r="S40" i="43"/>
  <c r="T40" i="43"/>
  <c r="S39" i="43"/>
  <c r="T39" i="43"/>
  <c r="J39" i="43"/>
  <c r="M39" i="43"/>
  <c r="N39" i="43"/>
  <c r="S38" i="43"/>
  <c r="T38" i="43" s="1"/>
  <c r="M38" i="43"/>
  <c r="N38" i="43" s="1"/>
  <c r="J38" i="43"/>
  <c r="J33" i="43"/>
  <c r="M33" i="43" s="1"/>
  <c r="N33" i="43" s="1"/>
  <c r="J32" i="43"/>
  <c r="M32" i="43" s="1"/>
  <c r="N32" i="43" s="1"/>
  <c r="S31" i="43"/>
  <c r="T31" i="43"/>
  <c r="M31" i="43"/>
  <c r="N31" i="43" s="1"/>
  <c r="J31" i="43"/>
  <c r="M29" i="43"/>
  <c r="N29" i="43"/>
  <c r="J29" i="43"/>
  <c r="M27" i="43"/>
  <c r="N27" i="43" s="1"/>
  <c r="J27" i="43"/>
  <c r="S25" i="43"/>
  <c r="T25" i="43"/>
  <c r="J25" i="43"/>
  <c r="M25" i="43" s="1"/>
  <c r="N25" i="43" s="1"/>
  <c r="S24" i="43"/>
  <c r="T24" i="43" s="1"/>
  <c r="J24" i="43"/>
  <c r="M24" i="43" s="1"/>
  <c r="N24" i="43" s="1"/>
  <c r="S22" i="43"/>
  <c r="T22" i="43" s="1"/>
  <c r="S21" i="43"/>
  <c r="T21" i="43"/>
  <c r="J21" i="43"/>
  <c r="M21" i="43"/>
  <c r="N21" i="43" s="1"/>
  <c r="S20" i="43"/>
  <c r="T20" i="43" s="1"/>
  <c r="N20" i="43"/>
  <c r="J20" i="43"/>
  <c r="M20" i="43" s="1"/>
  <c r="T19" i="43"/>
  <c r="S19" i="43"/>
  <c r="M19" i="43"/>
  <c r="N19" i="43"/>
  <c r="J19" i="43"/>
  <c r="S17" i="43"/>
  <c r="T17" i="43" s="1"/>
  <c r="T16" i="43"/>
  <c r="S16" i="43"/>
  <c r="S15" i="43"/>
  <c r="T15" i="43"/>
  <c r="S14" i="43"/>
  <c r="T14" i="43"/>
  <c r="S13" i="43"/>
  <c r="T13" i="43" s="1"/>
  <c r="M13" i="43"/>
  <c r="N13" i="43"/>
  <c r="J13" i="43"/>
  <c r="T12" i="43"/>
  <c r="S12" i="43"/>
  <c r="M12" i="43"/>
  <c r="N12" i="43"/>
  <c r="J12" i="43"/>
  <c r="S10" i="43"/>
  <c r="T10" i="43" s="1"/>
  <c r="J10" i="43"/>
  <c r="M10" i="43"/>
  <c r="N10" i="43" s="1"/>
  <c r="J62" i="41"/>
  <c r="M62" i="41" s="1"/>
  <c r="N62" i="41" s="1"/>
  <c r="S60" i="41"/>
  <c r="T60" i="41"/>
  <c r="S59" i="41"/>
  <c r="T59" i="41"/>
  <c r="J59" i="41"/>
  <c r="M59" i="41" s="1"/>
  <c r="N59" i="41" s="1"/>
  <c r="S58" i="41"/>
  <c r="T58" i="41" s="1"/>
  <c r="J58" i="41"/>
  <c r="M58" i="41" s="1"/>
  <c r="N58" i="41" s="1"/>
  <c r="S57" i="41"/>
  <c r="T57" i="41"/>
  <c r="J57" i="41"/>
  <c r="M57" i="41"/>
  <c r="N57" i="41"/>
  <c r="S55" i="41"/>
  <c r="T55" i="41" s="1"/>
  <c r="S54" i="41"/>
  <c r="T54" i="41" s="1"/>
  <c r="S53" i="41"/>
  <c r="T53" i="41" s="1"/>
  <c r="S52" i="41"/>
  <c r="T52" i="41"/>
  <c r="J52" i="41"/>
  <c r="M52" i="41"/>
  <c r="N52" i="41" s="1"/>
  <c r="S51" i="41"/>
  <c r="T51" i="41" s="1"/>
  <c r="N51" i="41"/>
  <c r="J51" i="41"/>
  <c r="M51" i="41" s="1"/>
  <c r="S50" i="41"/>
  <c r="T50" i="41"/>
  <c r="M50" i="41"/>
  <c r="N50" i="41"/>
  <c r="J50" i="41"/>
  <c r="S48" i="41"/>
  <c r="T48" i="41" s="1"/>
  <c r="T47" i="41"/>
  <c r="S47" i="41"/>
  <c r="J47" i="41"/>
  <c r="M47" i="41"/>
  <c r="N47" i="41"/>
  <c r="T46" i="41"/>
  <c r="S46" i="41"/>
  <c r="J46" i="41"/>
  <c r="M46" i="41" s="1"/>
  <c r="N46" i="41" s="1"/>
  <c r="J44" i="41"/>
  <c r="M44" i="41"/>
  <c r="N44" i="41"/>
  <c r="S39" i="41"/>
  <c r="T39" i="41"/>
  <c r="M39" i="41"/>
  <c r="N39" i="41"/>
  <c r="J39" i="41"/>
  <c r="S38" i="41"/>
  <c r="T38" i="41" s="1"/>
  <c r="J38" i="41"/>
  <c r="M38" i="41"/>
  <c r="N38" i="41" s="1"/>
  <c r="M36" i="41"/>
  <c r="N36" i="41" s="1"/>
  <c r="J36" i="41"/>
  <c r="S32" i="41"/>
  <c r="T32" i="41" s="1"/>
  <c r="T31" i="41"/>
  <c r="S31" i="41"/>
  <c r="J31" i="41"/>
  <c r="M31" i="41" s="1"/>
  <c r="N31" i="41" s="1"/>
  <c r="S29" i="41"/>
  <c r="T29" i="41"/>
  <c r="J29" i="41"/>
  <c r="M29" i="41" s="1"/>
  <c r="N29" i="41" s="1"/>
  <c r="S28" i="41"/>
  <c r="T28" i="41" s="1"/>
  <c r="J28" i="41"/>
  <c r="M28" i="41" s="1"/>
  <c r="N28" i="41" s="1"/>
  <c r="S25" i="41"/>
  <c r="T25" i="41"/>
  <c r="S24" i="41"/>
  <c r="T24" i="41" s="1"/>
  <c r="S23" i="41"/>
  <c r="T23" i="41"/>
  <c r="J23" i="41"/>
  <c r="M23" i="41"/>
  <c r="N23" i="41"/>
  <c r="S22" i="41"/>
  <c r="T22" i="41" s="1"/>
  <c r="J22" i="41"/>
  <c r="M22" i="41"/>
  <c r="N22" i="41" s="1"/>
  <c r="S21" i="41"/>
  <c r="T21" i="41" s="1"/>
  <c r="M21" i="41"/>
  <c r="N21" i="41" s="1"/>
  <c r="J21" i="41"/>
  <c r="T17" i="41"/>
  <c r="S17" i="41"/>
  <c r="T16" i="41"/>
  <c r="S16" i="41"/>
  <c r="S15" i="41"/>
  <c r="T15" i="41" s="1"/>
  <c r="S14" i="41"/>
  <c r="T14" i="41" s="1"/>
  <c r="J14" i="41"/>
  <c r="M14" i="41" s="1"/>
  <c r="S13" i="41"/>
  <c r="T13" i="41" s="1"/>
  <c r="N13" i="41"/>
  <c r="J13" i="41"/>
  <c r="M13" i="41"/>
  <c r="S12" i="41"/>
  <c r="T12" i="41" s="1"/>
  <c r="J12" i="41"/>
  <c r="M12" i="41"/>
  <c r="N12" i="41" s="1"/>
  <c r="S10" i="41"/>
  <c r="T10" i="41"/>
  <c r="S58" i="40"/>
  <c r="T58" i="40" s="1"/>
  <c r="S57" i="40"/>
  <c r="T57" i="40"/>
  <c r="J57" i="40"/>
  <c r="M57" i="40" s="1"/>
  <c r="N57" i="40" s="1"/>
  <c r="S55" i="40"/>
  <c r="T55" i="40"/>
  <c r="M55" i="40"/>
  <c r="N55" i="40"/>
  <c r="J55" i="40"/>
  <c r="T54" i="40"/>
  <c r="S54" i="40"/>
  <c r="J54" i="40"/>
  <c r="M54" i="40"/>
  <c r="N54" i="40" s="1"/>
  <c r="M52" i="40"/>
  <c r="N52" i="40" s="1"/>
  <c r="J52" i="40"/>
  <c r="J51" i="40"/>
  <c r="M51" i="40" s="1"/>
  <c r="N51" i="40" s="1"/>
  <c r="S50" i="40"/>
  <c r="T50" i="40"/>
  <c r="M50" i="40"/>
  <c r="N50" i="40"/>
  <c r="J50" i="40"/>
  <c r="S49" i="40"/>
  <c r="T49" i="40" s="1"/>
  <c r="J49" i="40"/>
  <c r="M49" i="40"/>
  <c r="N49" i="40" s="1"/>
  <c r="T48" i="40"/>
  <c r="S48" i="40"/>
  <c r="M48" i="40"/>
  <c r="N48" i="40"/>
  <c r="J48" i="40"/>
  <c r="S45" i="40"/>
  <c r="T45" i="40" s="1"/>
  <c r="S44" i="40"/>
  <c r="T44" i="40" s="1"/>
  <c r="M44" i="40"/>
  <c r="J44" i="40"/>
  <c r="S43" i="40"/>
  <c r="T43" i="40" s="1"/>
  <c r="J43" i="40"/>
  <c r="M43" i="40"/>
  <c r="N43" i="40" s="1"/>
  <c r="S42" i="40"/>
  <c r="T42" i="40" s="1"/>
  <c r="J42" i="40"/>
  <c r="M42" i="40" s="1"/>
  <c r="N42" i="40" s="1"/>
  <c r="S40" i="40"/>
  <c r="T40" i="40" s="1"/>
  <c r="J38" i="40"/>
  <c r="M38" i="40" s="1"/>
  <c r="N38" i="40" s="1"/>
  <c r="S35" i="40"/>
  <c r="T35" i="40"/>
  <c r="J35" i="40"/>
  <c r="M35" i="40" s="1"/>
  <c r="N35" i="40" s="1"/>
  <c r="S34" i="40"/>
  <c r="T34" i="40" s="1"/>
  <c r="J34" i="40"/>
  <c r="M34" i="40"/>
  <c r="N34" i="40"/>
  <c r="N32" i="40"/>
  <c r="J32" i="40"/>
  <c r="M32" i="40"/>
  <c r="J30" i="40"/>
  <c r="M30" i="40"/>
  <c r="N30" i="40" s="1"/>
  <c r="S28" i="40"/>
  <c r="T28" i="40"/>
  <c r="J28" i="40"/>
  <c r="M28" i="40" s="1"/>
  <c r="N28" i="40" s="1"/>
  <c r="S27" i="40"/>
  <c r="T27" i="40"/>
  <c r="J27" i="40"/>
  <c r="M27" i="40"/>
  <c r="N27" i="40"/>
  <c r="S25" i="40"/>
  <c r="T25" i="40" s="1"/>
  <c r="S24" i="40"/>
  <c r="T24" i="40" s="1"/>
  <c r="S23" i="40"/>
  <c r="T23" i="40"/>
  <c r="J23" i="40"/>
  <c r="M23" i="40"/>
  <c r="N23" i="40" s="1"/>
  <c r="S22" i="40"/>
  <c r="T22" i="40" s="1"/>
  <c r="M22" i="40"/>
  <c r="N22" i="40" s="1"/>
  <c r="J22" i="40"/>
  <c r="S21" i="40"/>
  <c r="T21" i="40" s="1"/>
  <c r="J21" i="40"/>
  <c r="M21" i="40"/>
  <c r="N21" i="40"/>
  <c r="S20" i="40"/>
  <c r="T20" i="40" s="1"/>
  <c r="J20" i="40"/>
  <c r="M20" i="40" s="1"/>
  <c r="N20" i="40" s="1"/>
  <c r="S18" i="40"/>
  <c r="T18" i="40" s="1"/>
  <c r="S17" i="40"/>
  <c r="T17" i="40" s="1"/>
  <c r="S16" i="40"/>
  <c r="T16" i="40" s="1"/>
  <c r="S15" i="40"/>
  <c r="T15" i="40" s="1"/>
  <c r="S14" i="40"/>
  <c r="T14" i="40"/>
  <c r="J14" i="40"/>
  <c r="M14" i="40" s="1"/>
  <c r="N14" i="40" s="1"/>
  <c r="S13" i="40"/>
  <c r="T13" i="40" s="1"/>
  <c r="J13" i="40"/>
  <c r="M13" i="40" s="1"/>
  <c r="N13" i="40" s="1"/>
  <c r="T12" i="40"/>
  <c r="S12" i="40"/>
  <c r="J12" i="40"/>
  <c r="M12" i="40" s="1"/>
  <c r="N12" i="40" s="1"/>
  <c r="S10" i="40"/>
  <c r="T10" i="40"/>
  <c r="S54" i="39"/>
  <c r="T54" i="39"/>
  <c r="T53" i="39"/>
  <c r="S53" i="39"/>
  <c r="J53" i="39"/>
  <c r="M53" i="39" s="1"/>
  <c r="N53" i="39" s="1"/>
  <c r="S52" i="39"/>
  <c r="T52" i="39"/>
  <c r="J52" i="39"/>
  <c r="M52" i="39" s="1"/>
  <c r="N52" i="39" s="1"/>
  <c r="S51" i="39"/>
  <c r="T51" i="39"/>
  <c r="J51" i="39"/>
  <c r="M51" i="39"/>
  <c r="N51" i="39"/>
  <c r="T49" i="39"/>
  <c r="S49" i="39"/>
  <c r="S48" i="39"/>
  <c r="T48" i="39"/>
  <c r="M48" i="39"/>
  <c r="N48" i="39"/>
  <c r="J48" i="39"/>
  <c r="S47" i="39"/>
  <c r="T47" i="39"/>
  <c r="J47" i="39"/>
  <c r="M47" i="39" s="1"/>
  <c r="N47" i="39" s="1"/>
  <c r="S45" i="39"/>
  <c r="T45" i="39" s="1"/>
  <c r="J45" i="39"/>
  <c r="M45" i="39" s="1"/>
  <c r="N45" i="39" s="1"/>
  <c r="T44" i="39"/>
  <c r="S44" i="39"/>
  <c r="J44" i="39"/>
  <c r="M44" i="39" s="1"/>
  <c r="N44" i="39" s="1"/>
  <c r="S43" i="39"/>
  <c r="T43" i="39"/>
  <c r="J43" i="39"/>
  <c r="M43" i="39" s="1"/>
  <c r="N43" i="39"/>
  <c r="T42" i="39"/>
  <c r="S42" i="39"/>
  <c r="N42" i="39"/>
  <c r="M42" i="39"/>
  <c r="J42" i="39"/>
  <c r="S41" i="39"/>
  <c r="T41" i="39"/>
  <c r="M41" i="39"/>
  <c r="N41" i="39"/>
  <c r="J41" i="39"/>
  <c r="J36" i="39"/>
  <c r="M36" i="39" s="1"/>
  <c r="N36" i="39" s="1"/>
  <c r="S35" i="39"/>
  <c r="T35" i="39" s="1"/>
  <c r="J35" i="39"/>
  <c r="M35" i="39"/>
  <c r="N35" i="39"/>
  <c r="S34" i="39"/>
  <c r="T34" i="39" s="1"/>
  <c r="N34" i="39"/>
  <c r="M34" i="39"/>
  <c r="J34" i="39"/>
  <c r="M32" i="39"/>
  <c r="N32" i="39"/>
  <c r="J32" i="39"/>
  <c r="M30" i="39"/>
  <c r="N30" i="39" s="1"/>
  <c r="J30" i="39"/>
  <c r="S28" i="39"/>
  <c r="T28" i="39" s="1"/>
  <c r="S27" i="39"/>
  <c r="T27" i="39"/>
  <c r="J27" i="39"/>
  <c r="M27" i="39"/>
  <c r="N27" i="39" s="1"/>
  <c r="S26" i="39"/>
  <c r="T26" i="39" s="1"/>
  <c r="M26" i="39"/>
  <c r="N26" i="39" s="1"/>
  <c r="J26" i="39"/>
  <c r="S23" i="39"/>
  <c r="T23" i="39"/>
  <c r="J23" i="39"/>
  <c r="M23" i="39" s="1"/>
  <c r="N23" i="39" s="1"/>
  <c r="S22" i="39"/>
  <c r="T22" i="39"/>
  <c r="J22" i="39"/>
  <c r="M22" i="39"/>
  <c r="N22" i="39" s="1"/>
  <c r="T21" i="39"/>
  <c r="S21" i="39"/>
  <c r="M21" i="39"/>
  <c r="N21" i="39"/>
  <c r="J21" i="39"/>
  <c r="S20" i="39"/>
  <c r="T20" i="39" s="1"/>
  <c r="J20" i="39"/>
  <c r="M20" i="39" s="1"/>
  <c r="N20" i="39" s="1"/>
  <c r="S19" i="39"/>
  <c r="T19" i="39" s="1"/>
  <c r="J19" i="39"/>
  <c r="M19" i="39"/>
  <c r="N19" i="39" s="1"/>
  <c r="S17" i="39"/>
  <c r="T17" i="39" s="1"/>
  <c r="S16" i="39"/>
  <c r="T16" i="39"/>
  <c r="S15" i="39"/>
  <c r="T15" i="39" s="1"/>
  <c r="T14" i="39"/>
  <c r="S14" i="39"/>
  <c r="T13" i="39"/>
  <c r="S13" i="39"/>
  <c r="J13" i="39"/>
  <c r="M13" i="39"/>
  <c r="N13" i="39" s="1"/>
  <c r="S12" i="39"/>
  <c r="T12" i="39" s="1"/>
  <c r="J12" i="39"/>
  <c r="M12" i="39" s="1"/>
  <c r="N12" i="39" s="1"/>
  <c r="S10" i="39"/>
  <c r="T10" i="39" s="1"/>
  <c r="S58" i="38"/>
  <c r="T58" i="38" s="1"/>
  <c r="S57" i="38"/>
  <c r="T57" i="38" s="1"/>
  <c r="J57" i="38"/>
  <c r="M57" i="38" s="1"/>
  <c r="N57" i="38" s="1"/>
  <c r="S56" i="38"/>
  <c r="T56" i="38"/>
  <c r="J56" i="38"/>
  <c r="M56" i="38"/>
  <c r="N56" i="38"/>
  <c r="S54" i="38"/>
  <c r="T54" i="38" s="1"/>
  <c r="S53" i="38"/>
  <c r="T53" i="38" s="1"/>
  <c r="J53" i="38"/>
  <c r="M53" i="38" s="1"/>
  <c r="N53" i="38"/>
  <c r="S52" i="38"/>
  <c r="T52" i="38" s="1"/>
  <c r="J52" i="38"/>
  <c r="M52" i="38"/>
  <c r="N52" i="38"/>
  <c r="S51" i="38"/>
  <c r="T51" i="38"/>
  <c r="J51" i="38"/>
  <c r="M51" i="38"/>
  <c r="N51" i="38"/>
  <c r="S49" i="38"/>
  <c r="T49" i="38"/>
  <c r="T48" i="38"/>
  <c r="S48" i="38"/>
  <c r="S47" i="38"/>
  <c r="T47" i="38"/>
  <c r="J47" i="38"/>
  <c r="M47" i="38"/>
  <c r="N47" i="38" s="1"/>
  <c r="S46" i="38"/>
  <c r="T46" i="38"/>
  <c r="J46" i="38"/>
  <c r="M46" i="38"/>
  <c r="N46" i="38"/>
  <c r="S45" i="38"/>
  <c r="T45" i="38" s="1"/>
  <c r="J45" i="38"/>
  <c r="M45" i="38"/>
  <c r="N45" i="38"/>
  <c r="S44" i="38"/>
  <c r="T44" i="38" s="1"/>
  <c r="J44" i="38"/>
  <c r="M44" i="38" s="1"/>
  <c r="N44" i="38" s="1"/>
  <c r="S43" i="38"/>
  <c r="T43" i="38"/>
  <c r="J43" i="38"/>
  <c r="M43" i="38"/>
  <c r="N43" i="38"/>
  <c r="S41" i="38"/>
  <c r="T41" i="38" s="1"/>
  <c r="J39" i="38"/>
  <c r="M39" i="38" s="1"/>
  <c r="N39" i="38" s="1"/>
  <c r="S38" i="38"/>
  <c r="T38" i="38"/>
  <c r="J38" i="38"/>
  <c r="M38" i="38"/>
  <c r="N38" i="38" s="1"/>
  <c r="S37" i="38"/>
  <c r="T37" i="38" s="1"/>
  <c r="J37" i="38"/>
  <c r="M37" i="38"/>
  <c r="N37" i="38"/>
  <c r="S36" i="38"/>
  <c r="T36" i="38" s="1"/>
  <c r="J36" i="38"/>
  <c r="M36" i="38"/>
  <c r="N36" i="38"/>
  <c r="S35" i="38"/>
  <c r="T35" i="38"/>
  <c r="J35" i="38"/>
  <c r="M35" i="38" s="1"/>
  <c r="N35" i="38"/>
  <c r="S34" i="38"/>
  <c r="T34" i="38"/>
  <c r="J34" i="38"/>
  <c r="M34" i="38"/>
  <c r="N34" i="38"/>
  <c r="J32" i="38"/>
  <c r="M32" i="38"/>
  <c r="N32" i="38"/>
  <c r="J30" i="38"/>
  <c r="M30" i="38"/>
  <c r="N30" i="38"/>
  <c r="T28" i="38"/>
  <c r="S28" i="38"/>
  <c r="M28" i="38"/>
  <c r="N28" i="38" s="1"/>
  <c r="J28" i="38"/>
  <c r="S27" i="38"/>
  <c r="T27" i="38"/>
  <c r="J27" i="38"/>
  <c r="M27" i="38"/>
  <c r="N27" i="38"/>
  <c r="S23" i="38"/>
  <c r="T23" i="38"/>
  <c r="J23" i="38"/>
  <c r="M23" i="38"/>
  <c r="N23" i="38"/>
  <c r="S22" i="38"/>
  <c r="T22" i="38" s="1"/>
  <c r="J22" i="38"/>
  <c r="M22" i="38" s="1"/>
  <c r="N22" i="38" s="1"/>
  <c r="S21" i="38"/>
  <c r="T21" i="38" s="1"/>
  <c r="J21" i="38"/>
  <c r="M21" i="38" s="1"/>
  <c r="N21" i="38" s="1"/>
  <c r="S19" i="38"/>
  <c r="T19" i="38"/>
  <c r="S18" i="38"/>
  <c r="T18" i="38" s="1"/>
  <c r="S17" i="38"/>
  <c r="T17" i="38" s="1"/>
  <c r="S16" i="38"/>
  <c r="T16" i="38" s="1"/>
  <c r="S15" i="38"/>
  <c r="T15" i="38" s="1"/>
  <c r="J15" i="38"/>
  <c r="M15" i="38"/>
  <c r="N15" i="38" s="1"/>
  <c r="S14" i="38"/>
  <c r="T14" i="38" s="1"/>
  <c r="J14" i="38"/>
  <c r="M14" i="38"/>
  <c r="N14" i="38"/>
  <c r="S13" i="38"/>
  <c r="T13" i="38"/>
  <c r="J13" i="38"/>
  <c r="M13" i="38"/>
  <c r="N13" i="38" s="1"/>
  <c r="T12" i="38"/>
  <c r="S12" i="38"/>
  <c r="J12" i="38"/>
  <c r="M12" i="38" s="1"/>
  <c r="N12" i="38" s="1"/>
  <c r="S10" i="38"/>
  <c r="T10" i="38"/>
  <c r="J10" i="38"/>
  <c r="M10" i="38"/>
  <c r="N10" i="38"/>
  <c r="J60" i="37"/>
  <c r="M60" i="37"/>
  <c r="N60" i="37"/>
  <c r="S58" i="37"/>
  <c r="T58" i="37"/>
  <c r="J58" i="37"/>
  <c r="M58" i="37" s="1"/>
  <c r="N58" i="37" s="1"/>
  <c r="T57" i="37"/>
  <c r="S57" i="37"/>
  <c r="J57" i="37"/>
  <c r="M57" i="37" s="1"/>
  <c r="N57" i="37" s="1"/>
  <c r="S53" i="37"/>
  <c r="T53" i="37"/>
  <c r="S52" i="37"/>
  <c r="T52" i="37" s="1"/>
  <c r="S51" i="37"/>
  <c r="T51" i="37" s="1"/>
  <c r="S50" i="37"/>
  <c r="T50" i="37"/>
  <c r="J50" i="37"/>
  <c r="M50" i="37" s="1"/>
  <c r="N50" i="37" s="1"/>
  <c r="T48" i="37"/>
  <c r="S48" i="37"/>
  <c r="T47" i="37"/>
  <c r="S47" i="37"/>
  <c r="T46" i="37"/>
  <c r="S46" i="37"/>
  <c r="S45" i="37"/>
  <c r="T45" i="37" s="1"/>
  <c r="S44" i="37"/>
  <c r="T44" i="37" s="1"/>
  <c r="J44" i="37"/>
  <c r="M44" i="37" s="1"/>
  <c r="N44" i="37" s="1"/>
  <c r="S43" i="37"/>
  <c r="T43" i="37"/>
  <c r="M43" i="37"/>
  <c r="N43" i="37"/>
  <c r="J43" i="37"/>
  <c r="T42" i="37"/>
  <c r="S42" i="37"/>
  <c r="J42" i="37"/>
  <c r="M42" i="37" s="1"/>
  <c r="N42" i="37" s="1"/>
  <c r="T41" i="37"/>
  <c r="S41" i="37"/>
  <c r="J41" i="37"/>
  <c r="M41" i="37" s="1"/>
  <c r="N41" i="37" s="1"/>
  <c r="S39" i="37"/>
  <c r="T39" i="37" s="1"/>
  <c r="T36" i="37"/>
  <c r="S36" i="37"/>
  <c r="J36" i="37"/>
  <c r="M36" i="37"/>
  <c r="N36" i="37" s="1"/>
  <c r="S35" i="37"/>
  <c r="T35" i="37" s="1"/>
  <c r="J35" i="37"/>
  <c r="M35" i="37" s="1"/>
  <c r="N35" i="37" s="1"/>
  <c r="S34" i="37"/>
  <c r="T34" i="37" s="1"/>
  <c r="J34" i="37"/>
  <c r="M34" i="37"/>
  <c r="N34" i="37"/>
  <c r="J32" i="37"/>
  <c r="M32" i="37"/>
  <c r="N32" i="37"/>
  <c r="J30" i="37"/>
  <c r="M30" i="37" s="1"/>
  <c r="N30" i="37" s="1"/>
  <c r="J28" i="37"/>
  <c r="M28" i="37" s="1"/>
  <c r="N28" i="37" s="1"/>
  <c r="S27" i="37"/>
  <c r="T27" i="37" s="1"/>
  <c r="J27" i="37"/>
  <c r="M27" i="37"/>
  <c r="N27" i="37" s="1"/>
  <c r="S26" i="37"/>
  <c r="T26" i="37" s="1"/>
  <c r="M26" i="37"/>
  <c r="N26" i="37" s="1"/>
  <c r="J26" i="37"/>
  <c r="T24" i="37"/>
  <c r="S24" i="37"/>
  <c r="T23" i="37"/>
  <c r="S23" i="37"/>
  <c r="T22" i="37"/>
  <c r="S22" i="37"/>
  <c r="S21" i="37"/>
  <c r="T21" i="37" s="1"/>
  <c r="S20" i="37"/>
  <c r="T20" i="37" s="1"/>
  <c r="S19" i="37"/>
  <c r="T19" i="37" s="1"/>
  <c r="S18" i="37"/>
  <c r="T18" i="37" s="1"/>
  <c r="J18" i="37"/>
  <c r="M18" i="37" s="1"/>
  <c r="N18" i="37" s="1"/>
  <c r="S17" i="37"/>
  <c r="T17" i="37"/>
  <c r="M17" i="37"/>
  <c r="N17" i="37" s="1"/>
  <c r="J17" i="37"/>
  <c r="S16" i="37"/>
  <c r="T16" i="37" s="1"/>
  <c r="J16" i="37"/>
  <c r="M16" i="37" s="1"/>
  <c r="T15" i="37"/>
  <c r="S15" i="37"/>
  <c r="J15" i="37"/>
  <c r="M15" i="37" s="1"/>
  <c r="N15" i="37" s="1"/>
  <c r="S12" i="37"/>
  <c r="T12" i="37" s="1"/>
  <c r="M12" i="37"/>
  <c r="N12" i="37"/>
  <c r="J12" i="37"/>
  <c r="S11" i="37"/>
  <c r="T11" i="37" s="1"/>
  <c r="J11" i="37"/>
  <c r="M11" i="37"/>
  <c r="N11" i="37" s="1"/>
  <c r="S10" i="37"/>
  <c r="T10" i="37"/>
  <c r="M10" i="37"/>
  <c r="N10" i="37" s="1"/>
  <c r="J10" i="37"/>
  <c r="T52" i="36"/>
  <c r="S52" i="36"/>
  <c r="J52" i="36"/>
  <c r="M52" i="36" s="1"/>
  <c r="N52" i="36" s="1"/>
  <c r="S51" i="36"/>
  <c r="T51" i="36"/>
  <c r="J51" i="36"/>
  <c r="M51" i="36" s="1"/>
  <c r="N51" i="36" s="1"/>
  <c r="S48" i="36"/>
  <c r="T48" i="36" s="1"/>
  <c r="J48" i="36"/>
  <c r="M48" i="36"/>
  <c r="N48" i="36" s="1"/>
  <c r="S47" i="36"/>
  <c r="T47" i="36" s="1"/>
  <c r="M47" i="36"/>
  <c r="N47" i="36"/>
  <c r="J47" i="36"/>
  <c r="T46" i="36"/>
  <c r="S46" i="36"/>
  <c r="N46" i="36"/>
  <c r="J46" i="36"/>
  <c r="M46" i="36"/>
  <c r="S44" i="36"/>
  <c r="T44" i="36" s="1"/>
  <c r="S43" i="36"/>
  <c r="T43" i="36" s="1"/>
  <c r="S42" i="36"/>
  <c r="T42" i="36" s="1"/>
  <c r="S41" i="36"/>
  <c r="T41" i="36" s="1"/>
  <c r="S40" i="36"/>
  <c r="T40" i="36"/>
  <c r="S39" i="36"/>
  <c r="T39" i="36"/>
  <c r="J39" i="36"/>
  <c r="M39" i="36"/>
  <c r="N39" i="36" s="1"/>
  <c r="S38" i="36"/>
  <c r="T38" i="36" s="1"/>
  <c r="J38" i="36"/>
  <c r="M38" i="36" s="1"/>
  <c r="N38" i="36" s="1"/>
  <c r="S37" i="36"/>
  <c r="T37" i="36" s="1"/>
  <c r="M37" i="36"/>
  <c r="N37" i="36" s="1"/>
  <c r="J37" i="36"/>
  <c r="S36" i="36"/>
  <c r="T36" i="36" s="1"/>
  <c r="J36" i="36"/>
  <c r="M36" i="36" s="1"/>
  <c r="N36" i="36" s="1"/>
  <c r="S34" i="36"/>
  <c r="T34" i="36" s="1"/>
  <c r="S30" i="36"/>
  <c r="T30" i="36" s="1"/>
  <c r="S29" i="36"/>
  <c r="T29" i="36" s="1"/>
  <c r="J29" i="36"/>
  <c r="M29" i="36" s="1"/>
  <c r="N29" i="36" s="1"/>
  <c r="S28" i="36"/>
  <c r="T28" i="36" s="1"/>
  <c r="N28" i="36"/>
  <c r="J28" i="36"/>
  <c r="M28" i="36" s="1"/>
  <c r="J26" i="36"/>
  <c r="M26" i="36" s="1"/>
  <c r="N26" i="36" s="1"/>
  <c r="S24" i="36"/>
  <c r="T24" i="36" s="1"/>
  <c r="S23" i="36"/>
  <c r="T23" i="36"/>
  <c r="J23" i="36"/>
  <c r="M23" i="36"/>
  <c r="N23" i="36"/>
  <c r="T22" i="36"/>
  <c r="S22" i="36"/>
  <c r="M22" i="36"/>
  <c r="N22" i="36" s="1"/>
  <c r="J22" i="36"/>
  <c r="T20" i="36"/>
  <c r="S20" i="36"/>
  <c r="J20" i="36"/>
  <c r="M20" i="36" s="1"/>
  <c r="N20" i="36" s="1"/>
  <c r="S19" i="36"/>
  <c r="T19" i="36" s="1"/>
  <c r="J19" i="36"/>
  <c r="M19" i="36" s="1"/>
  <c r="N19" i="36" s="1"/>
  <c r="S18" i="36"/>
  <c r="T18" i="36" s="1"/>
  <c r="J18" i="36"/>
  <c r="M18" i="36" s="1"/>
  <c r="N18" i="36" s="1"/>
  <c r="S16" i="36"/>
  <c r="T16" i="36"/>
  <c r="S15" i="36"/>
  <c r="T15" i="36"/>
  <c r="J15" i="36"/>
  <c r="M15" i="36"/>
  <c r="N15" i="36"/>
  <c r="S14" i="36"/>
  <c r="T14" i="36" s="1"/>
  <c r="N14" i="36"/>
  <c r="M14" i="36"/>
  <c r="J14" i="36"/>
  <c r="S13" i="36"/>
  <c r="T13" i="36"/>
  <c r="M13" i="36"/>
  <c r="N13" i="36"/>
  <c r="J13" i="36"/>
  <c r="S12" i="36"/>
  <c r="T12" i="36" s="1"/>
  <c r="J12" i="36"/>
  <c r="M12" i="36" s="1"/>
  <c r="N12" i="36" s="1"/>
  <c r="T10" i="36"/>
  <c r="S10" i="36"/>
  <c r="J50" i="35"/>
  <c r="M50" i="35" s="1"/>
  <c r="N50" i="35" s="1"/>
  <c r="T48" i="35"/>
  <c r="S48" i="35"/>
  <c r="J48" i="35"/>
  <c r="M48" i="35" s="1"/>
  <c r="N48" i="35" s="1"/>
  <c r="S47" i="35"/>
  <c r="T47" i="35"/>
  <c r="J47" i="35"/>
  <c r="M47" i="35"/>
  <c r="N47" i="35" s="1"/>
  <c r="S45" i="35"/>
  <c r="T45" i="35" s="1"/>
  <c r="S44" i="35"/>
  <c r="T44" i="35" s="1"/>
  <c r="S43" i="35"/>
  <c r="T43" i="35"/>
  <c r="J43" i="35"/>
  <c r="M43" i="35"/>
  <c r="N43" i="35"/>
  <c r="T42" i="35"/>
  <c r="S42" i="35"/>
  <c r="M42" i="35"/>
  <c r="N42" i="35"/>
  <c r="J42" i="35"/>
  <c r="T41" i="35"/>
  <c r="S41" i="35"/>
  <c r="J41" i="35"/>
  <c r="M41" i="35"/>
  <c r="N41" i="35" s="1"/>
  <c r="S39" i="35"/>
  <c r="T39" i="35"/>
  <c r="S38" i="35"/>
  <c r="T38" i="35" s="1"/>
  <c r="J38" i="35"/>
  <c r="M38" i="35" s="1"/>
  <c r="N38" i="35" s="1"/>
  <c r="T37" i="35"/>
  <c r="S37" i="35"/>
  <c r="J37" i="35"/>
  <c r="M37" i="35" s="1"/>
  <c r="N37" i="35" s="1"/>
  <c r="S36" i="35"/>
  <c r="T36" i="35"/>
  <c r="J36" i="35"/>
  <c r="M36" i="35" s="1"/>
  <c r="N36" i="35"/>
  <c r="S35" i="35"/>
  <c r="T35" i="35" s="1"/>
  <c r="M35" i="35"/>
  <c r="N35" i="35" s="1"/>
  <c r="J35" i="35"/>
  <c r="S33" i="35"/>
  <c r="T33" i="35"/>
  <c r="S31" i="35"/>
  <c r="T31" i="35"/>
  <c r="J31" i="35"/>
  <c r="M31" i="35"/>
  <c r="N31" i="35" s="1"/>
  <c r="S30" i="35"/>
  <c r="T30" i="35" s="1"/>
  <c r="J30" i="35"/>
  <c r="M30" i="35" s="1"/>
  <c r="N30" i="35" s="1"/>
  <c r="S29" i="35"/>
  <c r="T29" i="35"/>
  <c r="M29" i="35"/>
  <c r="N29" i="35"/>
  <c r="J29" i="35"/>
  <c r="J27" i="35"/>
  <c r="M27" i="35" s="1"/>
  <c r="N27" i="35" s="1"/>
  <c r="S25" i="35"/>
  <c r="T25" i="35"/>
  <c r="S24" i="35"/>
  <c r="T24" i="35" s="1"/>
  <c r="S23" i="35"/>
  <c r="T23" i="35" s="1"/>
  <c r="M23" i="35"/>
  <c r="N23" i="35" s="1"/>
  <c r="J23" i="35"/>
  <c r="S22" i="35"/>
  <c r="T22" i="35"/>
  <c r="J22" i="35"/>
  <c r="M22" i="35"/>
  <c r="N22" i="35"/>
  <c r="S21" i="35"/>
  <c r="T21" i="35" s="1"/>
  <c r="M21" i="35"/>
  <c r="N21" i="35"/>
  <c r="J21" i="35"/>
  <c r="S18" i="35"/>
  <c r="T18" i="35" s="1"/>
  <c r="S17" i="35"/>
  <c r="T17" i="35"/>
  <c r="J17" i="35"/>
  <c r="M17" i="35" s="1"/>
  <c r="N17" i="35" s="1"/>
  <c r="T16" i="35"/>
  <c r="S16" i="35"/>
  <c r="M16" i="35"/>
  <c r="N16" i="35"/>
  <c r="J16" i="35"/>
  <c r="T14" i="35"/>
  <c r="S14" i="35"/>
  <c r="S13" i="35"/>
  <c r="T13" i="35" s="1"/>
  <c r="J13" i="35"/>
  <c r="M13" i="35"/>
  <c r="N13" i="35" s="1"/>
  <c r="S12" i="35"/>
  <c r="T12" i="35" s="1"/>
  <c r="M12" i="35"/>
  <c r="N12" i="35"/>
  <c r="J12" i="35"/>
  <c r="T11" i="35"/>
  <c r="S11" i="35"/>
  <c r="J11" i="35"/>
  <c r="M11" i="35" s="1"/>
  <c r="N11" i="35"/>
  <c r="S10" i="35"/>
  <c r="T10" i="35"/>
  <c r="J10" i="35"/>
  <c r="M10" i="35"/>
  <c r="N10" i="35"/>
  <c r="S55" i="34"/>
  <c r="T55" i="34" s="1"/>
  <c r="S54" i="34"/>
  <c r="T54" i="34" s="1"/>
  <c r="J54" i="34"/>
  <c r="M54" i="34"/>
  <c r="N54" i="34"/>
  <c r="S53" i="34"/>
  <c r="T53" i="34" s="1"/>
  <c r="J53" i="34"/>
  <c r="M53" i="34"/>
  <c r="N53" i="34" s="1"/>
  <c r="J51" i="34"/>
  <c r="M51" i="34" s="1"/>
  <c r="N51" i="34" s="1"/>
  <c r="T50" i="34"/>
  <c r="S50" i="34"/>
  <c r="M50" i="34"/>
  <c r="N50" i="34"/>
  <c r="J50" i="34"/>
  <c r="T49" i="34"/>
  <c r="S49" i="34"/>
  <c r="J49" i="34"/>
  <c r="M49" i="34"/>
  <c r="N49" i="34"/>
  <c r="S47" i="34"/>
  <c r="T47" i="34"/>
  <c r="S46" i="34"/>
  <c r="T46" i="34" s="1"/>
  <c r="S45" i="34"/>
  <c r="T45" i="34"/>
  <c r="J45" i="34"/>
  <c r="M45" i="34" s="1"/>
  <c r="N45" i="34" s="1"/>
  <c r="S44" i="34"/>
  <c r="T44" i="34"/>
  <c r="J44" i="34"/>
  <c r="M44" i="34"/>
  <c r="N44" i="34" s="1"/>
  <c r="T42" i="34"/>
  <c r="S42" i="34"/>
  <c r="S41" i="34"/>
  <c r="T41" i="34"/>
  <c r="S40" i="34"/>
  <c r="T40" i="34"/>
  <c r="S39" i="34"/>
  <c r="T39" i="34" s="1"/>
  <c r="J39" i="34"/>
  <c r="M39" i="34" s="1"/>
  <c r="N39" i="34" s="1"/>
  <c r="S38" i="34"/>
  <c r="T38" i="34" s="1"/>
  <c r="J38" i="34"/>
  <c r="M38" i="34"/>
  <c r="N38" i="34"/>
  <c r="M33" i="34"/>
  <c r="N33" i="34" s="1"/>
  <c r="J33" i="34"/>
  <c r="J32" i="34"/>
  <c r="M32" i="34" s="1"/>
  <c r="N32" i="34" s="1"/>
  <c r="S31" i="34"/>
  <c r="T31" i="34"/>
  <c r="J31" i="34"/>
  <c r="M31" i="34" s="1"/>
  <c r="N31" i="34"/>
  <c r="J29" i="34"/>
  <c r="M29" i="34" s="1"/>
  <c r="N29" i="34" s="1"/>
  <c r="J27" i="34"/>
  <c r="M27" i="34"/>
  <c r="N27" i="34"/>
  <c r="T25" i="34"/>
  <c r="S25" i="34"/>
  <c r="J25" i="34"/>
  <c r="M25" i="34" s="1"/>
  <c r="N25" i="34" s="1"/>
  <c r="S24" i="34"/>
  <c r="T24" i="34"/>
  <c r="J24" i="34"/>
  <c r="M24" i="34" s="1"/>
  <c r="N24" i="34" s="1"/>
  <c r="S22" i="34"/>
  <c r="T22" i="34"/>
  <c r="S21" i="34"/>
  <c r="T21" i="34" s="1"/>
  <c r="N21" i="34"/>
  <c r="M21" i="34"/>
  <c r="J21" i="34"/>
  <c r="S20" i="34"/>
  <c r="T20" i="34"/>
  <c r="J20" i="34"/>
  <c r="M20" i="34" s="1"/>
  <c r="N20" i="34" s="1"/>
  <c r="S19" i="34"/>
  <c r="T19" i="34"/>
  <c r="J19" i="34"/>
  <c r="M19" i="34"/>
  <c r="N19" i="34"/>
  <c r="S17" i="34"/>
  <c r="T17" i="34" s="1"/>
  <c r="S16" i="34"/>
  <c r="T16" i="34"/>
  <c r="S15" i="34"/>
  <c r="T15" i="34" s="1"/>
  <c r="S14" i="34"/>
  <c r="T14" i="34" s="1"/>
  <c r="S13" i="34"/>
  <c r="T13" i="34"/>
  <c r="J13" i="34"/>
  <c r="M13" i="34" s="1"/>
  <c r="N13" i="34" s="1"/>
  <c r="S12" i="34"/>
  <c r="T12" i="34"/>
  <c r="J12" i="34"/>
  <c r="M12" i="34"/>
  <c r="N12" i="34" s="1"/>
  <c r="T10" i="34"/>
  <c r="S10" i="34"/>
  <c r="M10" i="34"/>
  <c r="N10" i="34"/>
  <c r="J10" i="34"/>
  <c r="M61" i="31"/>
  <c r="N61" i="31" s="1"/>
  <c r="J61" i="31"/>
  <c r="S59" i="31"/>
  <c r="T59" i="31" s="1"/>
  <c r="T58" i="31"/>
  <c r="S58" i="31"/>
  <c r="J59" i="31"/>
  <c r="M59" i="31" s="1"/>
  <c r="N59" i="31" s="1"/>
  <c r="M58" i="31"/>
  <c r="N58" i="31"/>
  <c r="J58" i="31"/>
  <c r="T56" i="31"/>
  <c r="S56" i="31"/>
  <c r="S55" i="31"/>
  <c r="T55" i="31" s="1"/>
  <c r="S54" i="31"/>
  <c r="T54" i="31" s="1"/>
  <c r="S53" i="31"/>
  <c r="T53" i="31" s="1"/>
  <c r="T52" i="31"/>
  <c r="S52" i="31"/>
  <c r="M54" i="31"/>
  <c r="N54" i="31" s="1"/>
  <c r="J54" i="31"/>
  <c r="J53" i="31"/>
  <c r="M53" i="31" s="1"/>
  <c r="N53" i="31" s="1"/>
  <c r="M52" i="31"/>
  <c r="N52" i="31"/>
  <c r="J52" i="31"/>
  <c r="T50" i="31"/>
  <c r="S50" i="31"/>
  <c r="T49" i="31"/>
  <c r="S49" i="31"/>
  <c r="S48" i="31"/>
  <c r="T48" i="31" s="1"/>
  <c r="S47" i="31"/>
  <c r="T47" i="31" s="1"/>
  <c r="T46" i="31"/>
  <c r="S46" i="31"/>
  <c r="J47" i="31"/>
  <c r="M47" i="31" s="1"/>
  <c r="N47" i="31" s="1"/>
  <c r="J46" i="31"/>
  <c r="M46" i="31" s="1"/>
  <c r="N46" i="31" s="1"/>
  <c r="M45" i="31"/>
  <c r="N45" i="31" s="1"/>
  <c r="J45" i="31"/>
  <c r="S45" i="31"/>
  <c r="T45" i="31" s="1"/>
  <c r="T44" i="31"/>
  <c r="S44" i="31"/>
  <c r="J44" i="31"/>
  <c r="M44" i="31" s="1"/>
  <c r="N44" i="31" s="1"/>
  <c r="M42" i="31"/>
  <c r="N42" i="31" s="1"/>
  <c r="J42" i="31"/>
  <c r="S42" i="31"/>
  <c r="T42" i="31" s="1"/>
  <c r="S35" i="31"/>
  <c r="T35" i="31" s="1"/>
  <c r="J37" i="31"/>
  <c r="M37" i="31" s="1"/>
  <c r="N37" i="31" s="1"/>
  <c r="S34" i="31"/>
  <c r="T34" i="31" s="1"/>
  <c r="J36" i="31"/>
  <c r="M36" i="31" s="1"/>
  <c r="N36" i="31"/>
  <c r="J35" i="31"/>
  <c r="M35" i="31" s="1"/>
  <c r="N35" i="31" s="1"/>
  <c r="J34" i="31"/>
  <c r="M34" i="31" s="1"/>
  <c r="N34" i="31" s="1"/>
  <c r="M32" i="31"/>
  <c r="N32" i="31"/>
  <c r="J32" i="31"/>
  <c r="T30" i="31"/>
  <c r="S30" i="31"/>
  <c r="S29" i="31"/>
  <c r="T29" i="31" s="1"/>
  <c r="J30" i="31"/>
  <c r="M30" i="31" s="1"/>
  <c r="N30" i="31" s="1"/>
  <c r="J29" i="31"/>
  <c r="M29" i="31" s="1"/>
  <c r="N29" i="31" s="1"/>
  <c r="T26" i="31"/>
  <c r="S26" i="31"/>
  <c r="T25" i="31"/>
  <c r="S25" i="31"/>
  <c r="T24" i="31"/>
  <c r="S24" i="31"/>
  <c r="M27" i="31"/>
  <c r="N27" i="31" s="1"/>
  <c r="J27" i="31"/>
  <c r="M26" i="31"/>
  <c r="J26" i="31"/>
  <c r="N26" i="31"/>
  <c r="J25" i="31"/>
  <c r="M25" i="31" s="1"/>
  <c r="N25" i="31" s="1"/>
  <c r="M24" i="31"/>
  <c r="N24" i="31" s="1"/>
  <c r="J24" i="31"/>
  <c r="T22" i="31"/>
  <c r="S22" i="31"/>
  <c r="T21" i="31"/>
  <c r="S21" i="31"/>
  <c r="M17" i="31"/>
  <c r="N17" i="31" s="1"/>
  <c r="J17" i="31"/>
  <c r="T20" i="31"/>
  <c r="S20" i="31"/>
  <c r="S19" i="31"/>
  <c r="T19" i="31" s="1"/>
  <c r="S18" i="31"/>
  <c r="T18" i="31" s="1"/>
  <c r="S17" i="31"/>
  <c r="T17" i="31" s="1"/>
  <c r="S16" i="31"/>
  <c r="T16" i="31" s="1"/>
  <c r="S15" i="31"/>
  <c r="T15" i="31" s="1"/>
  <c r="S14" i="31"/>
  <c r="T14" i="31" s="1"/>
  <c r="J16" i="31"/>
  <c r="M16" i="31" s="1"/>
  <c r="N16" i="31" s="1"/>
  <c r="J15" i="31"/>
  <c r="M15" i="31" s="1"/>
  <c r="N15" i="31"/>
  <c r="M14" i="31"/>
  <c r="N14" i="31" s="1"/>
  <c r="J14" i="31"/>
  <c r="S12" i="31"/>
  <c r="T12" i="31" s="1"/>
  <c r="T11" i="31"/>
  <c r="S11" i="31"/>
  <c r="M11" i="31"/>
  <c r="N11" i="31" s="1"/>
  <c r="J11" i="31"/>
  <c r="J10" i="31"/>
  <c r="M10" i="31" s="1"/>
  <c r="N10" i="31" s="1"/>
  <c r="S10" i="31"/>
  <c r="T10" i="31" s="1"/>
  <c r="S49" i="27"/>
  <c r="T49" i="27" s="1"/>
  <c r="S48" i="27"/>
  <c r="T48" i="27" s="1"/>
  <c r="M49" i="27"/>
  <c r="N49" i="27" s="1"/>
  <c r="J49" i="27"/>
  <c r="M48" i="27"/>
  <c r="N48" i="27"/>
  <c r="J48" i="27"/>
  <c r="T46" i="27"/>
  <c r="S46" i="27"/>
  <c r="S45" i="27"/>
  <c r="T45" i="27" s="1"/>
  <c r="S44" i="27"/>
  <c r="T44" i="27" s="1"/>
  <c r="S43" i="27"/>
  <c r="T43" i="27" s="1"/>
  <c r="S42" i="27"/>
  <c r="T42" i="27" s="1"/>
  <c r="S41" i="27"/>
  <c r="T41" i="27" s="1"/>
  <c r="M44" i="27"/>
  <c r="N44" i="27" s="1"/>
  <c r="J44" i="27"/>
  <c r="J43" i="27"/>
  <c r="M43" i="27" s="1"/>
  <c r="N43" i="27" s="1"/>
  <c r="J42" i="27"/>
  <c r="M42" i="27" s="1"/>
  <c r="N42" i="27" s="1"/>
  <c r="J41" i="27"/>
  <c r="M41" i="27" s="1"/>
  <c r="N41" i="27" s="1"/>
  <c r="S39" i="27"/>
  <c r="T39" i="27" s="1"/>
  <c r="T38" i="27"/>
  <c r="S38" i="27"/>
  <c r="T37" i="27"/>
  <c r="S37" i="27"/>
  <c r="T36" i="27"/>
  <c r="S36" i="27"/>
  <c r="M37" i="27"/>
  <c r="N37" i="27" s="1"/>
  <c r="J37" i="27"/>
  <c r="J36" i="27"/>
  <c r="M36" i="27" s="1"/>
  <c r="N36" i="27" s="1"/>
  <c r="M35" i="27"/>
  <c r="N35" i="27" s="1"/>
  <c r="J35" i="27"/>
  <c r="S35" i="27"/>
  <c r="T35" i="27" s="1"/>
  <c r="S34" i="27"/>
  <c r="T34" i="27" s="1"/>
  <c r="M34" i="27"/>
  <c r="N34" i="27"/>
  <c r="J34" i="27"/>
  <c r="M32" i="27"/>
  <c r="N32" i="27" s="1"/>
  <c r="J32" i="27"/>
  <c r="T32" i="27"/>
  <c r="S32" i="27"/>
  <c r="M30" i="27"/>
  <c r="N30" i="27" s="1"/>
  <c r="J30" i="27"/>
  <c r="S28" i="27"/>
  <c r="T28" i="27" s="1"/>
  <c r="S27" i="27"/>
  <c r="T27" i="27" s="1"/>
  <c r="T26" i="27"/>
  <c r="S26" i="27"/>
  <c r="T25" i="27"/>
  <c r="S25" i="27"/>
  <c r="T24" i="27"/>
  <c r="S24" i="27"/>
  <c r="J24" i="27"/>
  <c r="M24" i="27" s="1"/>
  <c r="N24" i="27" s="1"/>
  <c r="J22" i="27"/>
  <c r="M22" i="27" s="1"/>
  <c r="N22" i="27" s="1"/>
  <c r="M20" i="27"/>
  <c r="N20" i="27" s="1"/>
  <c r="J20" i="27"/>
  <c r="S18" i="27"/>
  <c r="T18" i="27" s="1"/>
  <c r="S17" i="27"/>
  <c r="T17" i="27" s="1"/>
  <c r="S16" i="27"/>
  <c r="T16" i="27" s="1"/>
  <c r="J18" i="27"/>
  <c r="M18" i="27" s="1"/>
  <c r="N18" i="27" s="1"/>
  <c r="J17" i="27"/>
  <c r="M17" i="27" s="1"/>
  <c r="N17" i="27" s="1"/>
  <c r="M16" i="27"/>
  <c r="J16" i="27"/>
  <c r="N16" i="27"/>
  <c r="J14" i="27"/>
  <c r="M14" i="27" s="1"/>
  <c r="N14" i="27" s="1"/>
  <c r="J13" i="27"/>
  <c r="M13" i="27" s="1"/>
  <c r="N13" i="27" s="1"/>
  <c r="T13" i="27"/>
  <c r="S13" i="27"/>
  <c r="S12" i="27"/>
  <c r="T12" i="27" s="1"/>
  <c r="J12" i="27"/>
  <c r="M12" i="27" s="1"/>
  <c r="N12" i="27" s="1"/>
  <c r="J11" i="27"/>
  <c r="M11" i="27" s="1"/>
  <c r="N11" i="27" s="1"/>
  <c r="S11" i="27"/>
  <c r="T11" i="27" s="1"/>
  <c r="J10" i="27"/>
  <c r="M10" i="27" s="1"/>
  <c r="N10" i="27" s="1"/>
  <c r="S10" i="27"/>
  <c r="T10" i="27" s="1"/>
  <c r="S52" i="22"/>
  <c r="T52" i="22"/>
  <c r="S51" i="22"/>
  <c r="T51" i="22" s="1"/>
  <c r="S50" i="22"/>
  <c r="T50" i="22" s="1"/>
  <c r="J53" i="22"/>
  <c r="M53" i="22"/>
  <c r="N53" i="22"/>
  <c r="J52" i="22"/>
  <c r="M52" i="22"/>
  <c r="N52" i="22"/>
  <c r="J51" i="22"/>
  <c r="M51" i="22"/>
  <c r="N51" i="22" s="1"/>
  <c r="J50" i="22"/>
  <c r="M50" i="22" s="1"/>
  <c r="N50" i="22" s="1"/>
  <c r="S47" i="22"/>
  <c r="T47" i="22" s="1"/>
  <c r="S46" i="22"/>
  <c r="T46" i="22" s="1"/>
  <c r="J47" i="22"/>
  <c r="M47" i="22" s="1"/>
  <c r="N47" i="22" s="1"/>
  <c r="J46" i="22"/>
  <c r="M46" i="22"/>
  <c r="N46" i="22"/>
  <c r="J42" i="22"/>
  <c r="M42" i="22"/>
  <c r="N42" i="22" s="1"/>
  <c r="T43" i="22"/>
  <c r="S43" i="22"/>
  <c r="S42" i="22"/>
  <c r="T42" i="22"/>
  <c r="S41" i="22"/>
  <c r="T41" i="22"/>
  <c r="S40" i="22"/>
  <c r="T40" i="22"/>
  <c r="J41" i="22"/>
  <c r="M41" i="22" s="1"/>
  <c r="N41" i="22" s="1"/>
  <c r="J40" i="22"/>
  <c r="M40" i="22"/>
  <c r="N40" i="22" s="1"/>
  <c r="J39" i="22"/>
  <c r="M39" i="22" s="1"/>
  <c r="N39" i="22" s="1"/>
  <c r="S39" i="22"/>
  <c r="T39" i="22" s="1"/>
  <c r="S35" i="22"/>
  <c r="T35" i="22" s="1"/>
  <c r="S34" i="22"/>
  <c r="T34" i="22"/>
  <c r="S33" i="22"/>
  <c r="T33" i="22"/>
  <c r="S32" i="22"/>
  <c r="T32" i="22"/>
  <c r="J33" i="22"/>
  <c r="M33" i="22"/>
  <c r="N33" i="22" s="1"/>
  <c r="J32" i="22"/>
  <c r="M32" i="22" s="1"/>
  <c r="N32" i="22" s="1"/>
  <c r="J30" i="22"/>
  <c r="M30" i="22" s="1"/>
  <c r="N30" i="22" s="1"/>
  <c r="S26" i="22"/>
  <c r="T26" i="22" s="1"/>
  <c r="S25" i="22"/>
  <c r="T25" i="22"/>
  <c r="J25" i="22"/>
  <c r="M25" i="22"/>
  <c r="N25" i="22"/>
  <c r="S23" i="22"/>
  <c r="T23" i="22" s="1"/>
  <c r="S22" i="22"/>
  <c r="T22" i="22"/>
  <c r="S21" i="22"/>
  <c r="T21" i="22" s="1"/>
  <c r="S20" i="22"/>
  <c r="T20" i="22" s="1"/>
  <c r="J22" i="22"/>
  <c r="M22" i="22" s="1"/>
  <c r="N22" i="22"/>
  <c r="J21" i="22"/>
  <c r="M21" i="22" s="1"/>
  <c r="N21" i="22" s="1"/>
  <c r="J20" i="22"/>
  <c r="M20" i="22"/>
  <c r="N20" i="22"/>
  <c r="S16" i="22"/>
  <c r="T16" i="22" s="1"/>
  <c r="J16" i="22"/>
  <c r="M16" i="22" s="1"/>
  <c r="N16" i="22"/>
  <c r="S15" i="22"/>
  <c r="T15" i="22" s="1"/>
  <c r="S14" i="22"/>
  <c r="T14" i="22" s="1"/>
  <c r="J15" i="22"/>
  <c r="M15" i="22"/>
  <c r="N15" i="22"/>
  <c r="S13" i="22"/>
  <c r="T13" i="22" s="1"/>
  <c r="T12" i="22"/>
  <c r="S12" i="22"/>
  <c r="S11" i="22"/>
  <c r="T11" i="22" s="1"/>
  <c r="J14" i="22"/>
  <c r="M14" i="22" s="1"/>
  <c r="N14" i="22"/>
  <c r="J13" i="22"/>
  <c r="M13" i="22" s="1"/>
  <c r="N13" i="22"/>
  <c r="J12" i="22"/>
  <c r="M12" i="22"/>
  <c r="N12" i="22" s="1"/>
  <c r="J11" i="22"/>
  <c r="M11" i="22" s="1"/>
  <c r="J10" i="22"/>
  <c r="M10" i="22"/>
  <c r="N10" i="22"/>
  <c r="S10" i="22"/>
  <c r="T10" i="22" s="1"/>
  <c r="J61" i="17"/>
  <c r="M61" i="17" s="1"/>
  <c r="N61" i="17" s="1"/>
  <c r="S59" i="17"/>
  <c r="T59" i="17" s="1"/>
  <c r="S58" i="17"/>
  <c r="T58" i="17" s="1"/>
  <c r="J59" i="17"/>
  <c r="M59" i="17" s="1"/>
  <c r="N59" i="17" s="1"/>
  <c r="J58" i="17"/>
  <c r="M58" i="17"/>
  <c r="N58" i="17" s="1"/>
  <c r="S56" i="17"/>
  <c r="T56" i="17" s="1"/>
  <c r="S55" i="17"/>
  <c r="T55" i="17"/>
  <c r="S54" i="17"/>
  <c r="T54" i="17" s="1"/>
  <c r="S53" i="17"/>
  <c r="T53" i="17" s="1"/>
  <c r="S52" i="17"/>
  <c r="T52" i="17" s="1"/>
  <c r="M54" i="17"/>
  <c r="N54" i="17" s="1"/>
  <c r="J54" i="17"/>
  <c r="J53" i="17"/>
  <c r="M53" i="17" s="1"/>
  <c r="N53" i="17" s="1"/>
  <c r="J52" i="17"/>
  <c r="M52" i="17"/>
  <c r="N52" i="17" s="1"/>
  <c r="S50" i="17"/>
  <c r="T50" i="17" s="1"/>
  <c r="S49" i="17"/>
  <c r="T49" i="17" s="1"/>
  <c r="S48" i="17"/>
  <c r="T48" i="17" s="1"/>
  <c r="S47" i="17"/>
  <c r="T47" i="17"/>
  <c r="S46" i="17"/>
  <c r="T46" i="17" s="1"/>
  <c r="M47" i="17"/>
  <c r="N47" i="17" s="1"/>
  <c r="J47" i="17"/>
  <c r="J46" i="17"/>
  <c r="M46" i="17" s="1"/>
  <c r="N46" i="17" s="1"/>
  <c r="J45" i="17"/>
  <c r="M45" i="17" s="1"/>
  <c r="N45" i="17" s="1"/>
  <c r="S45" i="17"/>
  <c r="T45" i="17" s="1"/>
  <c r="S44" i="17"/>
  <c r="T44" i="17" s="1"/>
  <c r="J44" i="17"/>
  <c r="M44" i="17"/>
  <c r="N44" i="17"/>
  <c r="J42" i="17"/>
  <c r="M42" i="17" s="1"/>
  <c r="N42" i="17" s="1"/>
  <c r="T42" i="17"/>
  <c r="S42" i="17"/>
  <c r="S35" i="17"/>
  <c r="T35" i="17"/>
  <c r="J37" i="17"/>
  <c r="M37" i="17"/>
  <c r="N37" i="17" s="1"/>
  <c r="S34" i="17"/>
  <c r="T34" i="17"/>
  <c r="J36" i="17"/>
  <c r="M36" i="17" s="1"/>
  <c r="N36" i="17"/>
  <c r="J35" i="17"/>
  <c r="M35" i="17" s="1"/>
  <c r="N35" i="17" s="1"/>
  <c r="M34" i="17"/>
  <c r="N34" i="17"/>
  <c r="J34" i="17"/>
  <c r="J32" i="17"/>
  <c r="M32" i="17" s="1"/>
  <c r="N32" i="17" s="1"/>
  <c r="S30" i="17"/>
  <c r="T30" i="17" s="1"/>
  <c r="S29" i="17"/>
  <c r="T29" i="17"/>
  <c r="J30" i="17"/>
  <c r="M30" i="17" s="1"/>
  <c r="N30" i="17" s="1"/>
  <c r="M29" i="17"/>
  <c r="N29" i="17" s="1"/>
  <c r="J29" i="17"/>
  <c r="S26" i="17"/>
  <c r="T26" i="17"/>
  <c r="S25" i="17"/>
  <c r="T25" i="17"/>
  <c r="T24" i="17"/>
  <c r="S24" i="17"/>
  <c r="J27" i="17"/>
  <c r="M27" i="17" s="1"/>
  <c r="N27" i="17" s="1"/>
  <c r="J26" i="17"/>
  <c r="M26" i="17" s="1"/>
  <c r="N26" i="17"/>
  <c r="J25" i="17"/>
  <c r="M25" i="17"/>
  <c r="N25" i="17"/>
  <c r="M24" i="17"/>
  <c r="N24" i="17"/>
  <c r="J24" i="17"/>
  <c r="S22" i="17"/>
  <c r="T22" i="17" s="1"/>
  <c r="S21" i="17"/>
  <c r="T21" i="17" s="1"/>
  <c r="M17" i="17"/>
  <c r="N17" i="17" s="1"/>
  <c r="J17" i="17"/>
  <c r="T20" i="17"/>
  <c r="S20" i="17"/>
  <c r="S19" i="17"/>
  <c r="T19" i="17" s="1"/>
  <c r="S18" i="17"/>
  <c r="T18" i="17"/>
  <c r="S17" i="17"/>
  <c r="T17" i="17" s="1"/>
  <c r="S16" i="17"/>
  <c r="T16" i="17"/>
  <c r="S15" i="17"/>
  <c r="T15" i="17"/>
  <c r="S14" i="17"/>
  <c r="T14" i="17" s="1"/>
  <c r="J16" i="17"/>
  <c r="M16" i="17" s="1"/>
  <c r="N16" i="17"/>
  <c r="J15" i="17"/>
  <c r="M15" i="17"/>
  <c r="N15" i="17" s="1"/>
  <c r="J14" i="17"/>
  <c r="M14" i="17" s="1"/>
  <c r="N14" i="17" s="1"/>
  <c r="S12" i="17"/>
  <c r="T12" i="17"/>
  <c r="S11" i="17"/>
  <c r="T11" i="17" s="1"/>
  <c r="J11" i="17"/>
  <c r="M11" i="17" s="1"/>
  <c r="N11" i="17" s="1"/>
  <c r="J10" i="17"/>
  <c r="M10" i="17" s="1"/>
  <c r="N10" i="17" s="1"/>
  <c r="S10" i="17"/>
  <c r="T10" i="17" s="1"/>
  <c r="S49" i="13"/>
  <c r="T49" i="13" s="1"/>
  <c r="T48" i="13"/>
  <c r="S48" i="13"/>
  <c r="M49" i="13"/>
  <c r="N49" i="13" s="1"/>
  <c r="J49" i="13"/>
  <c r="M48" i="13"/>
  <c r="N48" i="13"/>
  <c r="J48" i="13"/>
  <c r="T46" i="13"/>
  <c r="S46" i="13"/>
  <c r="S45" i="13"/>
  <c r="T45" i="13" s="1"/>
  <c r="S44" i="13"/>
  <c r="T44" i="13" s="1"/>
  <c r="S43" i="13"/>
  <c r="T43" i="13" s="1"/>
  <c r="S42" i="13"/>
  <c r="T42" i="13" s="1"/>
  <c r="T41" i="13"/>
  <c r="S41" i="13"/>
  <c r="M44" i="13"/>
  <c r="N44" i="13" s="1"/>
  <c r="J44" i="13"/>
  <c r="M43" i="13"/>
  <c r="N43" i="13"/>
  <c r="J43" i="13"/>
  <c r="J42" i="13"/>
  <c r="M42" i="13" s="1"/>
  <c r="N42" i="13" s="1"/>
  <c r="J41" i="13"/>
  <c r="M41" i="13" s="1"/>
  <c r="N41" i="13" s="1"/>
  <c r="S39" i="13"/>
  <c r="T39" i="13" s="1"/>
  <c r="S38" i="13"/>
  <c r="T38" i="13" s="1"/>
  <c r="T37" i="13"/>
  <c r="S37" i="13"/>
  <c r="T36" i="13"/>
  <c r="S36" i="13"/>
  <c r="M37" i="13"/>
  <c r="N37" i="13" s="1"/>
  <c r="J37" i="13"/>
  <c r="M36" i="13"/>
  <c r="J36" i="13"/>
  <c r="N36" i="13"/>
  <c r="J35" i="13"/>
  <c r="M35" i="13" s="1"/>
  <c r="N35" i="13" s="1"/>
  <c r="S35" i="13"/>
  <c r="T35" i="13" s="1"/>
  <c r="S34" i="13"/>
  <c r="T34" i="13" s="1"/>
  <c r="M34" i="13"/>
  <c r="N34" i="13" s="1"/>
  <c r="J34" i="13"/>
  <c r="M32" i="13"/>
  <c r="N32" i="13" s="1"/>
  <c r="J32" i="13"/>
  <c r="T32" i="13"/>
  <c r="S32" i="13"/>
  <c r="J30" i="13"/>
  <c r="M30" i="13" s="1"/>
  <c r="N30" i="13" s="1"/>
  <c r="T28" i="13"/>
  <c r="S28" i="13"/>
  <c r="S27" i="13"/>
  <c r="T27" i="13" s="1"/>
  <c r="S26" i="13"/>
  <c r="T26" i="13" s="1"/>
  <c r="T25" i="13"/>
  <c r="S25" i="13"/>
  <c r="T24" i="13"/>
  <c r="S24" i="13"/>
  <c r="J24" i="13"/>
  <c r="M24" i="13" s="1"/>
  <c r="N24" i="13" s="1"/>
  <c r="J22" i="13"/>
  <c r="M22" i="13" s="1"/>
  <c r="N22" i="13" s="1"/>
  <c r="M20" i="13"/>
  <c r="N20" i="13" s="1"/>
  <c r="J20" i="13"/>
  <c r="S18" i="13"/>
  <c r="T18" i="13" s="1"/>
  <c r="S17" i="13"/>
  <c r="T17" i="13" s="1"/>
  <c r="S16" i="13"/>
  <c r="T16" i="13" s="1"/>
  <c r="J18" i="13"/>
  <c r="M18" i="13" s="1"/>
  <c r="N18" i="13" s="1"/>
  <c r="N17" i="13"/>
  <c r="J17" i="13"/>
  <c r="M17" i="13" s="1"/>
  <c r="J16" i="13"/>
  <c r="M16" i="13" s="1"/>
  <c r="N16" i="13" s="1"/>
  <c r="J14" i="13"/>
  <c r="M14" i="13" s="1"/>
  <c r="N14" i="13" s="1"/>
  <c r="J13" i="13"/>
  <c r="M13" i="13" s="1"/>
  <c r="N13" i="13" s="1"/>
  <c r="T13" i="13"/>
  <c r="S13" i="13"/>
  <c r="S12" i="13"/>
  <c r="T12" i="13" s="1"/>
  <c r="J12" i="13"/>
  <c r="M12" i="13" s="1"/>
  <c r="N12" i="13" s="1"/>
  <c r="M11" i="13"/>
  <c r="N11" i="13" s="1"/>
  <c r="J11" i="13"/>
  <c r="S11" i="13"/>
  <c r="T11" i="13" s="1"/>
  <c r="J10" i="13"/>
  <c r="M10" i="13" s="1"/>
  <c r="N10" i="13" s="1"/>
  <c r="S10" i="13"/>
  <c r="T10" i="13" s="1"/>
  <c r="S52" i="8"/>
  <c r="T52" i="8"/>
  <c r="S51" i="8"/>
  <c r="T51" i="8"/>
  <c r="S50" i="8"/>
  <c r="T50" i="8"/>
  <c r="J53" i="8"/>
  <c r="M53" i="8" s="1"/>
  <c r="N53" i="8" s="1"/>
  <c r="J52" i="8"/>
  <c r="M52" i="8"/>
  <c r="N52" i="8"/>
  <c r="J51" i="8"/>
  <c r="M51" i="8"/>
  <c r="N51" i="8" s="1"/>
  <c r="J50" i="8"/>
  <c r="M50" i="8" s="1"/>
  <c r="N50" i="8"/>
  <c r="S47" i="8"/>
  <c r="T47" i="8"/>
  <c r="S46" i="8"/>
  <c r="T46" i="8"/>
  <c r="J47" i="8"/>
  <c r="M47" i="8"/>
  <c r="N47" i="8"/>
  <c r="J46" i="8"/>
  <c r="M46" i="8" s="1"/>
  <c r="N46" i="8" s="1"/>
  <c r="J42" i="8"/>
  <c r="M42" i="8"/>
  <c r="N42" i="8" s="1"/>
  <c r="S43" i="8"/>
  <c r="T43" i="8" s="1"/>
  <c r="S42" i="8"/>
  <c r="T42" i="8"/>
  <c r="S41" i="8"/>
  <c r="T41" i="8" s="1"/>
  <c r="S40" i="8"/>
  <c r="T40" i="8" s="1"/>
  <c r="J41" i="8"/>
  <c r="M41" i="8"/>
  <c r="N41" i="8"/>
  <c r="J40" i="8"/>
  <c r="M40" i="8" s="1"/>
  <c r="N40" i="8" s="1"/>
  <c r="J39" i="8"/>
  <c r="M39" i="8" s="1"/>
  <c r="N39" i="8"/>
  <c r="S39" i="8"/>
  <c r="T39" i="8"/>
  <c r="S35" i="8"/>
  <c r="T35" i="8" s="1"/>
  <c r="S34" i="8"/>
  <c r="T34" i="8" s="1"/>
  <c r="S33" i="8"/>
  <c r="T33" i="8" s="1"/>
  <c r="S32" i="8"/>
  <c r="T32" i="8"/>
  <c r="J33" i="8"/>
  <c r="M33" i="8"/>
  <c r="N33" i="8" s="1"/>
  <c r="J32" i="8"/>
  <c r="M32" i="8" s="1"/>
  <c r="N32" i="8" s="1"/>
  <c r="J30" i="8"/>
  <c r="M30" i="8"/>
  <c r="N30" i="8"/>
  <c r="S26" i="8"/>
  <c r="T26" i="8"/>
  <c r="S25" i="8"/>
  <c r="T25" i="8" s="1"/>
  <c r="J25" i="8"/>
  <c r="M25" i="8" s="1"/>
  <c r="N25" i="8" s="1"/>
  <c r="S23" i="8"/>
  <c r="T23" i="8"/>
  <c r="S22" i="8"/>
  <c r="T22" i="8" s="1"/>
  <c r="S21" i="8"/>
  <c r="T21" i="8"/>
  <c r="S20" i="8"/>
  <c r="T20" i="8"/>
  <c r="J22" i="8"/>
  <c r="M22" i="8"/>
  <c r="N22" i="8"/>
  <c r="J21" i="8"/>
  <c r="M21" i="8" s="1"/>
  <c r="N21" i="8" s="1"/>
  <c r="J20" i="8"/>
  <c r="M20" i="8"/>
  <c r="N20" i="8"/>
  <c r="S16" i="8"/>
  <c r="T16" i="8"/>
  <c r="J16" i="8"/>
  <c r="M16" i="8" s="1"/>
  <c r="N16" i="8" s="1"/>
  <c r="S15" i="8"/>
  <c r="T15" i="8"/>
  <c r="S14" i="8"/>
  <c r="T14" i="8"/>
  <c r="J15" i="8"/>
  <c r="M15" i="8"/>
  <c r="N15" i="8"/>
  <c r="S13" i="8"/>
  <c r="T13" i="8"/>
  <c r="S12" i="8"/>
  <c r="T12" i="8"/>
  <c r="S11" i="8"/>
  <c r="T11" i="8"/>
  <c r="J14" i="8"/>
  <c r="M14" i="8" s="1"/>
  <c r="N14" i="8" s="1"/>
  <c r="J13" i="8"/>
  <c r="M13" i="8"/>
  <c r="N13" i="8"/>
  <c r="J12" i="8"/>
  <c r="M12" i="8"/>
  <c r="N12" i="8"/>
  <c r="J11" i="8"/>
  <c r="M11" i="8"/>
  <c r="J10" i="8"/>
  <c r="M10" i="8"/>
  <c r="N10" i="8" s="1"/>
  <c r="S10" i="8"/>
  <c r="T10" i="8"/>
  <c r="J60" i="4"/>
  <c r="M60" i="4" s="1"/>
  <c r="N60" i="4"/>
  <c r="S58" i="4"/>
  <c r="T58" i="4"/>
  <c r="S57" i="4"/>
  <c r="T57" i="4"/>
  <c r="S56" i="4"/>
  <c r="T56" i="4"/>
  <c r="J57" i="4"/>
  <c r="M57" i="4"/>
  <c r="N57" i="4"/>
  <c r="J56" i="4"/>
  <c r="M56" i="4"/>
  <c r="N56" i="4" s="1"/>
  <c r="S55" i="4"/>
  <c r="T55" i="4"/>
  <c r="J55" i="4"/>
  <c r="M55" i="4"/>
  <c r="N55" i="4" s="1"/>
  <c r="S53" i="4"/>
  <c r="T53" i="4" s="1"/>
  <c r="S52" i="4"/>
  <c r="T52" i="4"/>
  <c r="S51" i="4"/>
  <c r="T51" i="4"/>
  <c r="S50" i="4"/>
  <c r="T50" i="4"/>
  <c r="S49" i="4"/>
  <c r="T49" i="4" s="1"/>
  <c r="S48" i="4"/>
  <c r="T48" i="4" s="1"/>
  <c r="J50" i="4"/>
  <c r="M50" i="4" s="1"/>
  <c r="N50" i="4"/>
  <c r="J49" i="4"/>
  <c r="M49" i="4"/>
  <c r="N49" i="4" s="1"/>
  <c r="J48" i="4"/>
  <c r="M48" i="4" s="1"/>
  <c r="N48" i="4" s="1"/>
  <c r="S46" i="4"/>
  <c r="T46" i="4"/>
  <c r="S45" i="4"/>
  <c r="T45" i="4"/>
  <c r="J45" i="4"/>
  <c r="M45" i="4" s="1"/>
  <c r="N45" i="4" s="1"/>
  <c r="J44" i="4"/>
  <c r="M44" i="4" s="1"/>
  <c r="N44" i="4"/>
  <c r="S44" i="4"/>
  <c r="T44" i="4"/>
  <c r="J42" i="4"/>
  <c r="M42" i="4" s="1"/>
  <c r="N42" i="4" s="1"/>
  <c r="J37" i="4"/>
  <c r="M37" i="4"/>
  <c r="N37" i="4"/>
  <c r="S37" i="4"/>
  <c r="T37" i="4"/>
  <c r="S36" i="4"/>
  <c r="T36" i="4"/>
  <c r="J36" i="4"/>
  <c r="M36" i="4"/>
  <c r="N36" i="4" s="1"/>
  <c r="J34" i="4"/>
  <c r="M34" i="4" s="1"/>
  <c r="N34" i="4"/>
  <c r="S30" i="4"/>
  <c r="T30" i="4"/>
  <c r="S29" i="4"/>
  <c r="T29" i="4" s="1"/>
  <c r="J29" i="4"/>
  <c r="M29" i="4"/>
  <c r="N29" i="4"/>
  <c r="S27" i="4"/>
  <c r="T27" i="4"/>
  <c r="S26" i="4"/>
  <c r="T26" i="4"/>
  <c r="J27" i="4"/>
  <c r="M27" i="4"/>
  <c r="N27" i="4" s="1"/>
  <c r="J26" i="4"/>
  <c r="M26" i="4"/>
  <c r="N26" i="4"/>
  <c r="S24" i="4"/>
  <c r="T24" i="4" s="1"/>
  <c r="S23" i="4"/>
  <c r="T23" i="4" s="1"/>
  <c r="S22" i="4"/>
  <c r="T22" i="4"/>
  <c r="S21" i="4"/>
  <c r="T21" i="4"/>
  <c r="J22" i="4"/>
  <c r="M22" i="4"/>
  <c r="N22" i="4" s="1"/>
  <c r="J21" i="4"/>
  <c r="M21" i="4" s="1"/>
  <c r="N21" i="4" s="1"/>
  <c r="S20" i="4"/>
  <c r="T20" i="4"/>
  <c r="J20" i="4"/>
  <c r="M20" i="4" s="1"/>
  <c r="N20" i="4" s="1"/>
  <c r="S17" i="4"/>
  <c r="T17" i="4"/>
  <c r="S16" i="4"/>
  <c r="T16" i="4"/>
  <c r="S15" i="4"/>
  <c r="T15" i="4"/>
  <c r="J14" i="4"/>
  <c r="M14" i="4" s="1"/>
  <c r="J13" i="4"/>
  <c r="M13" i="4" s="1"/>
  <c r="N13" i="4" s="1"/>
  <c r="S14" i="4"/>
  <c r="T14" i="4"/>
  <c r="S13" i="4"/>
  <c r="T13" i="4" s="1"/>
  <c r="S12" i="4"/>
  <c r="T12" i="4" s="1"/>
  <c r="J12" i="4"/>
  <c r="M12" i="4"/>
  <c r="N12" i="4"/>
  <c r="S10" i="4"/>
  <c r="T10" i="4"/>
  <c r="J61" i="3"/>
  <c r="M61" i="3" s="1"/>
  <c r="N61" i="3" s="1"/>
  <c r="S59" i="3"/>
  <c r="T59" i="3"/>
  <c r="S58" i="3"/>
  <c r="T58" i="3"/>
  <c r="M59" i="3"/>
  <c r="N59" i="3" s="1"/>
  <c r="J59" i="3"/>
  <c r="J58" i="3"/>
  <c r="M58" i="3"/>
  <c r="N58" i="3"/>
  <c r="S56" i="3"/>
  <c r="T56" i="3"/>
  <c r="S55" i="3"/>
  <c r="T55" i="3"/>
  <c r="S54" i="3"/>
  <c r="T54" i="3" s="1"/>
  <c r="S53" i="3"/>
  <c r="T53" i="3"/>
  <c r="S52" i="3"/>
  <c r="T52" i="3"/>
  <c r="M54" i="3"/>
  <c r="N54" i="3" s="1"/>
  <c r="J54" i="3"/>
  <c r="J53" i="3"/>
  <c r="M53" i="3"/>
  <c r="N53" i="3"/>
  <c r="J52" i="3"/>
  <c r="M52" i="3"/>
  <c r="N52" i="3"/>
  <c r="T50" i="3"/>
  <c r="S50" i="3"/>
  <c r="S49" i="3"/>
  <c r="T49" i="3" s="1"/>
  <c r="S48" i="3"/>
  <c r="T48" i="3"/>
  <c r="S47" i="3"/>
  <c r="T47" i="3" s="1"/>
  <c r="S46" i="3"/>
  <c r="T46" i="3" s="1"/>
  <c r="J47" i="3"/>
  <c r="M47" i="3"/>
  <c r="N47" i="3"/>
  <c r="J46" i="3"/>
  <c r="M46" i="3" s="1"/>
  <c r="N46" i="3" s="1"/>
  <c r="M45" i="3"/>
  <c r="N45" i="3" s="1"/>
  <c r="J45" i="3"/>
  <c r="S45" i="3"/>
  <c r="T45" i="3" s="1"/>
  <c r="S44" i="3"/>
  <c r="T44" i="3"/>
  <c r="J44" i="3"/>
  <c r="M44" i="3" s="1"/>
  <c r="N44" i="3" s="1"/>
  <c r="J42" i="3"/>
  <c r="M42" i="3" s="1"/>
  <c r="N42" i="3" s="1"/>
  <c r="S42" i="3"/>
  <c r="T42" i="3" s="1"/>
  <c r="S35" i="3"/>
  <c r="T35" i="3"/>
  <c r="J37" i="3"/>
  <c r="M37" i="3" s="1"/>
  <c r="N37" i="3" s="1"/>
  <c r="S34" i="3"/>
  <c r="T34" i="3" s="1"/>
  <c r="J36" i="3"/>
  <c r="M36" i="3"/>
  <c r="N36" i="3" s="1"/>
  <c r="M35" i="3"/>
  <c r="N35" i="3" s="1"/>
  <c r="J35" i="3"/>
  <c r="J34" i="3"/>
  <c r="M34" i="3" s="1"/>
  <c r="N34" i="3" s="1"/>
  <c r="J32" i="3"/>
  <c r="M32" i="3"/>
  <c r="N32" i="3" s="1"/>
  <c r="S30" i="3"/>
  <c r="T30" i="3" s="1"/>
  <c r="S29" i="3"/>
  <c r="T29" i="3"/>
  <c r="M30" i="3"/>
  <c r="N30" i="3"/>
  <c r="J30" i="3"/>
  <c r="J29" i="3"/>
  <c r="M29" i="3" s="1"/>
  <c r="N29" i="3" s="1"/>
  <c r="S26" i="3"/>
  <c r="T26" i="3"/>
  <c r="S25" i="3"/>
  <c r="T25" i="3" s="1"/>
  <c r="T24" i="3"/>
  <c r="S24" i="3"/>
  <c r="J27" i="3"/>
  <c r="M27" i="3" s="1"/>
  <c r="N27" i="3" s="1"/>
  <c r="J26" i="3"/>
  <c r="M26" i="3"/>
  <c r="N26" i="3"/>
  <c r="J25" i="3"/>
  <c r="M25" i="3" s="1"/>
  <c r="N25" i="3" s="1"/>
  <c r="J24" i="3"/>
  <c r="M24" i="3" s="1"/>
  <c r="N24" i="3" s="1"/>
  <c r="S22" i="3"/>
  <c r="T22" i="3" s="1"/>
  <c r="S21" i="3"/>
  <c r="T21" i="3" s="1"/>
  <c r="J17" i="3"/>
  <c r="M17" i="3" s="1"/>
  <c r="N17" i="3" s="1"/>
  <c r="S20" i="3"/>
  <c r="T20" i="3"/>
  <c r="T19" i="3"/>
  <c r="S19" i="3"/>
  <c r="S18" i="3"/>
  <c r="T18" i="3" s="1"/>
  <c r="S17" i="3"/>
  <c r="T17" i="3"/>
  <c r="S16" i="3"/>
  <c r="T16" i="3" s="1"/>
  <c r="S15" i="3"/>
  <c r="T15" i="3"/>
  <c r="S14" i="3"/>
  <c r="T14" i="3"/>
  <c r="J16" i="3"/>
  <c r="M16" i="3" s="1"/>
  <c r="N16" i="3" s="1"/>
  <c r="M15" i="3"/>
  <c r="N15" i="3"/>
  <c r="J15" i="3"/>
  <c r="J14" i="3"/>
  <c r="M14" i="3" s="1"/>
  <c r="N14" i="3" s="1"/>
  <c r="S12" i="3"/>
  <c r="T12" i="3"/>
  <c r="S11" i="3"/>
  <c r="T11" i="3"/>
  <c r="M11" i="3"/>
  <c r="N11" i="3" s="1"/>
  <c r="J11" i="3"/>
  <c r="J10" i="3"/>
  <c r="M10" i="3" s="1"/>
  <c r="N10" i="3" s="1"/>
  <c r="S10" i="3"/>
  <c r="T10" i="3" s="1"/>
</calcChain>
</file>

<file path=xl/sharedStrings.xml><?xml version="1.0" encoding="utf-8"?>
<sst xmlns="http://schemas.openxmlformats.org/spreadsheetml/2006/main" count="6941" uniqueCount="664">
  <si>
    <t>予　　定　　献　　立　　表　</t>
    <rPh sb="0" eb="1">
      <t>ヨ</t>
    </rPh>
    <rPh sb="3" eb="4">
      <t>サダム</t>
    </rPh>
    <rPh sb="6" eb="7">
      <t>ケン</t>
    </rPh>
    <rPh sb="9" eb="10">
      <t>リツ</t>
    </rPh>
    <rPh sb="12" eb="13">
      <t>ヒョウ</t>
    </rPh>
    <phoneticPr fontId="3"/>
  </si>
  <si>
    <t>&lt;食数&gt;</t>
    <rPh sb="1" eb="2">
      <t>ショク</t>
    </rPh>
    <rPh sb="2" eb="3">
      <t>スウ</t>
    </rPh>
    <phoneticPr fontId="3"/>
  </si>
  <si>
    <t>昼</t>
    <rPh sb="0" eb="1">
      <t>ヒル</t>
    </rPh>
    <phoneticPr fontId="3"/>
  </si>
  <si>
    <t>おやつ</t>
    <phoneticPr fontId="3"/>
  </si>
  <si>
    <t>夕</t>
    <rPh sb="0" eb="1">
      <t>ユウ</t>
    </rPh>
    <phoneticPr fontId="3"/>
  </si>
  <si>
    <t>1‐2歳児</t>
    <rPh sb="3" eb="4">
      <t>サイ</t>
    </rPh>
    <rPh sb="4" eb="5">
      <t>ジ</t>
    </rPh>
    <phoneticPr fontId="3"/>
  </si>
  <si>
    <t>3‐5歳児</t>
    <rPh sb="3" eb="5">
      <t>サイジ</t>
    </rPh>
    <phoneticPr fontId="3"/>
  </si>
  <si>
    <t>職員</t>
    <rPh sb="0" eb="2">
      <t>ショクイン</t>
    </rPh>
    <phoneticPr fontId="3"/>
  </si>
  <si>
    <t>献立名</t>
    <rPh sb="0" eb="2">
      <t>コンダテ</t>
    </rPh>
    <rPh sb="2" eb="3">
      <t>メイ</t>
    </rPh>
    <phoneticPr fontId="3"/>
  </si>
  <si>
    <t>材料名</t>
    <rPh sb="0" eb="3">
      <t>ザイリョウメイ</t>
    </rPh>
    <phoneticPr fontId="3"/>
  </si>
  <si>
    <t>特定アレルゲン表示　　　　　　　　　　　　　　　　　　　　　　　　　　　　　　　　　　　　　　　　　　　　　　　　　　　　　　　　　　　　　　　　　　　　　　　　　　　　　　　　　　　　　　　　　　　　　　　　　　　　　　　　　　　　　　　　　　　　　　　　　　　　　　　　　　　　　　　　　　　　　　　　　　　　　　　　　　　　　　　※下記をご確認下さい</t>
    <rPh sb="0" eb="2">
      <t>トクテイ</t>
    </rPh>
    <rPh sb="7" eb="9">
      <t>ヒョウジ</t>
    </rPh>
    <rPh sb="169" eb="171">
      <t>カキ</t>
    </rPh>
    <rPh sb="173" eb="175">
      <t>カクニン</t>
    </rPh>
    <rPh sb="175" eb="176">
      <t>クダ</t>
    </rPh>
    <phoneticPr fontId="3"/>
  </si>
  <si>
    <t>1-2歳児</t>
    <rPh sb="3" eb="5">
      <t>サイジ</t>
    </rPh>
    <phoneticPr fontId="3"/>
  </si>
  <si>
    <t>単位</t>
    <rPh sb="0" eb="2">
      <t>タンイ</t>
    </rPh>
    <phoneticPr fontId="3"/>
  </si>
  <si>
    <t>産地</t>
    <rPh sb="0" eb="2">
      <t>サンチ</t>
    </rPh>
    <phoneticPr fontId="3"/>
  </si>
  <si>
    <t>3-5歳児</t>
    <rPh sb="3" eb="4">
      <t>サイ</t>
    </rPh>
    <rPh sb="4" eb="5">
      <t>ジ</t>
    </rPh>
    <phoneticPr fontId="3"/>
  </si>
  <si>
    <t>総使用量</t>
    <rPh sb="0" eb="1">
      <t>ソウ</t>
    </rPh>
    <rPh sb="1" eb="4">
      <t>シヨウリョウ</t>
    </rPh>
    <phoneticPr fontId="3"/>
  </si>
  <si>
    <t>廃棄込量</t>
    <rPh sb="0" eb="2">
      <t>ハイキ</t>
    </rPh>
    <rPh sb="2" eb="3">
      <t>コミ</t>
    </rPh>
    <rPh sb="3" eb="4">
      <t>リョウ</t>
    </rPh>
    <phoneticPr fontId="3"/>
  </si>
  <si>
    <t>作り方</t>
    <rPh sb="0" eb="1">
      <t>ツク</t>
    </rPh>
    <rPh sb="2" eb="3">
      <t>カタ</t>
    </rPh>
    <phoneticPr fontId="3"/>
  </si>
  <si>
    <t>お手持ち調味料</t>
    <rPh sb="1" eb="3">
      <t>テモ</t>
    </rPh>
    <rPh sb="4" eb="7">
      <t>チョウミリョウ</t>
    </rPh>
    <phoneticPr fontId="3"/>
  </si>
  <si>
    <t>１-2歳児分量
(g)</t>
    <rPh sb="3" eb="4">
      <t>サイ</t>
    </rPh>
    <rPh sb="4" eb="5">
      <t>ジ</t>
    </rPh>
    <rPh sb="5" eb="7">
      <t>ブンリョウ</t>
    </rPh>
    <phoneticPr fontId="3"/>
  </si>
  <si>
    <t>3-5歳児分量
(g)</t>
    <rPh sb="3" eb="5">
      <t>サイジ</t>
    </rPh>
    <rPh sb="5" eb="7">
      <t>ブンリョウ</t>
    </rPh>
    <phoneticPr fontId="3"/>
  </si>
  <si>
    <t>使用量総量</t>
    <rPh sb="0" eb="3">
      <t>シヨウリョウ</t>
    </rPh>
    <rPh sb="3" eb="5">
      <t>ソウリョウ</t>
    </rPh>
    <phoneticPr fontId="3"/>
  </si>
  <si>
    <t>キッズ</t>
    <phoneticPr fontId="3"/>
  </si>
  <si>
    <t>3月31日(水)配達/4月1日(木)食</t>
    <phoneticPr fontId="3"/>
  </si>
  <si>
    <t>※加熱調理する際は中心部75℃で1分以上加熱したことを確認して下さい。_x000D_</t>
  </si>
  <si>
    <t>ご飯</t>
  </si>
  <si>
    <t>国産鶏もも小間(加熱用)</t>
  </si>
  <si>
    <t>g</t>
  </si>
  <si>
    <t>玉ねぎ</t>
  </si>
  <si>
    <t>パセリ</t>
  </si>
  <si>
    <t>バター</t>
  </si>
  <si>
    <t>乳</t>
  </si>
  <si>
    <t>精製塩</t>
  </si>
  <si>
    <t>ケチャップ</t>
  </si>
  <si>
    <t>ツナポテトコロッケ</t>
  </si>
  <si>
    <t>①芋は茹でるか蒸して粗くつぶして冷まします。ツナは汁気をきります。_x000D_</t>
  </si>
  <si>
    <t>③茹でて食べやすい大きさに切ったトマトを添えて、お好みでコロッケにソースをかけてお召し上がり下さい。_x000D_</t>
  </si>
  <si>
    <t>じゃが芋</t>
  </si>
  <si>
    <t>ツナフレーク缶</t>
  </si>
  <si>
    <t>こしょう</t>
  </si>
  <si>
    <t>小麦粉</t>
  </si>
  <si>
    <t>小麦</t>
  </si>
  <si>
    <t>水</t>
  </si>
  <si>
    <t>パン粉</t>
  </si>
  <si>
    <t>油</t>
  </si>
  <si>
    <t>トマト</t>
  </si>
  <si>
    <t>ウスターソース</t>
  </si>
  <si>
    <t>スープ</t>
  </si>
  <si>
    <t>※加熱調理する際は中心部75℃で1分以上加熱したことを確認して下さい。</t>
  </si>
  <si>
    <t>人参</t>
  </si>
  <si>
    <t>カットワカメ</t>
  </si>
  <si>
    <t>コンソメ</t>
  </si>
  <si>
    <t>乳・小麦</t>
  </si>
  <si>
    <t>フルーツ（りんご）</t>
  </si>
  <si>
    <t>※原料のまま流水できれいに洗って下さい。</t>
  </si>
  <si>
    <t>りんご</t>
  </si>
  <si>
    <t>ヶ</t>
  </si>
  <si>
    <t>昼</t>
  </si>
  <si>
    <t>牛乳</t>
  </si>
  <si>
    <t>cc</t>
  </si>
  <si>
    <t>洋なし寒天</t>
  </si>
  <si>
    <t>②汁気を切って食べやすい大きさに切った洋なし缶を器に入れ、①の寒天液を流し入れます。_x000D_</t>
  </si>
  <si>
    <t>③②の粗熱をとり冷蔵庫で冷やし固め、人数分に取り分けて下さい。_x000D_</t>
  </si>
  <si>
    <t>※寒天はしっかりと煮溶かして下さい。_x000D_</t>
  </si>
  <si>
    <t>※加熱調理する際は中心部85℃で1分半以上加熱したことを確認して下さい_x000D_</t>
  </si>
  <si>
    <t>_x000D_</t>
  </si>
  <si>
    <t>洋なし缶ハーフ</t>
  </si>
  <si>
    <t>中国</t>
  </si>
  <si>
    <t>粉寒天</t>
  </si>
  <si>
    <t>上白糖</t>
  </si>
  <si>
    <t>鉄カルシウムウエハース</t>
  </si>
  <si>
    <t>鉄ﾌﾟﾗｽｺﾗｰｹﾞﾝｳｴﾊｰｽ</t>
  </si>
  <si>
    <t>枚</t>
  </si>
  <si>
    <t>おやつ</t>
  </si>
  <si>
    <t>※誤嚥防止のために豆は軽く潰して下さい。_x000D_</t>
  </si>
  <si>
    <t>しらす干し</t>
  </si>
  <si>
    <t>・</t>
  </si>
  <si>
    <t>※15</t>
  </si>
  <si>
    <t>冷凍むき枝豆Ｐ</t>
  </si>
  <si>
    <t>①玉ねぎはみじん切りします。肉は食べやすい大きさに切り、酒をふります。_x000D_</t>
  </si>
  <si>
    <t>②溶きほぐした玉子は塩・コショウして混ぜます。_x000D_</t>
  </si>
  <si>
    <t>③熱した油で①を炒め合わせ、②を入れて炒りたまご状にします。_x000D_</t>
  </si>
  <si>
    <t>※水溶き片栗粉はトロミを見て調整して下さい。_x000D_</t>
  </si>
  <si>
    <t>玉子</t>
  </si>
  <si>
    <t>卵</t>
  </si>
  <si>
    <t>国産豚もも小間</t>
  </si>
  <si>
    <t>酒</t>
  </si>
  <si>
    <t>酢</t>
  </si>
  <si>
    <t>醤油</t>
  </si>
  <si>
    <t>片栗粉</t>
  </si>
  <si>
    <t>冷凍キヌサヤＰ</t>
  </si>
  <si>
    <t>切り干し大根煮</t>
  </si>
  <si>
    <t>②熱した油で材料を炒めて、調味料を加えて煮て下さい。_x000D_</t>
  </si>
  <si>
    <t>切干大根</t>
  </si>
  <si>
    <t>ごぼう</t>
  </si>
  <si>
    <t>出し汁</t>
  </si>
  <si>
    <t>みりん風調味料</t>
  </si>
  <si>
    <t>すまし汁</t>
  </si>
  <si>
    <t>ほうれん草</t>
  </si>
  <si>
    <t>花ふ</t>
  </si>
  <si>
    <t>Ｐ</t>
  </si>
  <si>
    <t>夕</t>
  </si>
  <si>
    <t>・野菜等生食する際は、次亜塩素酸ナトリウム溶液*で殺菌した後、流水で十分にすすぎ洗いをして下さい。</t>
  </si>
  <si>
    <t>　＊次亜塩素酸ナトリウム溶液（200ppmで5分間又は100ppmで10分間）</t>
  </si>
  <si>
    <t>・お届けした食材は、冷凍表記の食材は冷凍庫へそれ以外の食材は基本的に冷蔵庫へ保管し、冷凍野菜・冷凍既製品は凍ったまま加熱調理して下さい。</t>
  </si>
  <si>
    <t>・加熱後はお早めにお召し上がりください。</t>
  </si>
  <si>
    <t>・骨抜き魚を使用の場合は、小骨がとりきれていない場合がございますのでご注意下さい。</t>
  </si>
  <si>
    <t>・特定アレルギー表示・・・乳・卵・小麦・落花生・そば・えび・かに　　調味料のアレルギーは弊社でお届けしたものに限ります</t>
  </si>
  <si>
    <t>・1-2歳児は3-5歳児の75％、職員は3-5歳児の2倍の分量になります。</t>
  </si>
  <si>
    <t>※6　この商品は「落花生」を含む製品と同じ施設で製造しておりますが、混入を最小限に抑えるように十分に配慮して生産されております。</t>
  </si>
  <si>
    <t>※15　本製品に使用している原料魚は、えび・かにが混ざる漁法で採取しています。</t>
  </si>
  <si>
    <t>4月1日(木)配達/4月2日(金)食</t>
    <phoneticPr fontId="3"/>
  </si>
  <si>
    <t>納豆ごはん</t>
  </si>
  <si>
    <t>①煮立て冷ましただし汁・正油をあわせて納豆と混ぜます。_x000D_</t>
  </si>
  <si>
    <t>②あおさ粉をふってご飯にかける又は別に提供して下さい。_x000D_</t>
  </si>
  <si>
    <t>納豆</t>
  </si>
  <si>
    <t>あおさ粉</t>
  </si>
  <si>
    <t>中国・国内製造</t>
  </si>
  <si>
    <t>ハンバーグ</t>
  </si>
  <si>
    <t>①みじん切りした玉ねぎは炒めて、塩・こしょうし冷まします。_x000D_</t>
  </si>
  <si>
    <t>②肉・①・牛乳にひたしたパン粉を粘りが出るまで練り混ぜて、人数分の小判型にまとめます。_x000D_</t>
  </si>
  <si>
    <t>③熱した油で、②を両面焼き中まで火を通します。_x000D_</t>
  </si>
  <si>
    <t>④肉汁の残ったフライパンにケチャップ・ソースを加えて煮立たせ、ハンバーグにかけます。_x000D_</t>
  </si>
  <si>
    <t>⑤食べやすい大きさに切った野菜は熱した油で炒め、塩をふって添えて下さい。_x000D_</t>
  </si>
  <si>
    <t>国産豚挽肉</t>
  </si>
  <si>
    <t>チンゲン菜</t>
  </si>
  <si>
    <t>キャベツのの玉子サラダ</t>
  </si>
  <si>
    <t>①野菜は食べやすい大きさに切り、茹で冷まします。玉子は茹で冷まして食べやすい大きさに切ります。_x000D_</t>
  </si>
  <si>
    <t>②調味料を煮立て冷まして、①を和えて下さい。_x000D_</t>
  </si>
  <si>
    <t>キャベツ</t>
  </si>
  <si>
    <t>きゅうり</t>
  </si>
  <si>
    <t>マヨネーズ</t>
  </si>
  <si>
    <t>卵・小麦</t>
  </si>
  <si>
    <t>みそ汁</t>
  </si>
  <si>
    <t>もやし</t>
  </si>
  <si>
    <t>冷凍カット油揚げ</t>
  </si>
  <si>
    <t>味噌</t>
  </si>
  <si>
    <t>おとうふおからドーナッツ</t>
  </si>
  <si>
    <t>①おからは水で戻し、さらし布などでしっかりと水気を絞ります。_x000D_</t>
  </si>
  <si>
    <t>②豆腐・玉子・砂糖はなめらかになるまで混ぜます。_x000D_</t>
  </si>
  <si>
    <t>③①・②・ホットケーキミックスを混ぜ、２本のスプーンを使って160～１７０度の油で落とし揚げにして下さい。_x000D_</t>
  </si>
  <si>
    <t>※一人２個～３個付けになるようにして下さい。_x000D_</t>
  </si>
  <si>
    <t>※乾燥おからは使用量の約4倍程の水で戻して下さい（水の量は調節して下さい）。_x000D_</t>
  </si>
  <si>
    <t>乾燥おから</t>
  </si>
  <si>
    <t>※46</t>
  </si>
  <si>
    <t>充てん豆腐</t>
  </si>
  <si>
    <t>丁</t>
  </si>
  <si>
    <t>ホットケーキミックス300ｇ</t>
  </si>
  <si>
    <t>小麦※54</t>
    <phoneticPr fontId="18"/>
  </si>
  <si>
    <t>鉄分強化！ふりかけごはん</t>
  </si>
  <si>
    <t>鉄ふりかけ　穀物</t>
  </si>
  <si>
    <t>※18</t>
  </si>
  <si>
    <t>助宗タラのごまだれ炒め</t>
  </si>
  <si>
    <t>①魚は食べやすい大きさに切って水気をしっかりふき取り、片栗粉をまぶします。_x000D_</t>
  </si>
  <si>
    <t>②①をフライパンで両面焼き、一度取り出します。_x000D_</t>
  </si>
  <si>
    <t>骨抜き助宗タラ３０</t>
  </si>
  <si>
    <t>※143</t>
  </si>
  <si>
    <t>切</t>
  </si>
  <si>
    <t>小松菜</t>
  </si>
  <si>
    <t>すり胡麻　白</t>
  </si>
  <si>
    <t>鶏肉と白菜のくたくた煮</t>
  </si>
  <si>
    <t>①野菜は食べやすい大きさに切ります。_x000D_</t>
  </si>
  <si>
    <t>②①・肉を調味料で煮て下さい。_x000D_</t>
  </si>
  <si>
    <t>白菜</t>
  </si>
  <si>
    <t>さつま芋</t>
  </si>
  <si>
    <t>インゲン</t>
  </si>
  <si>
    <t>フルーツ（バナナ）</t>
  </si>
  <si>
    <t>バナナ</t>
  </si>
  <si>
    <t>本</t>
  </si>
  <si>
    <t>※18　本製品で使用している海苔は、えび・かにの生息域で採取しています。</t>
  </si>
  <si>
    <t>※46　本商品製造工場では、小麦、乳、卵、えび、落花生を含む製品を製造しています。</t>
  </si>
  <si>
    <t>※54　本品製造工場では、卵、乳成分を含む製品を製造致しております。</t>
  </si>
  <si>
    <t>※143　本品で使用している原料の魚はえび、かにを食べています。</t>
  </si>
  <si>
    <t>4月1日(木)配達/4月3日(土)食</t>
    <phoneticPr fontId="3"/>
  </si>
  <si>
    <t>①魚は水気をよくふき取り、小麦粉をまぶします。_x000D_</t>
  </si>
  <si>
    <t>②天板に油をしいて①を並べて180～200度のオーブンで15分焼く、又はフライパンで両面焼きます。_x000D_</t>
  </si>
  <si>
    <t>③溶かしバターをかけてさらに焼きます。_x000D_</t>
  </si>
  <si>
    <t>⑤魚に④のソースをかけて下さい。_x000D_</t>
  </si>
  <si>
    <t>※にんにくの量は施設で調節してください。_x000D_</t>
  </si>
  <si>
    <t>骨抜きカラスカレイ３０</t>
  </si>
  <si>
    <t>カットトマトパック</t>
  </si>
  <si>
    <t>にんにく</t>
  </si>
  <si>
    <t>鶏ささみと大根のサラダ</t>
  </si>
  <si>
    <t>②調味料は煮立て冷まし、①を和えて下さい。_x000D_</t>
  </si>
  <si>
    <t>鶏ささみ　(加熱用)</t>
  </si>
  <si>
    <t>大根</t>
  </si>
  <si>
    <t>水菜</t>
  </si>
  <si>
    <t>しめじ</t>
  </si>
  <si>
    <t>ヨーグルト</t>
  </si>
  <si>
    <t>①砂糖・水を火にかけてシロップを作り冷まします。_x000D_</t>
  </si>
  <si>
    <t>②①とヨーグルトを合わせてください。_x000D_</t>
  </si>
  <si>
    <t>※甘さは砂糖で調節して下さい。_x000D_</t>
  </si>
  <si>
    <t>ﾌﾟﾚｰﾝﾖｰｸﾞﾙﾄ</t>
  </si>
  <si>
    <t>サクサクおふラスク</t>
  </si>
  <si>
    <t>①きな粉と砂糖を混ぜておきます。_x000D_</t>
  </si>
  <si>
    <t>②麩に溶かしバターを絡め、フライパンで表面がきつね色になるまで炒めます。_x000D_</t>
  </si>
  <si>
    <t>③②が熱いうちに①を絡めて下さい。_x000D_</t>
  </si>
  <si>
    <t>焼ふ</t>
  </si>
  <si>
    <t>きな粉</t>
  </si>
  <si>
    <t>鉄分強化チーズ</t>
  </si>
  <si>
    <t>冷蔵ベビーチーズCa+Fe</t>
  </si>
  <si>
    <t>冷凍カーネルコーンＰ</t>
  </si>
  <si>
    <t>スクランブルエッグ</t>
  </si>
  <si>
    <t>①玉ねぎは食べやすい大きさに切ります。_x000D_</t>
  </si>
  <si>
    <t>②溶いた玉子に①・塩・こしょう・砂糖を混ぜ合わせます。_x000D_</t>
  </si>
  <si>
    <t>冷凍グリンピースＰ</t>
  </si>
  <si>
    <t>豚肉とじゃが芋のスープ</t>
  </si>
  <si>
    <t>①芋は食べやすい大きさに切り、水にさらします。ワカメは戻します。肉は酒をふります。_x000D_</t>
  </si>
  <si>
    <t>フルーツ（オレンジ）</t>
  </si>
  <si>
    <t>ネーブル</t>
  </si>
  <si>
    <t>4月2日(金)配達/4月4日(日)食</t>
    <phoneticPr fontId="3"/>
  </si>
  <si>
    <t>豆腐の野菜あんかけ</t>
  </si>
  <si>
    <t>①豆腐は食べやすい大きさに切り茹でます。_x000D_</t>
  </si>
  <si>
    <t>②野菜は食べやすい大きさに切ります。_x000D_</t>
  </si>
  <si>
    <t>④水溶き片栗粉でとろみを付けて、①にかけて下さい。_x000D_</t>
  </si>
  <si>
    <t>ピーマン</t>
  </si>
  <si>
    <t>ごま油</t>
  </si>
  <si>
    <t>鶏レバーの甘辛炒め</t>
  </si>
  <si>
    <t>①レバーは食べやすい大きさに切り、ペーパー等で水気をふきとって小麦粉をまぶし、油で焼きます。_x000D_</t>
  </si>
  <si>
    <t>野菜は食べやすい大きさに切ります。_x000D_</t>
  </si>
  <si>
    <t>※レバーは下処理のされたものです。そのままご使用下さい。_x000D_</t>
  </si>
  <si>
    <t>冷凍鶏レバーボイルP(加熱用)</t>
  </si>
  <si>
    <t>※60</t>
  </si>
  <si>
    <t>いり胡麻　白</t>
  </si>
  <si>
    <t>ソーメン</t>
  </si>
  <si>
    <t>フルーツ（黄桃缶）</t>
  </si>
  <si>
    <t>黄桃缶</t>
  </si>
  <si>
    <t>①キャベツは千切りにして茹で、水気を絞ります。ウインナーは食べやすい大きさに切ります。_x000D_</t>
  </si>
  <si>
    <t>②小麦粉に水（量は調節してください）を加えて溶き混ぜ、①を入れて混ぜ合わせます。_x000D_</t>
  </si>
  <si>
    <t>④粗熱が取れたら、食べやすい大きさに切って下さい。_x000D_</t>
  </si>
  <si>
    <t>冷凍ウインナーＰ</t>
  </si>
  <si>
    <t>白糸タラのパン粉焼き</t>
  </si>
  <si>
    <t>①魚は水けをよくふき取り、小麦粉をまぶします。_x000D_</t>
  </si>
  <si>
    <t>②パセリはみじん切りにし、パン粉と混ぜ合わせます。_x000D_</t>
  </si>
  <si>
    <t>③魚にマヨネーズを塗り、②をまぶします。_x000D_</t>
  </si>
  <si>
    <t>④フライパンにバターを溶かし、③を両面焼きます。_x000D_</t>
  </si>
  <si>
    <t>⑤食べやすい大きさに切った人参は水・砂糖で煮て添えて下さい。_x000D_</t>
  </si>
  <si>
    <t>骨抜き白糸タラ３０</t>
  </si>
  <si>
    <t>豚肉のケチャップ炒め</t>
  </si>
  <si>
    <t>②肉は食べやすい大きさに切り調味料をもみ込みます。_x000D_</t>
  </si>
  <si>
    <t>③熱した油で②・①の順に炒めて下さい_x000D_</t>
  </si>
  <si>
    <t>かぼちゃ</t>
  </si>
  <si>
    <t>※14　この商品は「そば・卵」を含む製品と同じ施設で製造しておりますが、混入を最小限に抑えるように十分に配慮して生産されております。</t>
  </si>
  <si>
    <t>※60　本工場では小麦・乳を使用しております。</t>
  </si>
  <si>
    <t>4月2日(金)配達/4月5日(月)食</t>
    <phoneticPr fontId="3"/>
  </si>
  <si>
    <t>鉄ふりかけ　大豆</t>
  </si>
  <si>
    <t>小麦※18</t>
    <phoneticPr fontId="18"/>
  </si>
  <si>
    <t>助宗タラのコロコロ揚げ</t>
  </si>
  <si>
    <t>※食数が多い場合は芋をイチョウ切りにしてもよいでしょう。_x000D_</t>
  </si>
  <si>
    <t>②170度ぐらに熱した油で①を揚げます。_x000D_</t>
  </si>
  <si>
    <t>③調味料を煮立てて②にからめて下さい。_x000D_</t>
  </si>
  <si>
    <t>ほうれん草の玉子炒め</t>
  </si>
  <si>
    <t>①人参は細切りします。_x000D_</t>
  </si>
  <si>
    <t>冷凍カットほうれん草(ＩＱＦ)Ｐ</t>
  </si>
  <si>
    <t>冷凍カットチンゲン菜(ＩＱＦ)Ｐ</t>
  </si>
  <si>
    <t>長ねぎ</t>
  </si>
  <si>
    <t>手作りプリン</t>
  </si>
  <si>
    <t>①玉子・牛乳・砂糖をよく混ぜ合わせ耐熱容器に注ぎます。_x000D_</t>
  </si>
  <si>
    <t>②蒸気の上がった蒸し器でごく弱火で蒸し、竹串を刺して何もついてこなければ蒸し上がりです。_x000D_</t>
  </si>
  <si>
    <t>③粗熱が取れたら冷蔵庫で冷やし、ジャムをかけてお召し上がり下さい。_x000D_</t>
  </si>
  <si>
    <t>※蒸し器がない場合は平鍋に2cm程度湯を張り、プリンカップを並べて弱火で蒸してもよいでしょう。_x000D_</t>
  </si>
  <si>
    <t>イチゴジャムＰ</t>
  </si>
  <si>
    <t>ひじきご飯</t>
  </si>
  <si>
    <t>①水で戻したひじき、食べやすい大きさに切った野菜を調味料で炒め煮します。_x000D_</t>
  </si>
  <si>
    <t>②炊き上がったご飯に混ぜて下さい。_x000D_</t>
  </si>
  <si>
    <t>ひじきＰ</t>
  </si>
  <si>
    <t>鶏肉のみそ焼き</t>
  </si>
  <si>
    <t>①肉は食べやすい大きさに切り、みりん・味噌・酒を揉み込みます。_x000D_</t>
  </si>
  <si>
    <t>②熱した油で①を焼きます。_x000D_</t>
  </si>
  <si>
    <t>③茹でて食べやすい大きさ切ったトマトを添えて下さい。_x000D_</t>
  </si>
  <si>
    <t>国産鶏もも切身４０(加熱用)</t>
  </si>
  <si>
    <t>①食べやすい大きさに切った野菜は茹で冷まします。_x000D_</t>
  </si>
  <si>
    <t>冷凍ブロッコリー</t>
  </si>
  <si>
    <t>花かつおＰ</t>
  </si>
  <si>
    <t>国内製造</t>
  </si>
  <si>
    <t>4月5日(月)配達/4月6日(火)食</t>
    <phoneticPr fontId="3"/>
  </si>
  <si>
    <t>スパゲティナポリタン</t>
  </si>
  <si>
    <t>①麺は8～9分ゆでてバターをからめます。_x000D_</t>
  </si>
  <si>
    <t>③茹でて刻んだパセリを散らして下さい。_x000D_</t>
  </si>
  <si>
    <t>スパゲッティ</t>
  </si>
  <si>
    <t>キャベツとツナのマヨサラダ</t>
  </si>
  <si>
    <t>①食べやすい大きさに切った野菜は茹で冷まします。ツナは水けをきります。_x000D_</t>
  </si>
  <si>
    <t>豆乳スープ</t>
  </si>
  <si>
    <t>※とろみをみて水溶き片栗粉の量は調節してください。_x000D_</t>
  </si>
  <si>
    <t>※豆乳は分離しやすいので弱火で煮て、煮立てすぎないようにご注意ください。_x000D_</t>
  </si>
  <si>
    <t>有機豆乳無調整</t>
  </si>
  <si>
    <t>チーズ焼きおにぎり</t>
  </si>
  <si>
    <t>①米は通常通り炊飯します。_x000D_</t>
  </si>
  <si>
    <t>③②をおにぎりにしてフライパンで焼く又はオーブンで焼いて下さい。_x000D_</t>
  </si>
  <si>
    <t>※焼きすぎるとかたくなりますのでご注意下さい。_x000D_</t>
  </si>
  <si>
    <t>冷蔵とろけるスライスチーズ</t>
  </si>
  <si>
    <t>冷凍ちりめん干し</t>
  </si>
  <si>
    <t>鮭の生姜煮</t>
  </si>
  <si>
    <t>①人参はイチョウ切りにします。魚は水気をしっかりと拭き取り、酒をふります。_x000D_</t>
  </si>
  <si>
    <t>②鍋におろし生姜・調味料を煮立て、①が重ならないように並べて落とし蓋をして煮含めます。_x000D_</t>
  </si>
  <si>
    <t>③食べやすい大きさに切って茹でた水菜を添えて下さい。_x000D_</t>
  </si>
  <si>
    <t>骨抜き鮭３０</t>
  </si>
  <si>
    <t>生姜</t>
  </si>
  <si>
    <t>お豆腐と玉子のサラダ</t>
  </si>
  <si>
    <t>②①を盛り付けて、煮立て冷ました調味料をかけて下さい。_x000D_</t>
  </si>
  <si>
    <t>4月6日(火)配達/4月7日(水)食</t>
    <phoneticPr fontId="3"/>
  </si>
  <si>
    <t>ドライカレー</t>
  </si>
  <si>
    <t>①にんにく・玉ねぎ・人参はみじん切り、ピーマンは角切りにします。_x000D_</t>
  </si>
  <si>
    <t>③②にピーマンを加えて炒め合わせ、小麦粉・カレー粉1/2量をふって全体になじませます。_x000D_</t>
  </si>
  <si>
    <t>※にんにくの量は施設で調整して下さい。_x000D_</t>
  </si>
  <si>
    <t>※カレー粉は辛みがあるので、仕上げに加えるカレー粉は施設で様子をみて入れて下さい。_x000D_</t>
  </si>
  <si>
    <t>カレーパウダー</t>
  </si>
  <si>
    <t>もやしとトマトのサラダ</t>
  </si>
  <si>
    <t>スイートポテト</t>
  </si>
  <si>
    <t>①芋は皮をむいてラップをして電子レンジで加熱・又は蒸すか茹でて、熱いうちにつぶします。_x000D_</t>
  </si>
  <si>
    <t>②ボウルに豆乳・砂糖をよく混ぜ合わせ、溶かしたバターを加え混ぜます。_x000D_</t>
  </si>
  <si>
    <t>③つぶした芋を②に少しずつ加え混ぜます。_x000D_</t>
  </si>
  <si>
    <t>ふわふわ玉子丼</t>
  </si>
  <si>
    <t>①玉ねぎは薄切りします。_x000D_</t>
  </si>
  <si>
    <t>②調味料で①・油揚げを煮て、火が通ったら溶き玉子でとじます。_x000D_</t>
  </si>
  <si>
    <t>刻みのり</t>
  </si>
  <si>
    <t>チンゲン菜の和え物</t>
  </si>
  <si>
    <t>具だくさん汁</t>
  </si>
  <si>
    <t>②油で肉を炒め、野菜・だし汁を加えて煮ます。_x000D_</t>
  </si>
  <si>
    <t>③アクを取り、野菜が柔らかくなったら味噌を溶き入れて下さい。_x000D_</t>
  </si>
  <si>
    <t>えのき茸</t>
  </si>
  <si>
    <t>4月7日(水)配達/4月8日(木)食</t>
    <phoneticPr fontId="3"/>
  </si>
  <si>
    <t>鶏じゃが</t>
  </si>
  <si>
    <t>①野菜は角切りし、芋は水にさらします。肉は食べやすい大きさに切ります。_x000D_</t>
  </si>
  <si>
    <t>②熱した油で①を炒め、調味料で煮て下さい。_x000D_</t>
  </si>
  <si>
    <t>白菜とわかめのごま和え</t>
  </si>
  <si>
    <t>①野菜は食べやすい大きさに切り、茹で冷まします。ワカメは戻して茹で冷まします。_x000D_</t>
  </si>
  <si>
    <t>②調味料は煮立て冷まし、①・ごまを和えて下さい。_x000D_</t>
  </si>
  <si>
    <t>小豆ういろう</t>
  </si>
  <si>
    <t>①小麦粉・砂糖を一緒にザルでこしてダマをなくし、水・牛乳を加え混ぜ溶かします。_x000D_</t>
  </si>
  <si>
    <t>②鍋に①を入れてかき混ぜながら煮ます。_x000D_</t>
  </si>
  <si>
    <t>※電子レンジがない場合は蒸し器で15～20分蒸して下さい。_x000D_</t>
  </si>
  <si>
    <t>茹小豆缶</t>
  </si>
  <si>
    <t>豆腐のミートグラタン</t>
  </si>
  <si>
    <t>①玉ねぎはみじん切りにします。_x000D_</t>
  </si>
  <si>
    <t>②熱した油で肉・①を炒め、小麦粉を加えて全体に混ぜ合わせます。_x000D_</t>
  </si>
  <si>
    <t>水・酒・ケチャップ・ウスターソース・砂糖を加えて煮ます。_x000D_</t>
  </si>
  <si>
    <t>③豆腐は水切りして食べやすい大きさに切ります。_x000D_</t>
  </si>
  <si>
    <t>④耐熱容器にバターを塗り、豆腐を並べて②・パン粉の順にのせて焼きます。_x000D_</t>
  </si>
  <si>
    <t>⑤茹でて刻んだパセリを散らして下さい。_x000D_</t>
  </si>
  <si>
    <t>木綿豆腐</t>
  </si>
  <si>
    <t>マカロニサラダ</t>
  </si>
  <si>
    <t>①マカロニは8～10分茹でて冷まします。_x000D_</t>
  </si>
  <si>
    <t>②食べやすい大きさに切った野菜・コーンは茹で冷まします。_x000D_</t>
  </si>
  <si>
    <t>③①・②を、煮立て冷ました調味料で和えて下さい。_x000D_</t>
  </si>
  <si>
    <t>マカロニミックス160ｇＰ</t>
  </si>
  <si>
    <t>万能ねぎ</t>
  </si>
  <si>
    <t>4月8日(木)配達/4月9日(金)食</t>
    <phoneticPr fontId="3"/>
  </si>
  <si>
    <t>②スナップエンドウは筋を取り、食べやすい大きさに切って茹でます。①のご飯に混ぜ込んで下さい。_x000D_</t>
  </si>
  <si>
    <t>スナップエンドウ</t>
  </si>
  <si>
    <t>鶏唐揚げのマヨソース</t>
  </si>
  <si>
    <t>②小麦粉・片栗粉を混ぜ合わせて、肉にまぶして揚げます。_x000D_</t>
  </si>
  <si>
    <t>④唐揚げに③のソースをかけ、茹でて食べやすい大きさに切ったトマトを添えて下さい。_x000D_</t>
  </si>
  <si>
    <t>メロンパン</t>
  </si>
  <si>
    <t>①ホットケーキミックス・牛乳・溶き玉子・室温に戻したバター・砂糖を混ぜ合わせ、丸く形を整えます。_x000D_</t>
  </si>
  <si>
    <t>②包丁の背などを使い網目状の模様を付けます。_x000D_</t>
  </si>
  <si>
    <t>③②に砂糖をまぶし、180度のオーブンで15分焼いて下さい。_x000D_</t>
  </si>
  <si>
    <t>白糸タラのステーキ</t>
  </si>
  <si>
    <t>①魚は水けをよく拭き取り、小麦粉をまぶして油で焼きます。_x000D_</t>
  </si>
  <si>
    <t>②水・砂糖・正油・みりんを加えて絡めます。_x000D_</t>
  </si>
  <si>
    <t>③野菜は薄切りにし、熱した油でソテーし、塩で調味して魚に添えて下さい。_x000D_</t>
  </si>
  <si>
    <t>さつま芋の塩バター煮</t>
  </si>
  <si>
    <t>①芋は食べやすく角切りにし、水にさらします。_x000D_</t>
  </si>
  <si>
    <t>②①を水（材料の半分ぐらいの高さ）・塩・砂糖で煮ます。_x000D_</t>
  </si>
  <si>
    <t>※水分をとばすのは、こふき芋を作る要領です。_x000D_</t>
  </si>
  <si>
    <t>4月8日(木)配達/4月10日(土)食</t>
    <phoneticPr fontId="3"/>
  </si>
  <si>
    <t>鮭のクリーム焼き</t>
  </si>
  <si>
    <t>①バターを溶かし、小麦粉をよく炒めます。少量ずつ牛乳を加えてのばして、ホワイトソースを作ります。_x000D_</t>
  </si>
  <si>
    <t>③熱した油で玉ねぎを炒めて、塩・こしょうで調味します。_x000D_</t>
  </si>
  <si>
    <t>④ホワイトソースに③・ほうれん草を加えて混ぜます。_x000D_</t>
  </si>
  <si>
    <t>⑤天板に魚を並べて④をかけ、パン粉をかけて、オーブンで5分程度（焦げ目がつくぐらいまで）焼いて下さい。_x000D_</t>
  </si>
  <si>
    <t>かぼちゃの玉子サラダ</t>
  </si>
  <si>
    <t>※パセリはサラダに混ぜ込んでも良いでしょう。_x000D_</t>
  </si>
  <si>
    <t>ミニ焼きうどん（ソース味）</t>
  </si>
  <si>
    <t>①麺は9分程茹でて水洗いします。肉・野菜は食べやすい大きさに切り、肉は酒をふります。_x000D_</t>
  </si>
  <si>
    <t>（干）うどん</t>
  </si>
  <si>
    <t>鶏肉と豆腐の麻婆風</t>
  </si>
  <si>
    <t>①豆腐は食べやすい大きさに切って茹で、水切りします。_x000D_</t>
  </si>
  <si>
    <t>②生姜はみじん切りにし、その他の材料は食べやすい大きさに切ります。_x000D_</t>
  </si>
  <si>
    <t>③ごま油で②を炒め、合わせた調味料を加えます。_x000D_</t>
  </si>
  <si>
    <t>白菜のじゃこサラダ</t>
  </si>
  <si>
    <t>中華スープ</t>
  </si>
  <si>
    <t>中華味</t>
  </si>
  <si>
    <t>4月9日(金)配達/4月11日(日)食</t>
    <phoneticPr fontId="3"/>
  </si>
  <si>
    <t>玉子とじ中華丼</t>
  </si>
  <si>
    <t>①そぎ切りした肉に酒をふり、片栗粉をまぶします。_x000D_</t>
  </si>
  <si>
    <t>④ご飯に盛り付けて下さい。_x000D_</t>
  </si>
  <si>
    <t>高野豆腐の煮物</t>
  </si>
  <si>
    <t>①高野豆腐はお湯で戻し、絞って角切りにします。_x000D_</t>
  </si>
  <si>
    <t>②野菜は食べやすい大きさに切り、ごぼうは水にさらします。_x000D_</t>
  </si>
  <si>
    <t>③調味料で材料を煮て下さい。_x000D_</t>
  </si>
  <si>
    <t>高野豆腐４個入</t>
  </si>
  <si>
    <t>きな粉蒸しパン</t>
  </si>
  <si>
    <t>①小麦粉・ベーキングパウダー・きな粉をあわせてふるいます。_x000D_</t>
  </si>
  <si>
    <t>②砂糖・豆乳（量は調節して下さい）を混ぜ合わせて①を加えてさっくりと混ぜ合わせた後、_x000D_</t>
  </si>
  <si>
    <t>耐熱性のカップ等に流しこみ、蒸し器で15分ほど蒸して下さい。_x000D_</t>
  </si>
  <si>
    <t>※加熱調理する際は中心部75℃で1分以上加熱したことを確認して下さい</t>
  </si>
  <si>
    <t>ベーキングパウダー</t>
  </si>
  <si>
    <t>※28</t>
  </si>
  <si>
    <t>助宗タラのサクサクフライ</t>
  </si>
  <si>
    <t>①魚は水けを拭き取り塩をふり、小麦粉・水溶き小麦粉・パン粉をつけて揚げます。_x000D_</t>
  </si>
  <si>
    <t>②食べやすい大きさに切った野菜は茹でて添えて下さい。_x000D_</t>
  </si>
  <si>
    <t>豚肉とじゃが芋の煮物</t>
  </si>
  <si>
    <t>①野菜は食べやすい大きさに切り、芋は水にさらします。肉は食べやすい大きさに切って酒をふります。_x000D_</t>
  </si>
  <si>
    <t>②油で肉・野菜の順に炒めて、出し汁・砂糖・みりん・正油で煮て、茹でたキヌサヤを散らして下さい。_x000D_</t>
  </si>
  <si>
    <t>キヌサヤ</t>
  </si>
  <si>
    <t>みるくスープ</t>
  </si>
  <si>
    <t>①野菜は食べやすい大きさに切って、バターで炒めます。_x000D_</t>
  </si>
  <si>
    <t>③水溶き片栗粉でとろみをつけて下さい。_x000D_</t>
  </si>
  <si>
    <t>※水溶き片栗粉の分量はとろみをみて調節して下さい。_x000D_</t>
  </si>
  <si>
    <t>※牛乳は分離しやすいので弱火で煮て、煮立てすぎないようご注意下さい。_x000D_</t>
  </si>
  <si>
    <t>フルーツ（パイン缶）</t>
  </si>
  <si>
    <t>パイン缶</t>
  </si>
  <si>
    <t>※28　小麦を使用した設備で製造しています。</t>
  </si>
  <si>
    <t>4月9日(金)配達/4月12日(月)食</t>
    <phoneticPr fontId="3"/>
  </si>
  <si>
    <t>ハヤシライス</t>
  </si>
  <si>
    <t>①玉ねぎは薄切りにします。肉は食べやすい大きさに切ります。_x000D_</t>
  </si>
  <si>
    <t>②熱した油で①を炒め、トマトパック・水・砂糖を加えて煮ます。_x000D_</t>
  </si>
  <si>
    <t>③アクを取り、ルーを入れて煮ます。_x000D_</t>
  </si>
  <si>
    <t>④ご飯に③を盛り、茹でて刻んだパセリを散らして下さい。_x000D_</t>
  </si>
  <si>
    <t>とろけるハヤシ</t>
  </si>
  <si>
    <t>①食べやすい大きさに切った野菜は茹で冷まします。ツナは水を切ります。_x000D_</t>
  </si>
  <si>
    <t>かぼちゃもち</t>
  </si>
  <si>
    <t>①かぼちゃは蒸して熱いうちにつぶし、片栗粉・砂糖を混ぜます。_x000D_</t>
  </si>
  <si>
    <t>②耳たぶぐらいの固さになったら丸めます。_x000D_</t>
  </si>
  <si>
    <t>④鍋で水・砂糖・正油を煮立て③にかけて下さい。_x000D_</t>
  </si>
  <si>
    <t>豚しゃぶサラダ</t>
  </si>
  <si>
    <t>①砂糖・正油・酢・ごま油を煮立て冷まします。_x000D_</t>
  </si>
  <si>
    <t>②食べやすい大きさに切った野菜は茹で冷まします。_x000D_</t>
  </si>
  <si>
    <t>③肉に酒・片栗粉をもみ込み茹で、ザルにあげて冷まします。_x000D_</t>
  </si>
  <si>
    <t>④②・③を盛り付け、①をかけ、花かつおを散らして下さい。_x000D_</t>
  </si>
  <si>
    <t>ひじきとおからの炒り煮</t>
  </si>
  <si>
    <t>①ひじきは戻し、材料は食べやすい大きさに切ります。_x000D_</t>
  </si>
  <si>
    <t>②油で①を炒め合わせ、調味料を加え煮ます。_x000D_</t>
  </si>
  <si>
    <t>4月12日(月)配達/4月13日(火)食</t>
    <phoneticPr fontId="3"/>
  </si>
  <si>
    <t>白糸タラのみそ焼き</t>
  </si>
  <si>
    <t>①魚は水けを拭き取り、合わせた調味料に漬け込みます。_x000D_</t>
  </si>
  <si>
    <t>②油をひいたフライパン（又はグリル）で魚を焼きます。_x000D_</t>
  </si>
  <si>
    <t>豆腐のそぼろあんかけ</t>
  </si>
  <si>
    <t>①豆腐は食べやすい大きさに切り茹でます。野菜は食べやすい大きさに切ります。_x000D_</t>
  </si>
  <si>
    <t>③調味料を加えて煮、水溶き片栗粉でとろみをつけます。_x000D_</t>
  </si>
  <si>
    <t>ピラフおにぎり</t>
  </si>
  <si>
    <t>②炊き上がったら、おにぎりにして下さい。_x000D_</t>
  </si>
  <si>
    <t>冷凍ミックスベジタブルＰ</t>
  </si>
  <si>
    <t>鶏肉の和風スパゲティ</t>
  </si>
  <si>
    <t>①めんは8～9分ゆでてバターをからめます。_x000D_</t>
  </si>
  <si>
    <t>②肉・野菜は食べやすい大きさに切ります。_x000D_</t>
  </si>
  <si>
    <t>③油を熱して材料を炒め、めんを加えて塩・正油・酒で調味して下さい。_x000D_</t>
  </si>
  <si>
    <t>パプリカ赤</t>
  </si>
  <si>
    <t>ポテトサラダ</t>
  </si>
  <si>
    <t>①芋は蒸す又は茹でて、粗く潰します。人参は食べやすい大きさに切って茹で冷まします。_x000D_</t>
  </si>
  <si>
    <t>②煮立て冷ました調味料で①を和えて下さい。_x000D_</t>
  </si>
  <si>
    <t>コーンクリームスープ</t>
  </si>
  <si>
    <t>②クリームコーン・牛乳・コンソメを煮、①を加えさらに煮て下さい。_x000D_</t>
  </si>
  <si>
    <t>クリームコーン缶</t>
  </si>
  <si>
    <t>4月13日(火)配達/4月14日(水)食</t>
    <phoneticPr fontId="3"/>
  </si>
  <si>
    <t>ひじき入り厚焼き玉子</t>
  </si>
  <si>
    <t>①玉ねぎはみじん切りにし、ひじきは戻します。_x000D_</t>
  </si>
  <si>
    <t>②①を炒め冷まし、調味料・溶き玉子を加え、半熟状になるまで炒めます。_x000D_</t>
  </si>
  <si>
    <t>③油を塗った天板等に流し入れ、150～160℃で15～20分程度焼いて下さい。_x000D_</t>
  </si>
  <si>
    <t>※フライパンで厚焼玉子にしてもよいでしょう。_x000D_</t>
  </si>
  <si>
    <t>豚肉と厚揚げの煮物</t>
  </si>
  <si>
    <t>①熱湯をかけた厚揚げ・野菜・肉は食べやすい大きさに切り、肉は酒をふります。_x000D_</t>
  </si>
  <si>
    <t>②油で肉を炒めて、野菜・調味料を加えて煮て下さい。_x000D_</t>
  </si>
  <si>
    <t>厚揚げ</t>
  </si>
  <si>
    <t>ミルク風味食パン</t>
  </si>
  <si>
    <t>②フライパンに牛乳・調味料を加えて煮立て、①を加えて手早く絡めて下さい。_x000D_</t>
  </si>
  <si>
    <t>食パン　８枚切り</t>
  </si>
  <si>
    <t>お問い合わせ下さい</t>
  </si>
  <si>
    <t>カラスカレイのチーズ焼き</t>
  </si>
  <si>
    <t>①水けをよくふき取った魚に塩・こしょうをします。_x000D_</t>
  </si>
  <si>
    <t>天板に油をひいて、180～200度のオーブンで15分程度焼きます。_x000D_</t>
  </si>
  <si>
    <t>②①にマヨネーズを塗り、チーズをのせ、チーズが溶けるまでオーブンで焼きます。_x000D_</t>
  </si>
  <si>
    <t>③食べやすい大きさに切った野菜を茹でて添えて下さい。_x000D_</t>
  </si>
  <si>
    <t>ブロッコリー</t>
  </si>
  <si>
    <t>鶏肉ともやしの中華炒め</t>
  </si>
  <si>
    <t>①野菜・肉は食べやすい大きさに切ります。_x000D_</t>
  </si>
  <si>
    <t>②ごま油で材料を炒め合わせ、中華味・正油で調味し、ごまをふって下さい。_x000D_</t>
  </si>
  <si>
    <t>4月14日(水)配達/4月15日(木)食</t>
    <phoneticPr fontId="3"/>
  </si>
  <si>
    <t>4月15日(木)配達/4月16日(金)食</t>
    <phoneticPr fontId="3"/>
  </si>
  <si>
    <t>4月15日(木)配達/4月17日(土)食</t>
    <phoneticPr fontId="3"/>
  </si>
  <si>
    <t>4月16日(金)配達/4月18日(日)食</t>
    <phoneticPr fontId="3"/>
  </si>
  <si>
    <t>4月16日(金)配達/4月19日(月)食</t>
    <phoneticPr fontId="3"/>
  </si>
  <si>
    <t>4月19日(月)配達/4月20日(火)食</t>
    <phoneticPr fontId="3"/>
  </si>
  <si>
    <t>4月20日(火)配達/4月21日(水)食</t>
    <phoneticPr fontId="3"/>
  </si>
  <si>
    <t>4月21日(水)配達/4月22日(木)食</t>
    <phoneticPr fontId="3"/>
  </si>
  <si>
    <t>4月21日(水)配達/4月23日(金)食</t>
    <phoneticPr fontId="3"/>
  </si>
  <si>
    <t>●ブタさんライス</t>
  </si>
  <si>
    <t>②人参は一人2個付けになるようイチョウ切りにして出し汁・砂糖・塩・正油で煮ます。_x000D_</t>
  </si>
  <si>
    <t>③レーズンは茹で、竹輪は一人2個付けになるように輪切りにして茹でます。_x000D_</t>
  </si>
  <si>
    <t>④炊き上がったご飯を丸く盛りつけます。人参を耳、レーズンを目、ちくわを鼻に見立て盛り付けて下さい。_x000D_</t>
  </si>
  <si>
    <t>※写真を参考に盛り付けて下さい。_x000D_</t>
  </si>
  <si>
    <t>レーズンＰ</t>
  </si>
  <si>
    <t>※141</t>
  </si>
  <si>
    <t>冷凍並竹輪</t>
  </si>
  <si>
    <t>冷凍カット小松菜(ＩＱＦ)Ｐ</t>
  </si>
  <si>
    <t>③薄切りにした玉ねぎ・ピーマンは熱した油でソテーし、塩で調味して魚に添えて下さい。_x000D_</t>
  </si>
  <si>
    <t>冷凍三色ピーマン</t>
  </si>
  <si>
    <t>フルーツ（洋なし缶）</t>
  </si>
  <si>
    <t>※92　本品工場では小麦、卵、乳、えび、いか、豚肉、ゼラチン、大豆を含む製品を製造しております</t>
  </si>
  <si>
    <t>※141　本製造工場では、小麦・えびを含む製品を製造しています。</t>
  </si>
  <si>
    <t>4月22日(木)配達/4月24日(土)食</t>
    <phoneticPr fontId="3"/>
  </si>
  <si>
    <t>冷凍かぶ乱切りＰ</t>
  </si>
  <si>
    <t>冷凍カットインゲンＰ</t>
  </si>
  <si>
    <t>③ごま油で肉・②を炒め、合わせた調味料を加えます。_x000D_</t>
  </si>
  <si>
    <t>4月22日(木)配達/4月25日(日)食</t>
    <phoneticPr fontId="3"/>
  </si>
  <si>
    <t>フルーツ（みかん缶）</t>
  </si>
  <si>
    <t>みかん缶</t>
  </si>
  <si>
    <t>4月23日(金)配達/4月26日(月)食</t>
    <phoneticPr fontId="3"/>
  </si>
  <si>
    <t>4月26日(月)配達/4月28日(水)食</t>
    <phoneticPr fontId="3"/>
  </si>
  <si>
    <t>豚肉と大根の煮物</t>
  </si>
  <si>
    <t>①野菜・肉は食べやすい大きさに切り、肉は酒をふります。_x000D_</t>
  </si>
  <si>
    <t>パインの米粉蒸しケーキ</t>
  </si>
  <si>
    <t>①米粉・ベーキングパウダー・砂糖を合わせてふるいます。_x000D_</t>
  </si>
  <si>
    <t>②パインは粗いみじん切りにします。_x000D_</t>
  </si>
  <si>
    <t>※水の量は生地の固さをみて調整して下さい_x000D_</t>
  </si>
  <si>
    <t>米粉</t>
  </si>
  <si>
    <t>鶏肉と野菜の中華炒め</t>
  </si>
  <si>
    <t>4月26日(月)配達/4月29日(木)食</t>
    <phoneticPr fontId="3"/>
  </si>
  <si>
    <t>4月27日(火)配達/4月30日(金)食</t>
    <phoneticPr fontId="3"/>
  </si>
  <si>
    <t>⑤野菜は熱した油で炒め、塩をふって添えて下さい。_x000D_</t>
  </si>
  <si>
    <t>160～170℃の油で揚げます。</t>
  </si>
  <si>
    <t>砂糖を入れてさらに煮溶かします。</t>
  </si>
  <si>
    <t>ごぼうは食べやすい大きさに切って、水にさらします。</t>
  </si>
  <si>
    <t xml:space="preserve">③食べやすい大きさに切った野菜を炒め、火が通ったら①を戻し入れ、
</t>
    <phoneticPr fontId="18"/>
  </si>
  <si>
    <t>混ぜ合わせたごま・砂糖・正油・みりん・酒を加えて絡めて下さい。</t>
  </si>
  <si>
    <t xml:space="preserve">④熱した油でみじん切りしたにんにくを炒めて、トマトパックを加えてつぶしながら煮詰めて、
</t>
    <phoneticPr fontId="18"/>
  </si>
  <si>
    <t>塩・砂糖で調味します。</t>
  </si>
  <si>
    <t xml:space="preserve">※ささみは砂糖を揉み込み水から茹でることで、やわらかく仕上げることができます
</t>
    <phoneticPr fontId="18"/>
  </si>
  <si>
    <t>（目安：ささみ100ｇに対して砂糖小さじ1/2）</t>
  </si>
  <si>
    <t xml:space="preserve">①肉は酒をふって揉みこみ、茹でる又は蒸すなどし、ほぐして冷まします。
</t>
    <phoneticPr fontId="18"/>
  </si>
  <si>
    <t>せん切りにした大根・ザク切りにした水菜は茹で冷まします。</t>
  </si>
  <si>
    <t xml:space="preserve">①洗った米に調味料を加えて軽く混ぜ、上に角切り又はみじん切りにした人参・コーンを広げてのせ
</t>
    <phoneticPr fontId="18"/>
  </si>
  <si>
    <t>通常の水加減で炊飯して下さい。</t>
  </si>
  <si>
    <t xml:space="preserve">③熱した油で①・グリーンピースを炒め、玉ねぎが透き通ってきたらバターを足し、
</t>
    <phoneticPr fontId="18"/>
  </si>
  <si>
    <t>②を加えてスクランブルエッグにして、お好みでケチャップをかけて下さい。</t>
  </si>
  <si>
    <t xml:space="preserve">②水・コンソメ・芋を火にかけます。やわらかくなったらその他の材料を加えてアクを取り、
</t>
    <phoneticPr fontId="18"/>
  </si>
  <si>
    <t>塩で味を調えてください。</t>
  </si>
  <si>
    <t>魚は片栗粉をまぶし、芋は水にさらして水けをふき取ります。</t>
  </si>
  <si>
    <t>仕上げに正油を加えて混ぜて下さい。</t>
  </si>
  <si>
    <t xml:space="preserve">④水・牛乳・ウスターソース・ケチャップ・コンソメを加えて煮ます。
</t>
    <phoneticPr fontId="18"/>
  </si>
  <si>
    <t>仕上げに味をみて残りのカレー粉適量を加えて味を調えます。</t>
  </si>
  <si>
    <t xml:space="preserve">②油でにんにくを炒め、香りが立ったら肉を加えて炒めます。
</t>
    <rPh sb="1" eb="2">
      <t>アブラ</t>
    </rPh>
    <rPh sb="8" eb="9">
      <t>イタ</t>
    </rPh>
    <rPh sb="11" eb="12">
      <t>カオ</t>
    </rPh>
    <rPh sb="14" eb="15">
      <t>タ</t>
    </rPh>
    <rPh sb="18" eb="19">
      <t>ニク</t>
    </rPh>
    <rPh sb="20" eb="21">
      <t>クワ</t>
    </rPh>
    <rPh sb="23" eb="24">
      <t>イタ</t>
    </rPh>
    <phoneticPr fontId="18"/>
  </si>
  <si>
    <t>色が変わったら玉ねぎ・人参を加えて炒め合わせます。</t>
    <rPh sb="0" eb="1">
      <t>イロ</t>
    </rPh>
    <rPh sb="2" eb="3">
      <t>カ</t>
    </rPh>
    <rPh sb="7" eb="8">
      <t>タマ</t>
    </rPh>
    <rPh sb="11" eb="13">
      <t>ニンジン</t>
    </rPh>
    <rPh sb="14" eb="15">
      <t>クワ</t>
    </rPh>
    <rPh sb="17" eb="18">
      <t>イタ</t>
    </rPh>
    <rPh sb="19" eb="20">
      <t>ア</t>
    </rPh>
    <phoneticPr fontId="18"/>
  </si>
  <si>
    <t xml:space="preserve">※みりん・正油のタレはつやを出すためのものです、お好みで調整して下さい。
</t>
    <phoneticPr fontId="18"/>
  </si>
  <si>
    <t xml:space="preserve">④アルミカップなどに③を入れて、正油・みりんを混ぜたタレをハケ等で塗り、
</t>
    <phoneticPr fontId="18"/>
  </si>
  <si>
    <t>170度のオーブンで20～30分焼いて下さい（竹串を刺してついてこなければ完成です）。</t>
  </si>
  <si>
    <t>（10人分の目安です）。</t>
  </si>
  <si>
    <t>上にみじん切りにした人参・汁気を切ったツナを広げてのせ、炊飯します。</t>
  </si>
  <si>
    <t>ソースを作ります。</t>
  </si>
  <si>
    <t>10分以上漬け込みます。</t>
  </si>
  <si>
    <t>提供してもよいでしょう。牛乳はあらかじめ温めておくとだまになりにくくなります。</t>
  </si>
  <si>
    <t>花かつお・あおさ粉を加えて下さい。</t>
  </si>
  <si>
    <t>茹でたグリンピースを散らしてください。</t>
  </si>
  <si>
    <t>溶き玉子を回し入れ火を通します。</t>
  </si>
  <si>
    <t xml:space="preserve">③お皿に並べてラップをかけ、レンジで約1分半～2分加熱する又は、約8分蒸す、
</t>
    <phoneticPr fontId="18"/>
  </si>
  <si>
    <t>フライパンで焼くのいずれかの加熱をします。</t>
  </si>
  <si>
    <t>蒸し器で15分程蒸して下さい。</t>
  </si>
  <si>
    <t>お好みでコロッケにソースをかけてお召し上がり下さい。</t>
  </si>
  <si>
    <t>混ぜごはん</t>
  </si>
  <si>
    <t>甘酢あんかけ</t>
  </si>
  <si>
    <t>カラスカレイの</t>
    <phoneticPr fontId="18"/>
  </si>
  <si>
    <t>トマトソースがけ</t>
  </si>
  <si>
    <t>大根とブロッコリーの</t>
    <phoneticPr fontId="18"/>
  </si>
  <si>
    <t>ツナサラダ</t>
  </si>
  <si>
    <t>①野菜はバターで炒め、小麦粉をふり入れてさらに炒め、水を加えて溶きルーを作ります。_x000D_</t>
  </si>
  <si>
    <t>冷凍乱切りキャベツＰ</t>
  </si>
  <si>
    <t>冷凍レッドピーマンスライス</t>
  </si>
  <si>
    <t>上にみじん切りした野菜・その他の食べやすい大きさに切った材料を広げてのせ、炊飯します。</t>
  </si>
  <si>
    <t xml:space="preserve">①炊飯器に米・水（通常の炊飯水量）・調味料を加えて軽く混ぜます。
</t>
    <phoneticPr fontId="3"/>
  </si>
  <si>
    <t>4月23日(金)配達/4月27日(火)食</t>
    <phoneticPr fontId="3"/>
  </si>
  <si>
    <t>上に①を広げてのせて炊飯します。茹でて刻んだパセリを散らして下さい。</t>
  </si>
  <si>
    <t>コーンと人参のピラフ</t>
    <phoneticPr fontId="18"/>
  </si>
  <si>
    <t xml:space="preserve">⑤炊き上がったご飯を器に盛り、④をかけて下さい。
</t>
    <rPh sb="10" eb="11">
      <t>ウツワ</t>
    </rPh>
    <rPh sb="12" eb="13">
      <t>モ</t>
    </rPh>
    <phoneticPr fontId="18"/>
  </si>
  <si>
    <t xml:space="preserve">①もやし・小松菜は食べやすい大きさに切って茹で冷まします。
</t>
    <phoneticPr fontId="18"/>
  </si>
  <si>
    <t>トマトは茹でて食べやすい大きさに切り冷まします。</t>
  </si>
  <si>
    <t xml:space="preserve">①野菜は食べやすい大きさに切ります。きのこは石づきを取って食べやすい大きさに切ります。
</t>
    <phoneticPr fontId="18"/>
  </si>
  <si>
    <t>170度のオーブンで20～30分焼いて下さい（竹串を刺してついてこなければ完成です）。</t>
    <phoneticPr fontId="18"/>
  </si>
  <si>
    <t xml:space="preserve">③乾燥おからをふり入れ、中火で余分な煮汁がなくなるまで煮て下さい。
</t>
    <phoneticPr fontId="18"/>
  </si>
  <si>
    <t>小麦※14</t>
    <phoneticPr fontId="3"/>
  </si>
  <si>
    <t>ウインナーとキャベツのおやき</t>
  </si>
  <si>
    <t>小麦※18</t>
    <phoneticPr fontId="3"/>
  </si>
  <si>
    <t xml:space="preserve">①水けをよく拭き取った魚・さつま芋はサイコロ状又はスティック状に切ります。
</t>
    <phoneticPr fontId="3"/>
  </si>
  <si>
    <t xml:space="preserve">②熱した油で野菜を炒め、塩・コショウで調味し、溶きほぐした玉子を回し入れて火を通し、
</t>
    <phoneticPr fontId="3"/>
  </si>
  <si>
    <t>ブロッコリーと大根のおかか和え</t>
  </si>
  <si>
    <t>②煮たて冷ました調味料・花かつおで和えてください。_x000D_</t>
  </si>
  <si>
    <t xml:space="preserve">②材料は食べやすい大きさに切って油で炒め合わせ、
</t>
    <phoneticPr fontId="3"/>
  </si>
  <si>
    <t>めんを加えてケチャップ・ウスターソース・砂糖で調味します。</t>
  </si>
  <si>
    <t>①野菜は食べやすい大きさに切り、芋は水にさらします。_x000D_</t>
  </si>
  <si>
    <t xml:space="preserve">②人参をバターで炒めます。水・コンソメ・芋を加えて煮、やわらかくなったら豆乳を加えてさらに煮、
</t>
    <phoneticPr fontId="3"/>
  </si>
  <si>
    <t>塩で味を調え、お好みで水溶き片栗粉でとろみをつけてください。</t>
  </si>
  <si>
    <t>①食べやすい大きさに切った野菜・豆腐は茹で冷まします。玉子は茹でてあらみじん切りにし冷まします。_x000D_</t>
  </si>
  <si>
    <t xml:space="preserve">③とろみがついてきたらバット等に小豆・②を流し入れ、ラップをして電子レンジで約8分加熱して下さい
</t>
    <phoneticPr fontId="3"/>
  </si>
  <si>
    <t>（10人分の目安です）。</t>
    <phoneticPr fontId="3"/>
  </si>
  <si>
    <t xml:space="preserve">①洗った米に、調味料・だし汁又は水(調味料と合わせて通常の炊飯水量)を加えて軽くまぜます。
</t>
    <phoneticPr fontId="3"/>
  </si>
  <si>
    <t xml:space="preserve">①肉は食べやすい大きさに切って、すりおろしたにんにく・砂糖・みりん・醤油・酒をもみこみ
</t>
    <phoneticPr fontId="3"/>
  </si>
  <si>
    <t xml:space="preserve">③玉ねぎはみじん切りにして茹で、水気を絞って煮立て冷ましたマヨネーズ・砂糖・塩と混ぜ合わせて
</t>
    <phoneticPr fontId="3"/>
  </si>
  <si>
    <t>小麦※54</t>
    <phoneticPr fontId="3"/>
  </si>
  <si>
    <t xml:space="preserve">①ホットケーキミックス・牛乳・溶き玉子・室温に戻したバター・砂糖を混ぜ合わせ、丸く形を整えます。
</t>
    <phoneticPr fontId="3"/>
  </si>
  <si>
    <t>②玉ねぎは薄切り、ほうれん草はザク切りにし茹でます。魚は水気をよくふき取り塩をふり、グリル等で焼きます。_x000D_</t>
  </si>
  <si>
    <t xml:space="preserve">※オーブンで焼かない場合は、魚に④をかけて、フライパンで炒ったパン粉（きつね色になるまで）をふって
</t>
    <phoneticPr fontId="3"/>
  </si>
  <si>
    <t>①野菜は食べやすい大きさに切って茹で冷まし、玉子は茹でて食べやすい大きさに切り冷まします。_x000D_</t>
  </si>
  <si>
    <t>②調味料を煮立てて冷まして①を和え、茹でて刻んだパセリを散らしてください。_x000D_</t>
  </si>
  <si>
    <t xml:space="preserve">②熱した油で肉・野菜の順に炒めて、火が通ったら麺を加えて炒め、塩・こしょう・ソースで調味し、
</t>
    <phoneticPr fontId="3"/>
  </si>
  <si>
    <t xml:space="preserve">①豆腐は食べやすい大きさに切って茹で、水切りします。
</t>
    <phoneticPr fontId="3"/>
  </si>
  <si>
    <t xml:space="preserve">④ひと煮立ちしたら、豆腐を加えてさらに煮、水溶き片栗粉でとろみをつけます。
</t>
    <phoneticPr fontId="3"/>
  </si>
  <si>
    <t>③野菜は食べやすい大きさに切って茹で冷まし、煮立て冷ましただし醤油で和えて添えて下さい。_x000D_</t>
  </si>
  <si>
    <t>②だし汁で肉・玉ねぎ・人参をほぐしながら煮て、アクをとります。_x000D_</t>
  </si>
  <si>
    <t>④豆腐に③のあんをかけ、食べやすい大きさに切って茹でたキヌサヤを添えて下さい。_x000D_</t>
  </si>
  <si>
    <t xml:space="preserve">②炊きあがったごはんに食べやすい大きさにちぎったチーズ・茹でて食べやすく刻んだちりめん干し
</t>
    <phoneticPr fontId="3"/>
  </si>
  <si>
    <t>・ごま・醤油を混ぜ込みます。</t>
  </si>
  <si>
    <t>※牛乳は分離しやすいので弱火で煮て煮立てすぎないようにご注意ください。_x000D_</t>
  </si>
  <si>
    <t>②油で肉を炒めて、野菜・厚揚げ・調味料を加えて煮て下さい。_x000D_</t>
  </si>
  <si>
    <t>カラスカレイのトマトソースがけ</t>
  </si>
  <si>
    <t xml:space="preserve">④熱した油でみじん切りしたにんにくを炒めて、トマトパックを加えてつぶしながら煮詰めて、
</t>
    <phoneticPr fontId="3"/>
  </si>
  <si>
    <t xml:space="preserve">①肉は酒をふって揉みこみ、茹でる又は蒸すなどし、ほぐして冷まします。
</t>
    <phoneticPr fontId="3"/>
  </si>
  <si>
    <t xml:space="preserve">※ささみは砂糖を揉み込み水から茹でることで、やわらかく仕上げることができます
</t>
    <phoneticPr fontId="3"/>
  </si>
  <si>
    <t>コーンと人参のピラフ</t>
  </si>
  <si>
    <t xml:space="preserve">①洗った米に調味料を加えて軽く混ぜ、上に角切り又はみじん切りにした人参・コーンを広げてのせ
</t>
    <phoneticPr fontId="3"/>
  </si>
  <si>
    <t xml:space="preserve">③熱した油で①・グリーンピースを炒め、玉ねぎが透き通ってきたらバターを足し、
</t>
    <phoneticPr fontId="3"/>
  </si>
  <si>
    <t xml:space="preserve">②水・コンソメ・芋を火にかけます。やわらかくなったらその他の材料を加えてアクを取り、
</t>
    <phoneticPr fontId="3"/>
  </si>
  <si>
    <t>①洗った米にケチャップ・水（調味料と合わせて通常の水加減）を加えて軽く混ぜ、炊飯します。_x000D_</t>
  </si>
  <si>
    <t>小麦※92</t>
    <phoneticPr fontId="3"/>
  </si>
  <si>
    <t>②薄切りにした玉ねぎ・ほうれん草は茹でます。魚は水気をよくふき取り塩をふり、グリル等で焼きます。_x000D_</t>
  </si>
  <si>
    <t xml:space="preserve">③ごま油で①・野菜を炒め合わせて、調味料を加えて煮、水溶き片栗粉でとろみをつけます。
</t>
    <phoneticPr fontId="3"/>
  </si>
  <si>
    <t>②水・コンソメで材料を煮て、野菜がやわらかくなったら牛乳を加えて弱火で煮、塩で味を調えます。_x000D_</t>
  </si>
  <si>
    <t>③野菜は茹で冷まし、煮立て冷ましただし醤油で和えて添えて下さい。_x000D_</t>
  </si>
  <si>
    <t xml:space="preserve">③①・②を混ぜ合わせ、水・油を加えてさっくりと混ぜ合わせた後、耐熱性の容器に流しこみ、
</t>
    <phoneticPr fontId="3"/>
  </si>
  <si>
    <t>フルーツ（白桃缶）</t>
  </si>
  <si>
    <t>輸入白桃缶</t>
  </si>
  <si>
    <t>②熱したごま油で野菜を炒めて、火が通ったら①を加えて炒め合わせ、酒・砂糖・正油を加えてごまを絡めて下さい。_x000D_</t>
  </si>
  <si>
    <t>★イベントメニュー★</t>
  </si>
  <si>
    <t>＜盛り付けイメージ＞</t>
  </si>
  <si>
    <t xml:space="preserve">③ご飯を器に盛り②をのせて、刻みのりを散らして下さい。
</t>
    <rPh sb="4" eb="5">
      <t>ウツワ</t>
    </rPh>
    <rPh sb="6" eb="7">
      <t>モ</t>
    </rPh>
    <phoneticPr fontId="18"/>
  </si>
  <si>
    <t>●スナップえんどうと</t>
    <phoneticPr fontId="19"/>
  </si>
  <si>
    <t>ツナの炊き込みご飯</t>
  </si>
  <si>
    <t xml:space="preserve">③やわらかくなり水分が少なくなってきたら、バターを加えてフタをしてゆすりながら
</t>
    <phoneticPr fontId="3"/>
  </si>
  <si>
    <t>軽く水分をとばして下さい。</t>
  </si>
  <si>
    <t xml:space="preserve">①食べやすい大きさに切った野菜・コーンは茹で冷まします。
</t>
    <phoneticPr fontId="19"/>
  </si>
  <si>
    <t>ちりめん干しは食べやすく刻んで茹で冷まします。</t>
  </si>
  <si>
    <t xml:space="preserve">①食べやすい大きさに切った野菜はバターで炒め、小麦粉をふり入れてさらに炒め、
</t>
    <phoneticPr fontId="19"/>
  </si>
  <si>
    <t>水を加えて溶きルーを作ります。</t>
  </si>
  <si>
    <t xml:space="preserve">①食パンはトースター又はフライパンでほんのり焼き色がつくまで焼き、
</t>
    <phoneticPr fontId="19"/>
  </si>
  <si>
    <t>一口サイズのサイコロ状に切ります。</t>
  </si>
  <si>
    <t xml:space="preserve">①食べやすい大きさに切った野菜・コーンは茹で冷まします。
</t>
    <phoneticPr fontId="3"/>
  </si>
  <si>
    <t xml:space="preserve">③①・②・ホットケーキミックスを混ぜ、２本のスプーンを使って
</t>
    <phoneticPr fontId="18"/>
  </si>
  <si>
    <t>160～１７０度の油で落とし揚げにして下さい。</t>
  </si>
  <si>
    <t>③熱した油で②を炒め合わせて、出し汁・砂糖・みりん・正油を入れて煮ます。_x000D_</t>
  </si>
  <si>
    <t>③熱した油で②を流し入れて両面焼き、熱いうちに正油を薄く塗り、あおさ粉を絡めます。_x000D_</t>
  </si>
  <si>
    <t xml:space="preserve">※とろみをみて水溶き片栗粉の量は調節してください。
</t>
    <phoneticPr fontId="3"/>
  </si>
  <si>
    <t>炊き込みチキンライス</t>
  </si>
  <si>
    <t>①玉ねぎはみじん切りにし、肉は食べやすい大きさに切ります。_x000D_</t>
  </si>
  <si>
    <t xml:space="preserve">②炊飯器に洗った米・ケチャップ・バター・水（調味料と合わせて通常の水加減）を入れて軽く混ぜ合わせ、
</t>
    <phoneticPr fontId="3"/>
  </si>
  <si>
    <t xml:space="preserve">②①に塩・こしょうを混ぜ合わせて小判型にまとめ、小麦粉・水溶き小麦粉・パン粉の順にまぶして、
</t>
    <phoneticPr fontId="3"/>
  </si>
  <si>
    <t xml:space="preserve">①水と粉寒天を中火にかけて沸騰したら火を弱め、混ぜながら1～2分煮溶かし、
</t>
    <phoneticPr fontId="3"/>
  </si>
  <si>
    <t>乳・卵・小麦※6</t>
    <phoneticPr fontId="3"/>
  </si>
  <si>
    <t>しらすと枝豆の</t>
    <phoneticPr fontId="3"/>
  </si>
  <si>
    <t>①食べやすく刻んで茹でたしらす干し・枝豆を炊き上がったご飯に混ぜて下さい。_x000D_</t>
  </si>
  <si>
    <t>ふわふわたまごの</t>
    <phoneticPr fontId="3"/>
  </si>
  <si>
    <t xml:space="preserve">④調味料を煮立てて、水溶き片栗粉でトロミをつけて③の玉子にかけ、
</t>
    <phoneticPr fontId="3"/>
  </si>
  <si>
    <t>食べやすい大きさに切って茹でたキヌサヤを添えて下さい。</t>
  </si>
  <si>
    <t xml:space="preserve">①切干大根は水で戻してザク切りし、人参は細切りにします。
</t>
    <phoneticPr fontId="3"/>
  </si>
  <si>
    <t xml:space="preserve">③茹でて食べやすい大きさに切ったトマトを添えて、お好みでコロッケにソースをかけてお召し上がり下さい。
</t>
    <phoneticPr fontId="3"/>
  </si>
  <si>
    <t xml:space="preserve">③食べやすい大きさに切った人参は、砂糖・水で甘煮にして添えます。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</si>
</sst>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 ?/2"/>
    <numFmt numFmtId="177" formatCode="#\ ?/20"/>
    <numFmt numFmtId="179" formatCode="#\ ?/4"/>
    <numFmt numFmtId="180" formatCode="#\ ?/8"/>
    <numFmt numFmtId="181" formatCode="#\ ?/10"/>
    <numFmt numFmtId="182" formatCode="#\ ?/15"/>
    <numFmt numFmtId="183" formatCode="#\ ?/6"/>
    <numFmt numFmtId="184" formatCode="#\ ?/3"/>
    <numFmt numFmtId="185" formatCode="#\ ?/16"/>
  </numFmts>
  <fonts count="23" x14ac:knownFonts="1">
    <font>
      <sz val="11"/>
      <color theme="1"/>
      <name val="ＭＳ Ｐゴシック"/>
      <family val="3"/>
      <charset val="128"/>
      <scheme val="minor"/>
    </font>
    <font>
      <sz val="11"/>
      <name val="ＭＳ Ｐゴシック"/>
      <family val="3"/>
      <charset val="128"/>
    </font>
    <font>
      <b/>
      <sz val="28"/>
      <name val="ＭＳ Ｐゴシック"/>
      <family val="3"/>
      <charset val="128"/>
    </font>
    <font>
      <sz val="6"/>
      <name val="ＭＳ Ｐゴシック"/>
      <family val="3"/>
      <charset val="128"/>
    </font>
    <font>
      <b/>
      <sz val="12"/>
      <name val="ＭＳ Ｐゴシック"/>
      <family val="3"/>
      <charset val="128"/>
    </font>
    <font>
      <sz val="14"/>
      <name val="ＭＳ Ｐゴシック"/>
      <family val="3"/>
      <charset val="128"/>
    </font>
    <font>
      <b/>
      <sz val="11"/>
      <name val="ＭＳ Ｐゴシック"/>
      <family val="3"/>
      <charset val="128"/>
    </font>
    <font>
      <sz val="10.5"/>
      <name val="ＭＳ Ｐゴシック"/>
      <family val="3"/>
      <charset val="128"/>
    </font>
    <font>
      <sz val="9"/>
      <name val="ＭＳ Ｐゴシック"/>
      <family val="3"/>
      <charset val="128"/>
    </font>
    <font>
      <b/>
      <sz val="24"/>
      <name val="ＭＳ Ｐゴシック"/>
      <family val="3"/>
      <charset val="128"/>
    </font>
    <font>
      <b/>
      <sz val="22"/>
      <name val="ＭＳ Ｐゴシック"/>
      <family val="3"/>
      <charset val="128"/>
    </font>
    <font>
      <sz val="8"/>
      <name val="ＭＳ Ｐゴシック"/>
      <family val="3"/>
      <charset val="128"/>
    </font>
    <font>
      <b/>
      <sz val="14"/>
      <name val="ＭＳ Ｐゴシック"/>
      <family val="3"/>
      <charset val="128"/>
    </font>
    <font>
      <b/>
      <sz val="9"/>
      <name val="ＭＳ Ｐゴシック"/>
      <family val="3"/>
      <charset val="128"/>
    </font>
    <font>
      <b/>
      <sz val="8"/>
      <name val="ＭＳ Ｐゴシック"/>
      <family val="3"/>
      <charset val="128"/>
    </font>
    <font>
      <sz val="11.5"/>
      <name val="ＭＳ Ｐゴシック"/>
      <family val="3"/>
      <charset val="128"/>
    </font>
    <font>
      <sz val="12"/>
      <name val="ＭＳ Ｐゴシック"/>
      <family val="3"/>
      <charset val="128"/>
    </font>
    <font>
      <sz val="1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s>
  <fills count="2">
    <fill>
      <patternFill patternType="none"/>
    </fill>
    <fill>
      <patternFill patternType="gray125"/>
    </fill>
  </fills>
  <borders count="34">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1" fillId="0" borderId="0"/>
  </cellStyleXfs>
  <cellXfs count="120">
    <xf numFmtId="0" fontId="0" fillId="0" borderId="0" xfId="0">
      <alignment vertical="center"/>
    </xf>
    <xf numFmtId="0" fontId="2" fillId="0" borderId="0" xfId="1" applyFont="1" applyAlignment="1">
      <alignment vertical="center"/>
    </xf>
    <xf numFmtId="0" fontId="2" fillId="0" borderId="0" xfId="1" applyFont="1" applyAlignment="1">
      <alignment horizontal="center" vertical="center"/>
    </xf>
    <xf numFmtId="0" fontId="1" fillId="0" borderId="0" xfId="1" applyFont="1">
      <alignment vertical="center"/>
    </xf>
    <xf numFmtId="0" fontId="1" fillId="0" borderId="0" xfId="1" applyNumberFormat="1" applyFont="1">
      <alignment vertical="center"/>
    </xf>
    <xf numFmtId="0" fontId="2" fillId="0" borderId="0" xfId="1" applyFont="1" applyAlignment="1">
      <alignment vertical="center" shrinkToFit="1"/>
    </xf>
    <xf numFmtId="0" fontId="2" fillId="0" borderId="0" xfId="1" applyNumberFormat="1" applyFont="1" applyAlignment="1">
      <alignment horizontal="center" vertical="center" shrinkToFit="1"/>
    </xf>
    <xf numFmtId="0" fontId="2" fillId="0" borderId="0" xfId="1" applyFont="1" applyAlignment="1">
      <alignment horizontal="center" vertical="center" shrinkToFit="1"/>
    </xf>
    <xf numFmtId="0" fontId="4" fillId="0" borderId="1" xfId="1" applyFont="1" applyBorder="1" applyAlignment="1">
      <alignment horizontal="center" vertical="center"/>
    </xf>
    <xf numFmtId="0" fontId="5" fillId="0" borderId="0" xfId="1" applyFont="1" applyBorder="1" applyAlignment="1">
      <alignment horizontal="center" vertical="center" shrinkToFit="1"/>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6" fillId="0" borderId="2" xfId="1" applyFont="1" applyBorder="1" applyAlignment="1">
      <alignment horizontal="center" vertical="center"/>
    </xf>
    <xf numFmtId="0" fontId="6" fillId="0" borderId="2" xfId="1" applyNumberFormat="1" applyFont="1" applyBorder="1" applyAlignment="1">
      <alignment horizontal="center" vertical="center"/>
    </xf>
    <xf numFmtId="0" fontId="6" fillId="0" borderId="1" xfId="1" applyFont="1" applyBorder="1" applyAlignment="1">
      <alignment horizontal="center" vertical="center" shrinkToFit="1"/>
    </xf>
    <xf numFmtId="0" fontId="7" fillId="0" borderId="0" xfId="2" applyNumberFormat="1" applyFont="1" applyFill="1" applyAlignment="1">
      <alignment shrinkToFit="1"/>
    </xf>
    <xf numFmtId="0" fontId="8" fillId="0" borderId="0" xfId="1" applyNumberFormat="1" applyFont="1" applyBorder="1" applyAlignment="1">
      <alignment wrapText="1" shrinkToFit="1"/>
    </xf>
    <xf numFmtId="0" fontId="9" fillId="0" borderId="0" xfId="1" applyFont="1" applyBorder="1" applyAlignment="1">
      <alignment horizontal="center" vertical="center" shrinkToFit="1"/>
    </xf>
    <xf numFmtId="0" fontId="1" fillId="0" borderId="0" xfId="1" applyAlignment="1">
      <alignment horizontal="center" shrinkToFit="1"/>
    </xf>
    <xf numFmtId="0" fontId="8" fillId="0" borderId="0" xfId="1" applyNumberFormat="1" applyFont="1" applyBorder="1" applyAlignment="1">
      <alignment horizontal="center" shrinkToFit="1"/>
    </xf>
    <xf numFmtId="0" fontId="6" fillId="0" borderId="0" xfId="1" applyFont="1" applyBorder="1" applyAlignment="1">
      <alignment horizontal="center" vertical="center"/>
    </xf>
    <xf numFmtId="0" fontId="6" fillId="0" borderId="0" xfId="1" applyNumberFormat="1" applyFont="1" applyBorder="1" applyAlignment="1">
      <alignment horizontal="center" vertical="center"/>
    </xf>
    <xf numFmtId="0" fontId="11" fillId="0" borderId="0" xfId="1" applyNumberFormat="1" applyFont="1" applyBorder="1" applyAlignment="1">
      <alignment shrinkToFit="1"/>
    </xf>
    <xf numFmtId="0" fontId="12" fillId="0" borderId="3" xfId="1" applyFont="1" applyBorder="1" applyAlignment="1">
      <alignment horizontal="left" vertical="center"/>
    </xf>
    <xf numFmtId="0" fontId="12" fillId="0" borderId="4" xfId="1" applyFont="1" applyBorder="1" applyAlignment="1">
      <alignment horizontal="center" vertical="center" shrinkToFit="1"/>
    </xf>
    <xf numFmtId="0" fontId="12" fillId="0" borderId="5" xfId="1" applyFont="1" applyBorder="1" applyAlignment="1">
      <alignment horizontal="center" vertical="center" shrinkToFit="1"/>
    </xf>
    <xf numFmtId="0" fontId="13" fillId="0" borderId="6" xfId="1" applyNumberFormat="1" applyFont="1" applyBorder="1" applyAlignment="1">
      <alignment horizontal="center" vertical="center" wrapText="1"/>
    </xf>
    <xf numFmtId="0" fontId="12" fillId="0" borderId="6" xfId="1" applyFont="1" applyBorder="1" applyAlignment="1">
      <alignment horizontal="center" vertical="center" shrinkToFit="1"/>
    </xf>
    <xf numFmtId="0" fontId="12" fillId="0" borderId="6" xfId="1" applyNumberFormat="1" applyFont="1" applyBorder="1" applyAlignment="1">
      <alignment horizontal="center" vertical="center" shrinkToFit="1"/>
    </xf>
    <xf numFmtId="0" fontId="12" fillId="0" borderId="7" xfId="1" applyFont="1" applyBorder="1" applyAlignment="1">
      <alignment horizontal="center" vertical="center" shrinkToFit="1"/>
    </xf>
    <xf numFmtId="0" fontId="12" fillId="0" borderId="8" xfId="1" applyFont="1" applyBorder="1" applyAlignment="1">
      <alignment horizontal="center" vertical="center"/>
    </xf>
    <xf numFmtId="0" fontId="14" fillId="0" borderId="6" xfId="1" applyNumberFormat="1" applyFont="1" applyBorder="1" applyAlignment="1">
      <alignment horizontal="center" vertical="center" wrapText="1" shrinkToFit="1"/>
    </xf>
    <xf numFmtId="0" fontId="12" fillId="0" borderId="5" xfId="1" applyNumberFormat="1" applyFont="1" applyBorder="1" applyAlignment="1">
      <alignment horizontal="center" vertical="center" shrinkToFit="1"/>
    </xf>
    <xf numFmtId="0" fontId="12" fillId="0" borderId="7" xfId="1" applyNumberFormat="1" applyFont="1" applyBorder="1" applyAlignment="1">
      <alignment horizontal="center" vertical="center" shrinkToFit="1"/>
    </xf>
    <xf numFmtId="0" fontId="1" fillId="0" borderId="0" xfId="1" applyNumberFormat="1" applyFont="1" applyFill="1" applyBorder="1" applyAlignment="1">
      <alignment horizontal="center" vertical="center"/>
    </xf>
    <xf numFmtId="0" fontId="7" fillId="0" borderId="0" xfId="1" applyFont="1" applyAlignment="1">
      <alignment vertical="center" shrinkToFit="1"/>
    </xf>
    <xf numFmtId="0" fontId="16" fillId="0" borderId="0" xfId="1" applyFont="1" applyAlignment="1">
      <alignment vertical="top" shrinkToFit="1"/>
    </xf>
    <xf numFmtId="0" fontId="15" fillId="0" borderId="0" xfId="1" applyFont="1" applyAlignment="1">
      <alignment horizontal="left" vertical="center"/>
    </xf>
    <xf numFmtId="0" fontId="5" fillId="0" borderId="0" xfId="1" applyNumberFormat="1" applyFont="1" applyAlignment="1">
      <alignment horizontal="center" vertical="top" shrinkToFit="1"/>
    </xf>
    <xf numFmtId="0" fontId="15" fillId="0" borderId="0" xfId="1" applyFont="1" applyAlignment="1">
      <alignment horizontal="center" vertical="top" shrinkToFit="1"/>
    </xf>
    <xf numFmtId="0" fontId="15" fillId="0" borderId="0" xfId="1" applyFont="1" applyAlignment="1">
      <alignment vertical="top" shrinkToFit="1"/>
    </xf>
    <xf numFmtId="0" fontId="17" fillId="0" borderId="0" xfId="1" applyFont="1" applyAlignment="1">
      <alignment horizontal="center" vertical="top" shrinkToFit="1"/>
    </xf>
    <xf numFmtId="0" fontId="17" fillId="0" borderId="0" xfId="1" applyNumberFormat="1" applyFont="1" applyAlignment="1">
      <alignment horizontal="center" vertical="top" shrinkToFit="1"/>
    </xf>
    <xf numFmtId="0" fontId="12" fillId="0" borderId="6" xfId="1" applyNumberFormat="1" applyFont="1" applyFill="1" applyBorder="1" applyAlignment="1">
      <alignment horizontal="center" vertical="center" shrinkToFit="1"/>
    </xf>
    <xf numFmtId="0" fontId="12" fillId="0" borderId="6" xfId="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6" fillId="0" borderId="2" xfId="1" applyFont="1" applyFill="1" applyBorder="1" applyAlignment="1">
      <alignment horizontal="center" vertical="center"/>
    </xf>
    <xf numFmtId="0" fontId="6" fillId="0" borderId="2" xfId="1" applyNumberFormat="1" applyFont="1" applyFill="1" applyBorder="1" applyAlignment="1">
      <alignment horizontal="center" vertical="center"/>
    </xf>
    <xf numFmtId="0" fontId="16" fillId="0" borderId="9" xfId="1" applyFont="1" applyBorder="1" applyAlignment="1">
      <alignment vertical="top" shrinkToFit="1"/>
    </xf>
    <xf numFmtId="0" fontId="7" fillId="0" borderId="9" xfId="1" applyFont="1" applyBorder="1" applyAlignment="1">
      <alignment vertical="center" shrinkToFit="1"/>
    </xf>
    <xf numFmtId="0" fontId="5" fillId="0" borderId="9" xfId="1" applyNumberFormat="1" applyFont="1" applyBorder="1" applyAlignment="1">
      <alignment horizontal="center" vertical="top" shrinkToFit="1"/>
    </xf>
    <xf numFmtId="0" fontId="15" fillId="0" borderId="9" xfId="1" applyFont="1" applyBorder="1" applyAlignment="1">
      <alignment horizontal="center" vertical="top" shrinkToFit="1"/>
    </xf>
    <xf numFmtId="0" fontId="15" fillId="0" borderId="9" xfId="1" applyFont="1" applyBorder="1" applyAlignment="1">
      <alignment vertical="top" shrinkToFit="1"/>
    </xf>
    <xf numFmtId="0" fontId="17" fillId="0" borderId="9" xfId="1" applyNumberFormat="1" applyFont="1" applyBorder="1" applyAlignment="1">
      <alignment horizontal="center" vertical="top" shrinkToFit="1"/>
    </xf>
    <xf numFmtId="0" fontId="16" fillId="0" borderId="10" xfId="1" applyFont="1" applyBorder="1" applyAlignment="1">
      <alignment vertical="top" shrinkToFit="1"/>
    </xf>
    <xf numFmtId="0" fontId="7" fillId="0" borderId="10" xfId="1" applyFont="1" applyBorder="1" applyAlignment="1">
      <alignment vertical="center" shrinkToFit="1"/>
    </xf>
    <xf numFmtId="0" fontId="5" fillId="0" borderId="10" xfId="1" applyNumberFormat="1" applyFont="1" applyBorder="1" applyAlignment="1">
      <alignment horizontal="center" vertical="top" shrinkToFit="1"/>
    </xf>
    <xf numFmtId="0" fontId="15" fillId="0" borderId="10" xfId="1" applyFont="1" applyBorder="1" applyAlignment="1">
      <alignment horizontal="center" vertical="top" shrinkToFit="1"/>
    </xf>
    <xf numFmtId="0" fontId="15" fillId="0" borderId="10" xfId="1" applyFont="1" applyBorder="1" applyAlignment="1">
      <alignment vertical="top" shrinkToFit="1"/>
    </xf>
    <xf numFmtId="0" fontId="17" fillId="0" borderId="10" xfId="1" applyNumberFormat="1" applyFont="1" applyBorder="1" applyAlignment="1">
      <alignment horizontal="center" vertical="top" shrinkToFit="1"/>
    </xf>
    <xf numFmtId="0" fontId="16" fillId="0" borderId="11" xfId="1" applyFont="1" applyBorder="1" applyAlignment="1">
      <alignment vertical="top" shrinkToFit="1"/>
    </xf>
    <xf numFmtId="0" fontId="7" fillId="0" borderId="11" xfId="1" applyFont="1" applyBorder="1" applyAlignment="1">
      <alignment vertical="center" shrinkToFit="1"/>
    </xf>
    <xf numFmtId="0" fontId="5" fillId="0" borderId="11" xfId="1" applyNumberFormat="1" applyFont="1" applyBorder="1" applyAlignment="1">
      <alignment horizontal="center" vertical="top" shrinkToFit="1"/>
    </xf>
    <xf numFmtId="0" fontId="15" fillId="0" borderId="11" xfId="1" applyFont="1" applyBorder="1" applyAlignment="1">
      <alignment horizontal="center" vertical="top" shrinkToFit="1"/>
    </xf>
    <xf numFmtId="0" fontId="15" fillId="0" borderId="11" xfId="1" applyFont="1" applyBorder="1" applyAlignment="1">
      <alignment vertical="top" shrinkToFit="1"/>
    </xf>
    <xf numFmtId="0" fontId="17" fillId="0" borderId="11" xfId="1" applyNumberFormat="1" applyFont="1" applyBorder="1" applyAlignment="1">
      <alignment horizontal="center" vertical="top" shrinkToFit="1"/>
    </xf>
    <xf numFmtId="180" fontId="5" fillId="0" borderId="10" xfId="1" applyNumberFormat="1" applyFont="1" applyBorder="1" applyAlignment="1">
      <alignment horizontal="center" vertical="top" shrinkToFit="1"/>
    </xf>
    <xf numFmtId="0" fontId="16" fillId="0" borderId="12" xfId="1" applyFont="1" applyBorder="1" applyAlignment="1">
      <alignment vertical="top" shrinkToFit="1"/>
    </xf>
    <xf numFmtId="0" fontId="7" fillId="0" borderId="12" xfId="1" applyFont="1" applyBorder="1" applyAlignment="1">
      <alignment vertical="center" shrinkToFit="1"/>
    </xf>
    <xf numFmtId="0" fontId="5" fillId="0" borderId="12" xfId="1" applyNumberFormat="1" applyFont="1" applyBorder="1" applyAlignment="1">
      <alignment horizontal="center" vertical="top" shrinkToFit="1"/>
    </xf>
    <xf numFmtId="0" fontId="15" fillId="0" borderId="12" xfId="1" applyFont="1" applyBorder="1" applyAlignment="1">
      <alignment horizontal="center" vertical="top" shrinkToFit="1"/>
    </xf>
    <xf numFmtId="0" fontId="15" fillId="0" borderId="12" xfId="1" applyFont="1" applyBorder="1" applyAlignment="1">
      <alignment vertical="top" shrinkToFit="1"/>
    </xf>
    <xf numFmtId="0" fontId="17" fillId="0" borderId="12" xfId="1" applyNumberFormat="1" applyFont="1" applyBorder="1" applyAlignment="1">
      <alignment horizontal="center" vertical="top" shrinkToFit="1"/>
    </xf>
    <xf numFmtId="181" fontId="5" fillId="0" borderId="10" xfId="1" applyNumberFormat="1" applyFont="1" applyBorder="1" applyAlignment="1">
      <alignment horizontal="center" vertical="top" shrinkToFit="1"/>
    </xf>
    <xf numFmtId="0" fontId="7" fillId="0" borderId="13" xfId="1" applyFont="1" applyBorder="1" applyAlignment="1">
      <alignment vertical="center" shrinkToFit="1"/>
    </xf>
    <xf numFmtId="0" fontId="7" fillId="0" borderId="14" xfId="1" applyFont="1" applyBorder="1" applyAlignment="1">
      <alignment vertical="center" shrinkToFit="1"/>
    </xf>
    <xf numFmtId="0" fontId="7" fillId="0" borderId="15" xfId="1" applyFont="1" applyBorder="1" applyAlignment="1">
      <alignment vertical="center" shrinkToFit="1"/>
    </xf>
    <xf numFmtId="0" fontId="7" fillId="0" borderId="16" xfId="1" applyFont="1" applyBorder="1" applyAlignment="1">
      <alignment vertical="center" shrinkToFit="1"/>
    </xf>
    <xf numFmtId="0" fontId="16" fillId="0" borderId="17" xfId="1" applyFont="1" applyBorder="1" applyAlignment="1">
      <alignment vertical="top" shrinkToFit="1"/>
    </xf>
    <xf numFmtId="0" fontId="16" fillId="0" borderId="1" xfId="1" applyFont="1" applyBorder="1" applyAlignment="1">
      <alignment vertical="top" shrinkToFit="1"/>
    </xf>
    <xf numFmtId="0" fontId="16" fillId="0" borderId="18" xfId="1" applyFont="1" applyBorder="1" applyAlignment="1">
      <alignment vertical="top" shrinkToFit="1"/>
    </xf>
    <xf numFmtId="0" fontId="16" fillId="0" borderId="19" xfId="1" applyFont="1" applyBorder="1" applyAlignment="1">
      <alignment vertical="top" shrinkToFit="1"/>
    </xf>
    <xf numFmtId="0" fontId="15" fillId="0" borderId="20" xfId="1" applyFont="1" applyBorder="1" applyAlignment="1">
      <alignment horizontal="center" vertical="top" shrinkToFit="1"/>
    </xf>
    <xf numFmtId="0" fontId="15" fillId="0" borderId="21" xfId="1" applyFont="1" applyBorder="1" applyAlignment="1">
      <alignment horizontal="center" vertical="top" shrinkToFit="1"/>
    </xf>
    <xf numFmtId="0" fontId="15" fillId="0" borderId="22" xfId="1" applyFont="1" applyBorder="1" applyAlignment="1">
      <alignment horizontal="center" vertical="top" shrinkToFit="1"/>
    </xf>
    <xf numFmtId="0" fontId="15" fillId="0" borderId="23" xfId="1" applyFont="1" applyBorder="1" applyAlignment="1">
      <alignment horizontal="center" vertical="top" shrinkToFit="1"/>
    </xf>
    <xf numFmtId="0" fontId="15" fillId="0" borderId="24" xfId="1" applyFont="1" applyBorder="1" applyAlignment="1">
      <alignment vertical="top" shrinkToFit="1"/>
    </xf>
    <xf numFmtId="0" fontId="15" fillId="0" borderId="25" xfId="1" applyFont="1" applyBorder="1" applyAlignment="1">
      <alignment vertical="top" shrinkToFit="1"/>
    </xf>
    <xf numFmtId="0" fontId="15" fillId="0" borderId="26" xfId="1" applyFont="1" applyBorder="1" applyAlignment="1">
      <alignment vertical="top" shrinkToFit="1"/>
    </xf>
    <xf numFmtId="0" fontId="15" fillId="0" borderId="27" xfId="1" applyFont="1" applyBorder="1" applyAlignment="1">
      <alignment vertical="top" shrinkToFit="1"/>
    </xf>
    <xf numFmtId="0" fontId="17" fillId="0" borderId="13" xfId="1" applyFont="1" applyBorder="1" applyAlignment="1">
      <alignment horizontal="center" vertical="top" shrinkToFit="1"/>
    </xf>
    <xf numFmtId="0" fontId="17" fillId="0" borderId="14" xfId="1" applyFont="1" applyBorder="1" applyAlignment="1">
      <alignment horizontal="center" vertical="top" shrinkToFit="1"/>
    </xf>
    <xf numFmtId="0" fontId="17" fillId="0" borderId="15" xfId="1" applyFont="1" applyBorder="1" applyAlignment="1">
      <alignment horizontal="center" vertical="top" shrinkToFit="1"/>
    </xf>
    <xf numFmtId="0" fontId="17" fillId="0" borderId="16" xfId="1" applyFont="1" applyBorder="1" applyAlignment="1">
      <alignment horizontal="center" vertical="top" shrinkToFit="1"/>
    </xf>
    <xf numFmtId="0" fontId="5" fillId="0" borderId="0" xfId="1" applyFont="1" applyAlignment="1">
      <alignment horizontal="left" vertical="center"/>
    </xf>
    <xf numFmtId="176" fontId="5" fillId="0" borderId="9" xfId="1" applyNumberFormat="1" applyFont="1" applyBorder="1" applyAlignment="1">
      <alignment horizontal="center" vertical="top" shrinkToFit="1"/>
    </xf>
    <xf numFmtId="176" fontId="5" fillId="0" borderId="10" xfId="1" applyNumberFormat="1" applyFont="1" applyBorder="1" applyAlignment="1">
      <alignment horizontal="center" vertical="top" shrinkToFit="1"/>
    </xf>
    <xf numFmtId="182" fontId="5" fillId="0" borderId="10" xfId="1" applyNumberFormat="1" applyFont="1" applyBorder="1" applyAlignment="1">
      <alignment horizontal="center" vertical="top" shrinkToFit="1"/>
    </xf>
    <xf numFmtId="179" fontId="5" fillId="0" borderId="10" xfId="1" applyNumberFormat="1" applyFont="1" applyBorder="1" applyAlignment="1">
      <alignment horizontal="center" vertical="top" shrinkToFit="1"/>
    </xf>
    <xf numFmtId="183" fontId="5" fillId="0" borderId="10" xfId="1" applyNumberFormat="1" applyFont="1" applyBorder="1" applyAlignment="1">
      <alignment horizontal="center" vertical="top" shrinkToFit="1"/>
    </xf>
    <xf numFmtId="184" fontId="5" fillId="0" borderId="10" xfId="1" applyNumberFormat="1" applyFont="1" applyBorder="1" applyAlignment="1">
      <alignment horizontal="center" vertical="top" shrinkToFit="1"/>
    </xf>
    <xf numFmtId="185" fontId="5" fillId="0" borderId="10" xfId="1" applyNumberFormat="1" applyFont="1" applyBorder="1" applyAlignment="1">
      <alignment horizontal="center" vertical="top" shrinkToFit="1"/>
    </xf>
    <xf numFmtId="177" fontId="5" fillId="0" borderId="10" xfId="1" applyNumberFormat="1" applyFont="1" applyBorder="1" applyAlignment="1">
      <alignment horizontal="center" vertical="top" shrinkToFit="1"/>
    </xf>
    <xf numFmtId="0" fontId="16" fillId="0" borderId="1" xfId="1" applyFont="1" applyBorder="1" applyAlignment="1">
      <alignment vertical="top" wrapText="1" shrinkToFit="1"/>
    </xf>
    <xf numFmtId="0" fontId="16" fillId="0" borderId="17" xfId="1" applyFont="1" applyBorder="1" applyAlignment="1">
      <alignment vertical="top" wrapText="1" shrinkToFit="1"/>
    </xf>
    <xf numFmtId="0" fontId="0" fillId="0" borderId="0" xfId="0">
      <alignment vertical="center"/>
    </xf>
    <xf numFmtId="0" fontId="16" fillId="0" borderId="0" xfId="1" applyFont="1">
      <alignment vertical="center"/>
    </xf>
    <xf numFmtId="0" fontId="4" fillId="0" borderId="1" xfId="1" applyFont="1" applyBorder="1" applyAlignment="1">
      <alignment vertical="top" shrinkToFit="1"/>
    </xf>
    <xf numFmtId="0" fontId="15" fillId="0" borderId="28" xfId="1" applyFont="1" applyBorder="1" applyAlignment="1">
      <alignment horizontal="center" vertical="center" textRotation="255"/>
    </xf>
    <xf numFmtId="0" fontId="0" fillId="0" borderId="29" xfId="0" applyBorder="1" applyAlignment="1">
      <alignment horizontal="center" vertical="center" textRotation="255"/>
    </xf>
    <xf numFmtId="0" fontId="0" fillId="0" borderId="30" xfId="0" applyBorder="1" applyAlignment="1">
      <alignment horizontal="center" vertical="center" textRotation="255"/>
    </xf>
    <xf numFmtId="0" fontId="2" fillId="0" borderId="0" xfId="1" applyFont="1" applyAlignment="1">
      <alignment horizontal="center" vertical="center"/>
    </xf>
    <xf numFmtId="0" fontId="0" fillId="0" borderId="0" xfId="0" applyAlignment="1">
      <alignment horizontal="center" vertical="center"/>
    </xf>
    <xf numFmtId="0" fontId="4" fillId="0" borderId="31" xfId="1"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56" fontId="10" fillId="0" borderId="0" xfId="1" applyNumberFormat="1" applyFont="1" applyBorder="1" applyAlignment="1">
      <alignment horizontal="left" shrinkToFit="1"/>
    </xf>
    <xf numFmtId="0" fontId="10" fillId="0" borderId="0" xfId="1" applyFont="1" applyBorder="1" applyAlignment="1">
      <alignment horizontal="left" shrinkToFit="1"/>
    </xf>
    <xf numFmtId="0" fontId="7" fillId="0" borderId="0" xfId="1" applyFont="1" applyAlignment="1">
      <alignment horizontal="center" vertical="center" shrinkToFit="1"/>
    </xf>
    <xf numFmtId="0" fontId="10" fillId="0" borderId="0" xfId="1" applyFont="1" applyAlignment="1">
      <alignment horizontal="center" vertical="center" shrinkToFit="1"/>
    </xf>
  </cellXfs>
  <cellStyles count="3">
    <cellStyle name="標準" xfId="0" builtinId="0"/>
    <cellStyle name="標準 2" xfId="1"/>
    <cellStyle name="標準 3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15</xdr:col>
      <xdr:colOff>129540</xdr:colOff>
      <xdr:row>61</xdr:row>
      <xdr:rowOff>83820</xdr:rowOff>
    </xdr:from>
    <xdr:to>
      <xdr:col>18</xdr:col>
      <xdr:colOff>586740</xdr:colOff>
      <xdr:row>72</xdr:row>
      <xdr:rowOff>0</xdr:rowOff>
    </xdr:to>
    <xdr:pic>
      <xdr:nvPicPr>
        <xdr:cNvPr id="1034" name="図 2">
          <a:extLst>
            <a:ext uri="{FF2B5EF4-FFF2-40B4-BE49-F238E27FC236}">
              <a16:creationId xmlns:a16="http://schemas.microsoft.com/office/drawing/2014/main" id="{AA642395-4731-3488-9478-C1D380F87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15460980"/>
          <a:ext cx="3215640" cy="251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137160</xdr:colOff>
      <xdr:row>63</xdr:row>
      <xdr:rowOff>114300</xdr:rowOff>
    </xdr:from>
    <xdr:to>
      <xdr:col>18</xdr:col>
      <xdr:colOff>601980</xdr:colOff>
      <xdr:row>74</xdr:row>
      <xdr:rowOff>15240</xdr:rowOff>
    </xdr:to>
    <xdr:pic>
      <xdr:nvPicPr>
        <xdr:cNvPr id="2058" name="図 2">
          <a:extLst>
            <a:ext uri="{FF2B5EF4-FFF2-40B4-BE49-F238E27FC236}">
              <a16:creationId xmlns:a16="http://schemas.microsoft.com/office/drawing/2014/main" id="{52955DA8-7FC7-F8A8-94A2-783CAAA88C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57320" y="15963900"/>
          <a:ext cx="3223260" cy="2499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4"/>
  <sheetViews>
    <sheetView showZeros="0" zoomScale="80" zoomScaleNormal="80" zoomScaleSheetLayoutView="80" workbookViewId="0">
      <selection activeCell="B47" sqref="B47"/>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23</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650</v>
      </c>
      <c r="C10" s="48" t="s">
        <v>26</v>
      </c>
      <c r="D10" s="49"/>
      <c r="E10" s="50">
        <v>10</v>
      </c>
      <c r="F10" s="51" t="s">
        <v>27</v>
      </c>
      <c r="G10" s="82"/>
      <c r="H10" s="86" t="s">
        <v>26</v>
      </c>
      <c r="I10" s="49"/>
      <c r="J10" s="51">
        <f>ROUNDUP(E10*0.75,2)</f>
        <v>7.5</v>
      </c>
      <c r="K10" s="51" t="s">
        <v>27</v>
      </c>
      <c r="L10" s="51"/>
      <c r="M10" s="51">
        <f>ROUNDUP((R5*E10)+(R6*J10)+(R7*(E10*2)),2)</f>
        <v>0</v>
      </c>
      <c r="N10" s="90">
        <f>M10</f>
        <v>0</v>
      </c>
      <c r="O10" s="78" t="s">
        <v>651</v>
      </c>
      <c r="P10" s="52" t="s">
        <v>25</v>
      </c>
      <c r="Q10" s="49"/>
      <c r="R10" s="53">
        <v>110</v>
      </c>
      <c r="S10" s="50">
        <f>ROUNDUP(R10*0.75,2)</f>
        <v>82.5</v>
      </c>
      <c r="T10" s="74">
        <f>ROUNDUP((R5*R10)+(R6*S10)+(R7*(R10*2)),2)</f>
        <v>0</v>
      </c>
    </row>
    <row r="11" spans="1:21" ht="18.75" customHeight="1" x14ac:dyDescent="0.2">
      <c r="A11" s="109"/>
      <c r="B11" s="79"/>
      <c r="C11" s="54" t="s">
        <v>28</v>
      </c>
      <c r="D11" s="55"/>
      <c r="E11" s="56">
        <v>20</v>
      </c>
      <c r="F11" s="57" t="s">
        <v>27</v>
      </c>
      <c r="G11" s="83"/>
      <c r="H11" s="87" t="s">
        <v>28</v>
      </c>
      <c r="I11" s="55"/>
      <c r="J11" s="57">
        <f>ROUNDUP(E11*0.75,2)</f>
        <v>15</v>
      </c>
      <c r="K11" s="57" t="s">
        <v>27</v>
      </c>
      <c r="L11" s="57"/>
      <c r="M11" s="57">
        <f>ROUNDUP((R5*E11)+(R6*J11)+(R7*(E11*2)),2)</f>
        <v>0</v>
      </c>
      <c r="N11" s="91">
        <f>ROUND(M11+(M11*6/100),2)</f>
        <v>0</v>
      </c>
      <c r="O11" s="103" t="s">
        <v>652</v>
      </c>
      <c r="P11" s="58" t="s">
        <v>30</v>
      </c>
      <c r="Q11" s="55" t="s">
        <v>31</v>
      </c>
      <c r="R11" s="59">
        <v>1</v>
      </c>
      <c r="S11" s="56">
        <f>ROUNDUP(R11*0.75,2)</f>
        <v>0.75</v>
      </c>
      <c r="T11" s="75">
        <f>ROUNDUP((R5*R11)+(R6*S11)+(R7*(R11*2)),2)</f>
        <v>0</v>
      </c>
    </row>
    <row r="12" spans="1:21" ht="18.75" customHeight="1" x14ac:dyDescent="0.2">
      <c r="A12" s="109"/>
      <c r="B12" s="79"/>
      <c r="C12" s="54" t="s">
        <v>29</v>
      </c>
      <c r="D12" s="55"/>
      <c r="E12" s="56">
        <v>0.5</v>
      </c>
      <c r="F12" s="57" t="s">
        <v>27</v>
      </c>
      <c r="G12" s="83"/>
      <c r="H12" s="87" t="s">
        <v>29</v>
      </c>
      <c r="I12" s="55"/>
      <c r="J12" s="57">
        <f>ROUNDUP(E12*0.75,2)</f>
        <v>0.38</v>
      </c>
      <c r="K12" s="57" t="s">
        <v>27</v>
      </c>
      <c r="L12" s="57"/>
      <c r="M12" s="57">
        <f>ROUNDUP((R5*E12)+(R6*J12)+(R7*(E12*2)),2)</f>
        <v>0</v>
      </c>
      <c r="N12" s="91">
        <f>ROUND(M12+(M12*10/100),2)</f>
        <v>0</v>
      </c>
      <c r="O12" s="36" t="s">
        <v>571</v>
      </c>
      <c r="P12" s="58" t="s">
        <v>33</v>
      </c>
      <c r="Q12" s="55"/>
      <c r="R12" s="59">
        <v>8</v>
      </c>
      <c r="S12" s="56">
        <f>ROUNDUP(R12*0.75,2)</f>
        <v>6</v>
      </c>
      <c r="T12" s="75">
        <f>ROUNDUP((R5*R12)+(R6*S12)+(R7*(R12*2)),2)</f>
        <v>0</v>
      </c>
    </row>
    <row r="13" spans="1:21" ht="18.75" customHeight="1" x14ac:dyDescent="0.2">
      <c r="A13" s="109"/>
      <c r="B13" s="79"/>
      <c r="C13" s="54"/>
      <c r="D13" s="55"/>
      <c r="E13" s="56"/>
      <c r="F13" s="57"/>
      <c r="G13" s="83"/>
      <c r="H13" s="87"/>
      <c r="I13" s="55"/>
      <c r="J13" s="57"/>
      <c r="K13" s="57"/>
      <c r="L13" s="57"/>
      <c r="M13" s="57"/>
      <c r="N13" s="91"/>
      <c r="O13" s="79" t="s">
        <v>24</v>
      </c>
      <c r="P13" s="58"/>
      <c r="Q13" s="55"/>
      <c r="R13" s="59"/>
      <c r="S13" s="56"/>
      <c r="T13" s="75"/>
    </row>
    <row r="14" spans="1:21" ht="18.75" customHeight="1" x14ac:dyDescent="0.2">
      <c r="A14" s="109"/>
      <c r="B14" s="80"/>
      <c r="C14" s="60"/>
      <c r="D14" s="61"/>
      <c r="E14" s="62"/>
      <c r="F14" s="63"/>
      <c r="G14" s="84"/>
      <c r="H14" s="88"/>
      <c r="I14" s="61"/>
      <c r="J14" s="63"/>
      <c r="K14" s="63"/>
      <c r="L14" s="63"/>
      <c r="M14" s="63"/>
      <c r="N14" s="92"/>
      <c r="O14" s="80"/>
      <c r="P14" s="64"/>
      <c r="Q14" s="61"/>
      <c r="R14" s="65"/>
      <c r="S14" s="62"/>
      <c r="T14" s="76"/>
    </row>
    <row r="15" spans="1:21" ht="18.75" customHeight="1" x14ac:dyDescent="0.2">
      <c r="A15" s="109"/>
      <c r="B15" s="79" t="s">
        <v>34</v>
      </c>
      <c r="C15" s="54" t="s">
        <v>37</v>
      </c>
      <c r="D15" s="55"/>
      <c r="E15" s="56">
        <v>50</v>
      </c>
      <c r="F15" s="57" t="s">
        <v>27</v>
      </c>
      <c r="G15" s="83"/>
      <c r="H15" s="87" t="s">
        <v>37</v>
      </c>
      <c r="I15" s="55"/>
      <c r="J15" s="57">
        <f>ROUNDUP(E15*0.75,2)</f>
        <v>37.5</v>
      </c>
      <c r="K15" s="57" t="s">
        <v>27</v>
      </c>
      <c r="L15" s="57"/>
      <c r="M15" s="57">
        <f>ROUNDUP((R5*E15)+(R6*J15)+(R7*(E15*2)),2)</f>
        <v>0</v>
      </c>
      <c r="N15" s="91">
        <f>ROUND(M15+(M15*10/100),2)</f>
        <v>0</v>
      </c>
      <c r="O15" s="79" t="s">
        <v>35</v>
      </c>
      <c r="P15" s="58" t="s">
        <v>32</v>
      </c>
      <c r="Q15" s="55"/>
      <c r="R15" s="59">
        <v>0.1</v>
      </c>
      <c r="S15" s="56">
        <f t="shared" ref="S15:S22" si="0">ROUNDUP(R15*0.75,2)</f>
        <v>0.08</v>
      </c>
      <c r="T15" s="75">
        <f>ROUNDUP((R5*R15)+(R6*S15)+(R7*(R15*2)),2)</f>
        <v>0</v>
      </c>
    </row>
    <row r="16" spans="1:21" ht="18.75" customHeight="1" x14ac:dyDescent="0.2">
      <c r="A16" s="109"/>
      <c r="B16" s="79"/>
      <c r="C16" s="54" t="s">
        <v>38</v>
      </c>
      <c r="D16" s="55"/>
      <c r="E16" s="56">
        <v>20</v>
      </c>
      <c r="F16" s="57" t="s">
        <v>27</v>
      </c>
      <c r="G16" s="83"/>
      <c r="H16" s="87" t="s">
        <v>38</v>
      </c>
      <c r="I16" s="55"/>
      <c r="J16" s="57">
        <f>ROUNDUP(E16*0.75,2)</f>
        <v>15</v>
      </c>
      <c r="K16" s="57" t="s">
        <v>27</v>
      </c>
      <c r="L16" s="57"/>
      <c r="M16" s="57">
        <f>ROUNDUP((R5*E16)+(R6*J16)+(R7*(E16*2)),2)</f>
        <v>0</v>
      </c>
      <c r="N16" s="91">
        <f>M16</f>
        <v>0</v>
      </c>
      <c r="O16" s="103" t="s">
        <v>653</v>
      </c>
      <c r="P16" s="58" t="s">
        <v>39</v>
      </c>
      <c r="Q16" s="55"/>
      <c r="R16" s="59">
        <v>0.01</v>
      </c>
      <c r="S16" s="56">
        <f t="shared" si="0"/>
        <v>0.01</v>
      </c>
      <c r="T16" s="75">
        <f>ROUNDUP((R5*R16)+(R6*S16)+(R7*(R16*2)),2)</f>
        <v>0</v>
      </c>
    </row>
    <row r="17" spans="1:20" ht="18.75" customHeight="1" x14ac:dyDescent="0.2">
      <c r="A17" s="109"/>
      <c r="B17" s="79"/>
      <c r="C17" s="54" t="s">
        <v>45</v>
      </c>
      <c r="D17" s="55"/>
      <c r="E17" s="56">
        <v>20</v>
      </c>
      <c r="F17" s="57" t="s">
        <v>27</v>
      </c>
      <c r="G17" s="83"/>
      <c r="H17" s="87" t="s">
        <v>45</v>
      </c>
      <c r="I17" s="55"/>
      <c r="J17" s="57">
        <f>ROUNDUP(E17*0.75,2)</f>
        <v>15</v>
      </c>
      <c r="K17" s="57" t="s">
        <v>27</v>
      </c>
      <c r="L17" s="57"/>
      <c r="M17" s="57">
        <f>ROUNDUP((R5*E17)+(R6*J17)+(R7*(E17*2)),2)</f>
        <v>0</v>
      </c>
      <c r="N17" s="91">
        <f>ROUND(M17+(M17*3/100),2)</f>
        <v>0</v>
      </c>
      <c r="O17" s="36" t="s">
        <v>521</v>
      </c>
      <c r="P17" s="58" t="s">
        <v>40</v>
      </c>
      <c r="Q17" s="55" t="s">
        <v>41</v>
      </c>
      <c r="R17" s="59">
        <v>4</v>
      </c>
      <c r="S17" s="56">
        <f t="shared" si="0"/>
        <v>3</v>
      </c>
      <c r="T17" s="75">
        <f>ROUNDUP((R5*R17)+(R6*S17)+(R7*(R17*2)),2)</f>
        <v>0</v>
      </c>
    </row>
    <row r="18" spans="1:20" ht="18.75" customHeight="1" x14ac:dyDescent="0.2">
      <c r="A18" s="109"/>
      <c r="B18" s="79"/>
      <c r="C18" s="54"/>
      <c r="D18" s="55"/>
      <c r="E18" s="56"/>
      <c r="F18" s="57"/>
      <c r="G18" s="83"/>
      <c r="H18" s="87"/>
      <c r="I18" s="55"/>
      <c r="J18" s="57"/>
      <c r="K18" s="57"/>
      <c r="L18" s="57"/>
      <c r="M18" s="57"/>
      <c r="N18" s="91"/>
      <c r="O18" s="79" t="s">
        <v>36</v>
      </c>
      <c r="P18" s="58" t="s">
        <v>40</v>
      </c>
      <c r="Q18" s="55" t="s">
        <v>41</v>
      </c>
      <c r="R18" s="59">
        <v>4</v>
      </c>
      <c r="S18" s="56">
        <f t="shared" si="0"/>
        <v>3</v>
      </c>
      <c r="T18" s="75">
        <f>ROUNDUP((R5*R18)+(R6*S18)+(R7*(R18*2)),2)</f>
        <v>0</v>
      </c>
    </row>
    <row r="19" spans="1:20" ht="18.75" customHeight="1" x14ac:dyDescent="0.2">
      <c r="A19" s="109"/>
      <c r="B19" s="79"/>
      <c r="C19" s="54"/>
      <c r="D19" s="55"/>
      <c r="E19" s="56"/>
      <c r="F19" s="57"/>
      <c r="G19" s="83"/>
      <c r="H19" s="87"/>
      <c r="I19" s="55"/>
      <c r="J19" s="57"/>
      <c r="K19" s="57"/>
      <c r="L19" s="57"/>
      <c r="M19" s="57"/>
      <c r="N19" s="91"/>
      <c r="O19" s="79" t="s">
        <v>24</v>
      </c>
      <c r="P19" s="58" t="s">
        <v>42</v>
      </c>
      <c r="Q19" s="55"/>
      <c r="R19" s="59">
        <v>8</v>
      </c>
      <c r="S19" s="56">
        <f t="shared" si="0"/>
        <v>6</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43</v>
      </c>
      <c r="Q20" s="55" t="s">
        <v>41</v>
      </c>
      <c r="R20" s="59">
        <v>6</v>
      </c>
      <c r="S20" s="56">
        <f t="shared" si="0"/>
        <v>4.5</v>
      </c>
      <c r="T20" s="75">
        <f>ROUNDUP((R5*R20)+(R6*S20)+(R7*(R20*2)),2)</f>
        <v>0</v>
      </c>
    </row>
    <row r="21" spans="1:20" ht="18.75" customHeight="1" x14ac:dyDescent="0.2">
      <c r="A21" s="109"/>
      <c r="B21" s="79"/>
      <c r="C21" s="54"/>
      <c r="D21" s="55"/>
      <c r="E21" s="56"/>
      <c r="F21" s="57"/>
      <c r="G21" s="83"/>
      <c r="H21" s="87"/>
      <c r="I21" s="55"/>
      <c r="J21" s="57"/>
      <c r="K21" s="57"/>
      <c r="L21" s="57"/>
      <c r="M21" s="57"/>
      <c r="N21" s="91"/>
      <c r="O21" s="79"/>
      <c r="P21" s="58" t="s">
        <v>44</v>
      </c>
      <c r="Q21" s="55"/>
      <c r="R21" s="59">
        <v>6</v>
      </c>
      <c r="S21" s="56">
        <f t="shared" si="0"/>
        <v>4.5</v>
      </c>
      <c r="T21" s="75">
        <f>ROUNDUP((R5*R21)+(R6*S21)+(R7*(R21*2)),2)</f>
        <v>0</v>
      </c>
    </row>
    <row r="22" spans="1:20" ht="18.75" customHeight="1" x14ac:dyDescent="0.2">
      <c r="A22" s="109"/>
      <c r="B22" s="79"/>
      <c r="C22" s="54"/>
      <c r="D22" s="55"/>
      <c r="E22" s="56"/>
      <c r="F22" s="57"/>
      <c r="G22" s="83"/>
      <c r="H22" s="87"/>
      <c r="I22" s="55"/>
      <c r="J22" s="57"/>
      <c r="K22" s="57"/>
      <c r="L22" s="57"/>
      <c r="M22" s="57"/>
      <c r="N22" s="91"/>
      <c r="O22" s="79"/>
      <c r="P22" s="58" t="s">
        <v>46</v>
      </c>
      <c r="Q22" s="55"/>
      <c r="R22" s="59">
        <v>3</v>
      </c>
      <c r="S22" s="56">
        <f t="shared" si="0"/>
        <v>2.25</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47</v>
      </c>
      <c r="C24" s="54" t="s">
        <v>49</v>
      </c>
      <c r="D24" s="55"/>
      <c r="E24" s="56">
        <v>10</v>
      </c>
      <c r="F24" s="57" t="s">
        <v>27</v>
      </c>
      <c r="G24" s="83"/>
      <c r="H24" s="87" t="s">
        <v>49</v>
      </c>
      <c r="I24" s="55"/>
      <c r="J24" s="57">
        <f>ROUNDUP(E24*0.75,2)</f>
        <v>7.5</v>
      </c>
      <c r="K24" s="57" t="s">
        <v>27</v>
      </c>
      <c r="L24" s="57"/>
      <c r="M24" s="57">
        <f>ROUNDUP((R5*E24)+(R6*J24)+(R7*(E24*2)),2)</f>
        <v>0</v>
      </c>
      <c r="N24" s="91">
        <f>ROUND(M24+(M24*10/100),2)</f>
        <v>0</v>
      </c>
      <c r="O24" s="79" t="s">
        <v>48</v>
      </c>
      <c r="P24" s="58" t="s">
        <v>42</v>
      </c>
      <c r="Q24" s="55"/>
      <c r="R24" s="59">
        <v>100</v>
      </c>
      <c r="S24" s="56">
        <f>ROUNDUP(R24*0.75,2)</f>
        <v>75</v>
      </c>
      <c r="T24" s="75">
        <f>ROUNDUP((R5*R24)+(R6*S24)+(R7*(R24*2)),2)</f>
        <v>0</v>
      </c>
    </row>
    <row r="25" spans="1:20" ht="18.75" customHeight="1" x14ac:dyDescent="0.2">
      <c r="A25" s="109"/>
      <c r="B25" s="79"/>
      <c r="C25" s="54" t="s">
        <v>50</v>
      </c>
      <c r="D25" s="55"/>
      <c r="E25" s="56">
        <v>0.5</v>
      </c>
      <c r="F25" s="57" t="s">
        <v>27</v>
      </c>
      <c r="G25" s="83"/>
      <c r="H25" s="87" t="s">
        <v>50</v>
      </c>
      <c r="I25" s="55"/>
      <c r="J25" s="57">
        <f>ROUNDUP(E25*0.75,2)</f>
        <v>0.38</v>
      </c>
      <c r="K25" s="57" t="s">
        <v>27</v>
      </c>
      <c r="L25" s="57"/>
      <c r="M25" s="57">
        <f>ROUNDUP((R5*E25)+(R6*J25)+(R7*(E25*2)),2)</f>
        <v>0</v>
      </c>
      <c r="N25" s="91">
        <f>M25</f>
        <v>0</v>
      </c>
      <c r="O25" s="79"/>
      <c r="P25" s="58" t="s">
        <v>51</v>
      </c>
      <c r="Q25" s="55" t="s">
        <v>52</v>
      </c>
      <c r="R25" s="59">
        <v>0.5</v>
      </c>
      <c r="S25" s="56">
        <f>ROUNDUP(R25*0.75,2)</f>
        <v>0.38</v>
      </c>
      <c r="T25" s="75">
        <f>ROUNDUP((R5*R25)+(R6*S25)+(R7*(R25*2)),2)</f>
        <v>0</v>
      </c>
    </row>
    <row r="26" spans="1:20" ht="18.75" customHeight="1" x14ac:dyDescent="0.2">
      <c r="A26" s="109"/>
      <c r="B26" s="79"/>
      <c r="C26" s="54"/>
      <c r="D26" s="55"/>
      <c r="E26" s="56"/>
      <c r="F26" s="57"/>
      <c r="G26" s="83"/>
      <c r="H26" s="87"/>
      <c r="I26" s="55"/>
      <c r="J26" s="57"/>
      <c r="K26" s="57"/>
      <c r="L26" s="57"/>
      <c r="M26" s="57"/>
      <c r="N26" s="91"/>
      <c r="O26" s="79"/>
      <c r="P26" s="58" t="s">
        <v>32</v>
      </c>
      <c r="Q26" s="55"/>
      <c r="R26" s="59">
        <v>0.1</v>
      </c>
      <c r="S26" s="56">
        <f>ROUNDUP(R26*0.75,2)</f>
        <v>0.08</v>
      </c>
      <c r="T26" s="75">
        <f>ROUNDUP((R5*R26)+(R6*S26)+(R7*(R26*2)),2)</f>
        <v>0</v>
      </c>
    </row>
    <row r="27" spans="1:20" ht="18.75" customHeight="1" x14ac:dyDescent="0.2">
      <c r="A27" s="109"/>
      <c r="B27" s="80"/>
      <c r="C27" s="60"/>
      <c r="D27" s="61"/>
      <c r="E27" s="62"/>
      <c r="F27" s="63"/>
      <c r="G27" s="84"/>
      <c r="H27" s="88"/>
      <c r="I27" s="61"/>
      <c r="J27" s="63"/>
      <c r="K27" s="63"/>
      <c r="L27" s="63"/>
      <c r="M27" s="63"/>
      <c r="N27" s="92"/>
      <c r="O27" s="80"/>
      <c r="P27" s="64"/>
      <c r="Q27" s="61"/>
      <c r="R27" s="65"/>
      <c r="S27" s="62"/>
      <c r="T27" s="76"/>
    </row>
    <row r="28" spans="1:20" ht="18.75" customHeight="1" x14ac:dyDescent="0.2">
      <c r="A28" s="109"/>
      <c r="B28" s="79" t="s">
        <v>53</v>
      </c>
      <c r="C28" s="54" t="s">
        <v>55</v>
      </c>
      <c r="D28" s="55"/>
      <c r="E28" s="66">
        <v>0.125</v>
      </c>
      <c r="F28" s="57" t="s">
        <v>56</v>
      </c>
      <c r="G28" s="83"/>
      <c r="H28" s="87" t="s">
        <v>55</v>
      </c>
      <c r="I28" s="55"/>
      <c r="J28" s="57">
        <f>ROUNDUP(E28*0.75,2)</f>
        <v>9.9999999999999992E-2</v>
      </c>
      <c r="K28" s="57" t="s">
        <v>56</v>
      </c>
      <c r="L28" s="57"/>
      <c r="M28" s="57">
        <f>ROUNDUP((R5*E28)+(R6*J28)+(R7*(E28*2)),2)</f>
        <v>0</v>
      </c>
      <c r="N28" s="91">
        <f>M28</f>
        <v>0</v>
      </c>
      <c r="O28" s="79" t="s">
        <v>54</v>
      </c>
      <c r="P28" s="58"/>
      <c r="Q28" s="55"/>
      <c r="R28" s="59"/>
      <c r="S28" s="56"/>
      <c r="T28" s="75"/>
    </row>
    <row r="29" spans="1:20" ht="18.75" customHeight="1" thickBot="1" x14ac:dyDescent="0.25">
      <c r="A29" s="110"/>
      <c r="B29" s="81"/>
      <c r="C29" s="67"/>
      <c r="D29" s="68"/>
      <c r="E29" s="69"/>
      <c r="F29" s="70"/>
      <c r="G29" s="85"/>
      <c r="H29" s="89"/>
      <c r="I29" s="68"/>
      <c r="J29" s="70"/>
      <c r="K29" s="70"/>
      <c r="L29" s="70"/>
      <c r="M29" s="70"/>
      <c r="N29" s="93"/>
      <c r="O29" s="81"/>
      <c r="P29" s="71"/>
      <c r="Q29" s="68"/>
      <c r="R29" s="72"/>
      <c r="S29" s="69"/>
      <c r="T29" s="77"/>
    </row>
    <row r="30" spans="1:20" ht="18.75" customHeight="1" x14ac:dyDescent="0.2">
      <c r="A30" s="108" t="s">
        <v>73</v>
      </c>
      <c r="B30" s="79" t="s">
        <v>58</v>
      </c>
      <c r="C30" s="54" t="s">
        <v>58</v>
      </c>
      <c r="D30" s="55" t="s">
        <v>31</v>
      </c>
      <c r="E30" s="56">
        <v>120</v>
      </c>
      <c r="F30" s="57" t="s">
        <v>59</v>
      </c>
      <c r="G30" s="83"/>
      <c r="H30" s="87" t="s">
        <v>58</v>
      </c>
      <c r="I30" s="55" t="s">
        <v>31</v>
      </c>
      <c r="J30" s="57">
        <f>ROUNDUP(E30*0.75,2)</f>
        <v>90</v>
      </c>
      <c r="K30" s="57" t="s">
        <v>59</v>
      </c>
      <c r="L30" s="57"/>
      <c r="M30" s="57">
        <f>ROUNDUP((S5*E30)+(S6*J30)+(S7*(E30*2)),2)</f>
        <v>0</v>
      </c>
      <c r="N30" s="91">
        <f>M30</f>
        <v>0</v>
      </c>
      <c r="O30" s="79"/>
      <c r="P30" s="58"/>
      <c r="Q30" s="55"/>
      <c r="R30" s="59"/>
      <c r="S30" s="56"/>
      <c r="T30" s="75"/>
    </row>
    <row r="31" spans="1:20" ht="18.75" customHeight="1" x14ac:dyDescent="0.2">
      <c r="A31" s="109"/>
      <c r="B31" s="80"/>
      <c r="C31" s="60"/>
      <c r="D31" s="61"/>
      <c r="E31" s="62"/>
      <c r="F31" s="63"/>
      <c r="G31" s="84"/>
      <c r="H31" s="88"/>
      <c r="I31" s="61"/>
      <c r="J31" s="63"/>
      <c r="K31" s="63"/>
      <c r="L31" s="63"/>
      <c r="M31" s="63"/>
      <c r="N31" s="92"/>
      <c r="O31" s="80"/>
      <c r="P31" s="64"/>
      <c r="Q31" s="61"/>
      <c r="R31" s="65"/>
      <c r="S31" s="62"/>
      <c r="T31" s="76"/>
    </row>
    <row r="32" spans="1:20" ht="18.75" customHeight="1" x14ac:dyDescent="0.2">
      <c r="A32" s="109"/>
      <c r="B32" s="79" t="s">
        <v>60</v>
      </c>
      <c r="C32" s="54" t="s">
        <v>66</v>
      </c>
      <c r="D32" s="55"/>
      <c r="E32" s="56">
        <v>20</v>
      </c>
      <c r="F32" s="57" t="s">
        <v>27</v>
      </c>
      <c r="G32" s="83" t="s">
        <v>67</v>
      </c>
      <c r="H32" s="87" t="s">
        <v>66</v>
      </c>
      <c r="I32" s="55"/>
      <c r="J32" s="57">
        <f>ROUNDUP(E32*0.75,2)</f>
        <v>15</v>
      </c>
      <c r="K32" s="57" t="s">
        <v>27</v>
      </c>
      <c r="L32" s="57" t="s">
        <v>67</v>
      </c>
      <c r="M32" s="57">
        <f>ROUNDUP((S5*E32)+(S6*J32)+(S7*(E32*2)),2)</f>
        <v>0</v>
      </c>
      <c r="N32" s="91">
        <f>M32</f>
        <v>0</v>
      </c>
      <c r="O32" s="103" t="s">
        <v>654</v>
      </c>
      <c r="P32" s="58" t="s">
        <v>42</v>
      </c>
      <c r="Q32" s="55"/>
      <c r="R32" s="59">
        <v>60</v>
      </c>
      <c r="S32" s="56">
        <f>ROUNDUP(R32*0.75,2)</f>
        <v>45</v>
      </c>
      <c r="T32" s="75">
        <f>ROUNDUP((S5*R32)+(S6*S32)+(S7*(R32*2)),2)</f>
        <v>0</v>
      </c>
    </row>
    <row r="33" spans="1:20" ht="18.75" customHeight="1" x14ac:dyDescent="0.2">
      <c r="A33" s="109"/>
      <c r="B33" s="79"/>
      <c r="C33" s="54" t="s">
        <v>68</v>
      </c>
      <c r="D33" s="55"/>
      <c r="E33" s="56">
        <v>0.5</v>
      </c>
      <c r="F33" s="57" t="s">
        <v>27</v>
      </c>
      <c r="G33" s="83"/>
      <c r="H33" s="87" t="s">
        <v>68</v>
      </c>
      <c r="I33" s="55"/>
      <c r="J33" s="57">
        <f>ROUNDUP(E33*0.75,2)</f>
        <v>0.38</v>
      </c>
      <c r="K33" s="57" t="s">
        <v>27</v>
      </c>
      <c r="L33" s="57"/>
      <c r="M33" s="57">
        <f>ROUNDUP((S5*E33)+(S6*J33)+(S7*(E33*2)),2)</f>
        <v>0</v>
      </c>
      <c r="N33" s="91">
        <f>M33</f>
        <v>0</v>
      </c>
      <c r="O33" s="36" t="s">
        <v>522</v>
      </c>
      <c r="P33" s="58" t="s">
        <v>69</v>
      </c>
      <c r="Q33" s="55"/>
      <c r="R33" s="59">
        <v>6</v>
      </c>
      <c r="S33" s="56">
        <f>ROUNDUP(R33*0.75,2)</f>
        <v>4.5</v>
      </c>
      <c r="T33" s="75">
        <f>ROUNDUP((S5*R33)+(S6*S33)+(S7*(R33*2)),2)</f>
        <v>0</v>
      </c>
    </row>
    <row r="34" spans="1:20" ht="18.75" customHeight="1" x14ac:dyDescent="0.2">
      <c r="A34" s="109"/>
      <c r="B34" s="79"/>
      <c r="C34" s="54"/>
      <c r="D34" s="55"/>
      <c r="E34" s="56"/>
      <c r="F34" s="57"/>
      <c r="G34" s="83"/>
      <c r="H34" s="87"/>
      <c r="I34" s="55"/>
      <c r="J34" s="57"/>
      <c r="K34" s="57"/>
      <c r="L34" s="57"/>
      <c r="M34" s="57"/>
      <c r="N34" s="91"/>
      <c r="O34" s="79" t="s">
        <v>61</v>
      </c>
      <c r="P34" s="58"/>
      <c r="Q34" s="55"/>
      <c r="R34" s="59"/>
      <c r="S34" s="56"/>
      <c r="T34" s="75"/>
    </row>
    <row r="35" spans="1:20" ht="18.75" customHeight="1" x14ac:dyDescent="0.2">
      <c r="A35" s="109"/>
      <c r="B35" s="79"/>
      <c r="C35" s="54"/>
      <c r="D35" s="55"/>
      <c r="E35" s="56"/>
      <c r="F35" s="57"/>
      <c r="G35" s="83"/>
      <c r="H35" s="87"/>
      <c r="I35" s="55"/>
      <c r="J35" s="57"/>
      <c r="K35" s="57"/>
      <c r="L35" s="57"/>
      <c r="M35" s="57"/>
      <c r="N35" s="91"/>
      <c r="O35" s="79" t="s">
        <v>62</v>
      </c>
      <c r="P35" s="58"/>
      <c r="Q35" s="55"/>
      <c r="R35" s="59"/>
      <c r="S35" s="56"/>
      <c r="T35" s="75"/>
    </row>
    <row r="36" spans="1:20" ht="18.75" customHeight="1" x14ac:dyDescent="0.2">
      <c r="A36" s="109"/>
      <c r="B36" s="79"/>
      <c r="C36" s="54"/>
      <c r="D36" s="55"/>
      <c r="E36" s="56"/>
      <c r="F36" s="57"/>
      <c r="G36" s="83"/>
      <c r="H36" s="87"/>
      <c r="I36" s="55"/>
      <c r="J36" s="57"/>
      <c r="K36" s="57"/>
      <c r="L36" s="57"/>
      <c r="M36" s="57"/>
      <c r="N36" s="91"/>
      <c r="O36" s="79" t="s">
        <v>63</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79" t="s">
        <v>64</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c r="P38" s="58"/>
      <c r="Q38" s="55"/>
      <c r="R38" s="59"/>
      <c r="S38" s="56"/>
      <c r="T38" s="75"/>
    </row>
    <row r="39" spans="1:20" ht="18.75" customHeight="1" x14ac:dyDescent="0.2">
      <c r="A39" s="109"/>
      <c r="B39" s="80"/>
      <c r="C39" s="60"/>
      <c r="D39" s="61"/>
      <c r="E39" s="62"/>
      <c r="F39" s="63"/>
      <c r="G39" s="84"/>
      <c r="H39" s="88"/>
      <c r="I39" s="61"/>
      <c r="J39" s="63"/>
      <c r="K39" s="63"/>
      <c r="L39" s="63"/>
      <c r="M39" s="63"/>
      <c r="N39" s="92"/>
      <c r="O39" s="80"/>
      <c r="P39" s="64"/>
      <c r="Q39" s="61"/>
      <c r="R39" s="65"/>
      <c r="S39" s="62"/>
      <c r="T39" s="76"/>
    </row>
    <row r="40" spans="1:20" ht="18.75" customHeight="1" x14ac:dyDescent="0.2">
      <c r="A40" s="109"/>
      <c r="B40" s="79" t="s">
        <v>70</v>
      </c>
      <c r="C40" s="54" t="s">
        <v>71</v>
      </c>
      <c r="D40" s="55" t="s">
        <v>655</v>
      </c>
      <c r="E40" s="56">
        <v>1</v>
      </c>
      <c r="F40" s="57" t="s">
        <v>72</v>
      </c>
      <c r="G40" s="83"/>
      <c r="H40" s="87" t="s">
        <v>71</v>
      </c>
      <c r="I40" s="55" t="s">
        <v>655</v>
      </c>
      <c r="J40" s="57">
        <f>ROUNDUP(E40*0.75,2)</f>
        <v>0.75</v>
      </c>
      <c r="K40" s="57" t="s">
        <v>72</v>
      </c>
      <c r="L40" s="57"/>
      <c r="M40" s="57">
        <f>ROUNDUP((S5*E40)+(S6*J40)+(S7*(E40*2)),2)</f>
        <v>0</v>
      </c>
      <c r="N40" s="91">
        <f>M40</f>
        <v>0</v>
      </c>
      <c r="O40" s="79"/>
      <c r="P40" s="58"/>
      <c r="Q40" s="55"/>
      <c r="R40" s="59"/>
      <c r="S40" s="56"/>
      <c r="T40" s="75"/>
    </row>
    <row r="41" spans="1:20" ht="18.75" customHeight="1" thickBot="1" x14ac:dyDescent="0.25">
      <c r="A41" s="110"/>
      <c r="B41" s="81"/>
      <c r="C41" s="67"/>
      <c r="D41" s="68"/>
      <c r="E41" s="69"/>
      <c r="F41" s="70"/>
      <c r="G41" s="85"/>
      <c r="H41" s="89"/>
      <c r="I41" s="68"/>
      <c r="J41" s="70"/>
      <c r="K41" s="70"/>
      <c r="L41" s="70"/>
      <c r="M41" s="70"/>
      <c r="N41" s="93"/>
      <c r="O41" s="81"/>
      <c r="P41" s="71"/>
      <c r="Q41" s="68"/>
      <c r="R41" s="72"/>
      <c r="S41" s="69"/>
      <c r="T41" s="77"/>
    </row>
    <row r="42" spans="1:20" ht="18.75" customHeight="1" x14ac:dyDescent="0.2">
      <c r="A42" s="108" t="s">
        <v>101</v>
      </c>
      <c r="B42" s="79" t="s">
        <v>656</v>
      </c>
      <c r="C42" s="54" t="s">
        <v>75</v>
      </c>
      <c r="D42" s="55" t="s">
        <v>77</v>
      </c>
      <c r="E42" s="56">
        <v>3</v>
      </c>
      <c r="F42" s="57" t="s">
        <v>27</v>
      </c>
      <c r="G42" s="83" t="s">
        <v>76</v>
      </c>
      <c r="H42" s="87" t="s">
        <v>75</v>
      </c>
      <c r="I42" s="55" t="s">
        <v>77</v>
      </c>
      <c r="J42" s="57">
        <f>ROUNDUP(E42*0.75,2)</f>
        <v>2.25</v>
      </c>
      <c r="K42" s="57" t="s">
        <v>27</v>
      </c>
      <c r="L42" s="57" t="s">
        <v>76</v>
      </c>
      <c r="M42" s="57">
        <f>ROUNDUP((T5*E42)+(T6*J42)+(T7*(E42*2)),2)</f>
        <v>0</v>
      </c>
      <c r="N42" s="91">
        <f>M42</f>
        <v>0</v>
      </c>
      <c r="O42" s="79" t="s">
        <v>657</v>
      </c>
      <c r="P42" s="58" t="s">
        <v>25</v>
      </c>
      <c r="Q42" s="55"/>
      <c r="R42" s="59">
        <v>110</v>
      </c>
      <c r="S42" s="56">
        <f>ROUNDUP(R42*0.75,2)</f>
        <v>82.5</v>
      </c>
      <c r="T42" s="75">
        <f>ROUNDUP((T5*R42)+(T6*S42)+(T7*(R42*2)),2)</f>
        <v>0</v>
      </c>
    </row>
    <row r="43" spans="1:20" ht="18.75" customHeight="1" x14ac:dyDescent="0.2">
      <c r="A43" s="109"/>
      <c r="B43" s="79" t="s">
        <v>559</v>
      </c>
      <c r="C43" s="54" t="s">
        <v>78</v>
      </c>
      <c r="D43" s="55"/>
      <c r="E43" s="56">
        <v>10</v>
      </c>
      <c r="F43" s="57" t="s">
        <v>27</v>
      </c>
      <c r="G43" s="83"/>
      <c r="H43" s="87" t="s">
        <v>78</v>
      </c>
      <c r="I43" s="55"/>
      <c r="J43" s="57">
        <f>ROUNDUP(E43*0.75,2)</f>
        <v>7.5</v>
      </c>
      <c r="K43" s="57" t="s">
        <v>27</v>
      </c>
      <c r="L43" s="57"/>
      <c r="M43" s="57">
        <f>ROUNDUP((T5*E43)+(T6*J43)+(T7*(E43*2)),2)</f>
        <v>0</v>
      </c>
      <c r="N43" s="91">
        <f>M43</f>
        <v>0</v>
      </c>
      <c r="O43" s="79" t="s">
        <v>74</v>
      </c>
      <c r="P43" s="58"/>
      <c r="Q43" s="55"/>
      <c r="R43" s="59"/>
      <c r="S43" s="56"/>
      <c r="T43" s="75"/>
    </row>
    <row r="44" spans="1:20" ht="18.75" customHeight="1" x14ac:dyDescent="0.2">
      <c r="A44" s="109"/>
      <c r="B44" s="79"/>
      <c r="C44" s="54"/>
      <c r="D44" s="55"/>
      <c r="E44" s="56"/>
      <c r="F44" s="57"/>
      <c r="G44" s="83"/>
      <c r="H44" s="87"/>
      <c r="I44" s="55"/>
      <c r="J44" s="57"/>
      <c r="K44" s="57"/>
      <c r="L44" s="57"/>
      <c r="M44" s="57"/>
      <c r="N44" s="91"/>
      <c r="O44" s="79" t="s">
        <v>48</v>
      </c>
      <c r="P44" s="58"/>
      <c r="Q44" s="55"/>
      <c r="R44" s="59"/>
      <c r="S44" s="56"/>
      <c r="T44" s="75"/>
    </row>
    <row r="45" spans="1:20" ht="18.75" customHeight="1" x14ac:dyDescent="0.2">
      <c r="A45" s="109"/>
      <c r="B45" s="80"/>
      <c r="C45" s="60"/>
      <c r="D45" s="61"/>
      <c r="E45" s="62"/>
      <c r="F45" s="63"/>
      <c r="G45" s="84"/>
      <c r="H45" s="88"/>
      <c r="I45" s="61"/>
      <c r="J45" s="63"/>
      <c r="K45" s="63"/>
      <c r="L45" s="63"/>
      <c r="M45" s="63"/>
      <c r="N45" s="92"/>
      <c r="O45" s="80"/>
      <c r="P45" s="64"/>
      <c r="Q45" s="61"/>
      <c r="R45" s="65"/>
      <c r="S45" s="62"/>
      <c r="T45" s="76"/>
    </row>
    <row r="46" spans="1:20" ht="18.75" customHeight="1" x14ac:dyDescent="0.2">
      <c r="A46" s="109"/>
      <c r="B46" s="79" t="s">
        <v>658</v>
      </c>
      <c r="C46" s="54" t="s">
        <v>83</v>
      </c>
      <c r="D46" s="55" t="s">
        <v>84</v>
      </c>
      <c r="E46" s="56">
        <v>1</v>
      </c>
      <c r="F46" s="57" t="s">
        <v>56</v>
      </c>
      <c r="G46" s="83"/>
      <c r="H46" s="87" t="s">
        <v>83</v>
      </c>
      <c r="I46" s="55" t="s">
        <v>84</v>
      </c>
      <c r="J46" s="57">
        <f>ROUNDUP(E46*0.75,2)</f>
        <v>0.75</v>
      </c>
      <c r="K46" s="57" t="s">
        <v>56</v>
      </c>
      <c r="L46" s="57"/>
      <c r="M46" s="57">
        <f>ROUNDUP((T5*E46)+(T6*J46)+(T7*(E46*2)),2)</f>
        <v>0</v>
      </c>
      <c r="N46" s="91">
        <f>M46</f>
        <v>0</v>
      </c>
      <c r="O46" s="79" t="s">
        <v>79</v>
      </c>
      <c r="P46" s="58" t="s">
        <v>86</v>
      </c>
      <c r="Q46" s="55"/>
      <c r="R46" s="59">
        <v>0.5</v>
      </c>
      <c r="S46" s="56">
        <f t="shared" ref="S46:S54" si="1">ROUNDUP(R46*0.75,2)</f>
        <v>0.38</v>
      </c>
      <c r="T46" s="75">
        <f>ROUNDUP((T5*R46)+(T6*S46)+(T7*(R46*2)),2)</f>
        <v>0</v>
      </c>
    </row>
    <row r="47" spans="1:20" ht="18.75" customHeight="1" x14ac:dyDescent="0.2">
      <c r="A47" s="109"/>
      <c r="B47" s="79" t="s">
        <v>560</v>
      </c>
      <c r="C47" s="54" t="s">
        <v>85</v>
      </c>
      <c r="D47" s="55"/>
      <c r="E47" s="56">
        <v>10</v>
      </c>
      <c r="F47" s="57" t="s">
        <v>27</v>
      </c>
      <c r="G47" s="83"/>
      <c r="H47" s="87" t="s">
        <v>85</v>
      </c>
      <c r="I47" s="55"/>
      <c r="J47" s="57">
        <f>ROUNDUP(E47*0.75,2)</f>
        <v>7.5</v>
      </c>
      <c r="K47" s="57" t="s">
        <v>27</v>
      </c>
      <c r="L47" s="57"/>
      <c r="M47" s="57">
        <f>ROUNDUP((T5*E47)+(T6*J47)+(T7*(E47*2)),2)</f>
        <v>0</v>
      </c>
      <c r="N47" s="91">
        <f>M47</f>
        <v>0</v>
      </c>
      <c r="O47" s="79" t="s">
        <v>80</v>
      </c>
      <c r="P47" s="58" t="s">
        <v>32</v>
      </c>
      <c r="Q47" s="55"/>
      <c r="R47" s="59">
        <v>0.05</v>
      </c>
      <c r="S47" s="56">
        <f t="shared" si="1"/>
        <v>0.04</v>
      </c>
      <c r="T47" s="75">
        <f>ROUNDUP((T5*R47)+(T6*S47)+(T7*(R47*2)),2)</f>
        <v>0</v>
      </c>
    </row>
    <row r="48" spans="1:20" ht="18.75" customHeight="1" x14ac:dyDescent="0.2">
      <c r="A48" s="109"/>
      <c r="B48" s="79"/>
      <c r="C48" s="54" t="s">
        <v>28</v>
      </c>
      <c r="D48" s="55"/>
      <c r="E48" s="56">
        <v>20</v>
      </c>
      <c r="F48" s="57" t="s">
        <v>27</v>
      </c>
      <c r="G48" s="83"/>
      <c r="H48" s="87" t="s">
        <v>28</v>
      </c>
      <c r="I48" s="55"/>
      <c r="J48" s="57">
        <f>ROUNDUP(E48*0.75,2)</f>
        <v>15</v>
      </c>
      <c r="K48" s="57" t="s">
        <v>27</v>
      </c>
      <c r="L48" s="57"/>
      <c r="M48" s="57">
        <f>ROUNDUP((T5*E48)+(T6*J48)+(T7*(E48*2)),2)</f>
        <v>0</v>
      </c>
      <c r="N48" s="91">
        <f>ROUND(M48+(M48*6/100),2)</f>
        <v>0</v>
      </c>
      <c r="O48" s="79" t="s">
        <v>81</v>
      </c>
      <c r="P48" s="58" t="s">
        <v>39</v>
      </c>
      <c r="Q48" s="55"/>
      <c r="R48" s="59">
        <v>0.01</v>
      </c>
      <c r="S48" s="56">
        <f t="shared" si="1"/>
        <v>0.01</v>
      </c>
      <c r="T48" s="75">
        <f>ROUNDUP((T5*R48)+(T6*S48)+(T7*(R48*2)),2)</f>
        <v>0</v>
      </c>
    </row>
    <row r="49" spans="1:20" ht="18.75" customHeight="1" x14ac:dyDescent="0.2">
      <c r="A49" s="109"/>
      <c r="B49" s="79"/>
      <c r="C49" s="54" t="s">
        <v>90</v>
      </c>
      <c r="D49" s="55"/>
      <c r="E49" s="56">
        <v>3</v>
      </c>
      <c r="F49" s="57" t="s">
        <v>27</v>
      </c>
      <c r="G49" s="83"/>
      <c r="H49" s="87" t="s">
        <v>90</v>
      </c>
      <c r="I49" s="55"/>
      <c r="J49" s="57">
        <f>ROUNDUP(E49*0.75,2)</f>
        <v>2.25</v>
      </c>
      <c r="K49" s="57" t="s">
        <v>27</v>
      </c>
      <c r="L49" s="57"/>
      <c r="M49" s="57">
        <f>ROUNDUP((T5*E49)+(T6*J49)+(T7*(E49*2)),2)</f>
        <v>0</v>
      </c>
      <c r="N49" s="91">
        <f>M49</f>
        <v>0</v>
      </c>
      <c r="O49" s="103" t="s">
        <v>659</v>
      </c>
      <c r="P49" s="58" t="s">
        <v>44</v>
      </c>
      <c r="Q49" s="55"/>
      <c r="R49" s="59">
        <v>2</v>
      </c>
      <c r="S49" s="56">
        <f t="shared" si="1"/>
        <v>1.5</v>
      </c>
      <c r="T49" s="75">
        <f>ROUNDUP((T5*R49)+(T6*S49)+(T7*(R49*2)),2)</f>
        <v>0</v>
      </c>
    </row>
    <row r="50" spans="1:20" ht="18.75" customHeight="1" x14ac:dyDescent="0.2">
      <c r="A50" s="109"/>
      <c r="B50" s="79"/>
      <c r="C50" s="54"/>
      <c r="D50" s="55"/>
      <c r="E50" s="56"/>
      <c r="F50" s="57"/>
      <c r="G50" s="83"/>
      <c r="H50" s="87"/>
      <c r="I50" s="55"/>
      <c r="J50" s="57"/>
      <c r="K50" s="57"/>
      <c r="L50" s="57"/>
      <c r="M50" s="57"/>
      <c r="N50" s="91"/>
      <c r="O50" s="36" t="s">
        <v>660</v>
      </c>
      <c r="P50" s="58" t="s">
        <v>42</v>
      </c>
      <c r="Q50" s="55"/>
      <c r="R50" s="59">
        <v>15</v>
      </c>
      <c r="S50" s="56">
        <f t="shared" si="1"/>
        <v>11.25</v>
      </c>
      <c r="T50" s="75">
        <f>ROUNDUP((T5*R50)+(T6*S50)+(T7*(R50*2)),2)</f>
        <v>0</v>
      </c>
    </row>
    <row r="51" spans="1:20" ht="18.75" customHeight="1" x14ac:dyDescent="0.2">
      <c r="A51" s="109"/>
      <c r="B51" s="79"/>
      <c r="C51" s="54"/>
      <c r="D51" s="55"/>
      <c r="E51" s="56"/>
      <c r="F51" s="57"/>
      <c r="G51" s="83"/>
      <c r="H51" s="87"/>
      <c r="I51" s="55"/>
      <c r="J51" s="57"/>
      <c r="K51" s="57"/>
      <c r="L51" s="57"/>
      <c r="M51" s="57"/>
      <c r="N51" s="91"/>
      <c r="O51" s="79" t="s">
        <v>82</v>
      </c>
      <c r="P51" s="58" t="s">
        <v>69</v>
      </c>
      <c r="Q51" s="55"/>
      <c r="R51" s="59">
        <v>1</v>
      </c>
      <c r="S51" s="56">
        <f t="shared" si="1"/>
        <v>0.75</v>
      </c>
      <c r="T51" s="75">
        <f>ROUNDUP((T5*R51)+(T6*S51)+(T7*(R51*2)),2)</f>
        <v>0</v>
      </c>
    </row>
    <row r="52" spans="1:20" ht="18.75" customHeight="1" x14ac:dyDescent="0.2">
      <c r="A52" s="109"/>
      <c r="B52" s="79"/>
      <c r="C52" s="54"/>
      <c r="D52" s="55"/>
      <c r="E52" s="56"/>
      <c r="F52" s="57"/>
      <c r="G52" s="83"/>
      <c r="H52" s="87"/>
      <c r="I52" s="55"/>
      <c r="J52" s="57"/>
      <c r="K52" s="57"/>
      <c r="L52" s="57"/>
      <c r="M52" s="57"/>
      <c r="N52" s="91"/>
      <c r="O52" s="79" t="s">
        <v>48</v>
      </c>
      <c r="P52" s="58" t="s">
        <v>87</v>
      </c>
      <c r="Q52" s="55"/>
      <c r="R52" s="59">
        <v>1.5</v>
      </c>
      <c r="S52" s="56">
        <f t="shared" si="1"/>
        <v>1.1300000000000001</v>
      </c>
      <c r="T52" s="75">
        <f>ROUNDUP((T5*R52)+(T6*S52)+(T7*(R52*2)),2)</f>
        <v>0</v>
      </c>
    </row>
    <row r="53" spans="1:20" ht="18.75" customHeight="1" x14ac:dyDescent="0.2">
      <c r="A53" s="109"/>
      <c r="B53" s="79"/>
      <c r="C53" s="54"/>
      <c r="D53" s="55"/>
      <c r="E53" s="56"/>
      <c r="F53" s="57"/>
      <c r="G53" s="83"/>
      <c r="H53" s="87"/>
      <c r="I53" s="55"/>
      <c r="J53" s="57"/>
      <c r="K53" s="57"/>
      <c r="L53" s="57"/>
      <c r="M53" s="57"/>
      <c r="N53" s="91"/>
      <c r="O53" s="79"/>
      <c r="P53" s="58" t="s">
        <v>88</v>
      </c>
      <c r="Q53" s="55" t="s">
        <v>41</v>
      </c>
      <c r="R53" s="59">
        <v>1.5</v>
      </c>
      <c r="S53" s="56">
        <f t="shared" si="1"/>
        <v>1.1300000000000001</v>
      </c>
      <c r="T53" s="75">
        <f>ROUNDUP((T5*R53)+(T6*S53)+(T7*(R53*2)),2)</f>
        <v>0</v>
      </c>
    </row>
    <row r="54" spans="1:20" ht="18.75" customHeight="1" x14ac:dyDescent="0.2">
      <c r="A54" s="109"/>
      <c r="B54" s="79"/>
      <c r="C54" s="54"/>
      <c r="D54" s="55"/>
      <c r="E54" s="56"/>
      <c r="F54" s="57"/>
      <c r="G54" s="83"/>
      <c r="H54" s="87"/>
      <c r="I54" s="55"/>
      <c r="J54" s="57"/>
      <c r="K54" s="57"/>
      <c r="L54" s="57"/>
      <c r="M54" s="57"/>
      <c r="N54" s="91"/>
      <c r="O54" s="79"/>
      <c r="P54" s="58" t="s">
        <v>89</v>
      </c>
      <c r="Q54" s="55"/>
      <c r="R54" s="59">
        <v>1</v>
      </c>
      <c r="S54" s="56">
        <f t="shared" si="1"/>
        <v>0.75</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91</v>
      </c>
      <c r="C56" s="54" t="s">
        <v>93</v>
      </c>
      <c r="D56" s="55"/>
      <c r="E56" s="56">
        <v>5</v>
      </c>
      <c r="F56" s="57" t="s">
        <v>27</v>
      </c>
      <c r="G56" s="83"/>
      <c r="H56" s="87" t="s">
        <v>93</v>
      </c>
      <c r="I56" s="55"/>
      <c r="J56" s="57">
        <f>ROUNDUP(E56*0.75,2)</f>
        <v>3.75</v>
      </c>
      <c r="K56" s="57" t="s">
        <v>27</v>
      </c>
      <c r="L56" s="57"/>
      <c r="M56" s="57">
        <f>ROUNDUP((T5*E56)+(T6*J56)+(T7*(E56*2)),2)</f>
        <v>0</v>
      </c>
      <c r="N56" s="91">
        <f>M56</f>
        <v>0</v>
      </c>
      <c r="O56" s="103" t="s">
        <v>661</v>
      </c>
      <c r="P56" s="58" t="s">
        <v>44</v>
      </c>
      <c r="Q56" s="55"/>
      <c r="R56" s="59">
        <v>1.5</v>
      </c>
      <c r="S56" s="56">
        <f>ROUNDUP(R56*0.75,2)</f>
        <v>1.1300000000000001</v>
      </c>
      <c r="T56" s="75">
        <f>ROUNDUP((T5*R56)+(T6*S56)+(T7*(R56*2)),2)</f>
        <v>0</v>
      </c>
    </row>
    <row r="57" spans="1:20" ht="18.75" customHeight="1" x14ac:dyDescent="0.2">
      <c r="A57" s="109"/>
      <c r="B57" s="79"/>
      <c r="C57" s="54" t="s">
        <v>49</v>
      </c>
      <c r="D57" s="55"/>
      <c r="E57" s="56">
        <v>10</v>
      </c>
      <c r="F57" s="57" t="s">
        <v>27</v>
      </c>
      <c r="G57" s="83"/>
      <c r="H57" s="87" t="s">
        <v>49</v>
      </c>
      <c r="I57" s="55"/>
      <c r="J57" s="57">
        <f>ROUNDUP(E57*0.75,2)</f>
        <v>7.5</v>
      </c>
      <c r="K57" s="57" t="s">
        <v>27</v>
      </c>
      <c r="L57" s="57"/>
      <c r="M57" s="57">
        <f>ROUNDUP((T5*E57)+(T6*J57)+(T7*(E57*2)),2)</f>
        <v>0</v>
      </c>
      <c r="N57" s="91">
        <f>ROUND(M57+(M57*10/100),2)</f>
        <v>0</v>
      </c>
      <c r="O57" s="36" t="s">
        <v>523</v>
      </c>
      <c r="P57" s="58" t="s">
        <v>95</v>
      </c>
      <c r="Q57" s="55"/>
      <c r="R57" s="59">
        <v>20</v>
      </c>
      <c r="S57" s="56">
        <f>ROUNDUP(R57*0.75,2)</f>
        <v>15</v>
      </c>
      <c r="T57" s="75">
        <f>ROUNDUP((T5*R57)+(T6*S57)+(T7*(R57*2)),2)</f>
        <v>0</v>
      </c>
    </row>
    <row r="58" spans="1:20" ht="18.75" customHeight="1" x14ac:dyDescent="0.2">
      <c r="A58" s="109"/>
      <c r="B58" s="79"/>
      <c r="C58" s="54" t="s">
        <v>94</v>
      </c>
      <c r="D58" s="55"/>
      <c r="E58" s="56">
        <v>5</v>
      </c>
      <c r="F58" s="57" t="s">
        <v>27</v>
      </c>
      <c r="G58" s="83"/>
      <c r="H58" s="87" t="s">
        <v>94</v>
      </c>
      <c r="I58" s="55"/>
      <c r="J58" s="57">
        <f>ROUNDUP(E58*0.75,2)</f>
        <v>3.75</v>
      </c>
      <c r="K58" s="57" t="s">
        <v>27</v>
      </c>
      <c r="L58" s="57"/>
      <c r="M58" s="57">
        <f>ROUNDUP((T5*E58)+(T6*J58)+(T7*(E58*2)),2)</f>
        <v>0</v>
      </c>
      <c r="N58" s="91">
        <f>ROUND(M58+(M58*10/100),2)</f>
        <v>0</v>
      </c>
      <c r="O58" s="79" t="s">
        <v>92</v>
      </c>
      <c r="P58" s="58" t="s">
        <v>69</v>
      </c>
      <c r="Q58" s="55"/>
      <c r="R58" s="59">
        <v>1</v>
      </c>
      <c r="S58" s="56">
        <f>ROUNDUP(R58*0.75,2)</f>
        <v>0.75</v>
      </c>
      <c r="T58" s="75">
        <f>ROUNDUP((T5*R58)+(T6*S58)+(T7*(R58*2)),2)</f>
        <v>0</v>
      </c>
    </row>
    <row r="59" spans="1:20" ht="18.75" customHeight="1" x14ac:dyDescent="0.2">
      <c r="A59" s="109"/>
      <c r="B59" s="79"/>
      <c r="C59" s="54"/>
      <c r="D59" s="55"/>
      <c r="E59" s="56"/>
      <c r="F59" s="57"/>
      <c r="G59" s="83"/>
      <c r="H59" s="87"/>
      <c r="I59" s="55"/>
      <c r="J59" s="57"/>
      <c r="K59" s="57"/>
      <c r="L59" s="57"/>
      <c r="M59" s="57"/>
      <c r="N59" s="91"/>
      <c r="O59" s="79" t="s">
        <v>48</v>
      </c>
      <c r="P59" s="58" t="s">
        <v>96</v>
      </c>
      <c r="Q59" s="55"/>
      <c r="R59" s="59">
        <v>1</v>
      </c>
      <c r="S59" s="56">
        <f>ROUNDUP(R59*0.75,2)</f>
        <v>0.75</v>
      </c>
      <c r="T59" s="75">
        <f>ROUNDUP((T5*R59)+(T6*S59)+(T7*(R59*2)),2)</f>
        <v>0</v>
      </c>
    </row>
    <row r="60" spans="1:20" ht="18.75" customHeight="1" x14ac:dyDescent="0.2">
      <c r="A60" s="109"/>
      <c r="B60" s="79"/>
      <c r="C60" s="54"/>
      <c r="D60" s="55"/>
      <c r="E60" s="56"/>
      <c r="F60" s="57"/>
      <c r="G60" s="83"/>
      <c r="H60" s="87"/>
      <c r="I60" s="55"/>
      <c r="J60" s="57"/>
      <c r="K60" s="57"/>
      <c r="L60" s="57"/>
      <c r="M60" s="57"/>
      <c r="N60" s="91"/>
      <c r="O60" s="79"/>
      <c r="P60" s="58" t="s">
        <v>88</v>
      </c>
      <c r="Q60" s="55" t="s">
        <v>41</v>
      </c>
      <c r="R60" s="59">
        <v>1</v>
      </c>
      <c r="S60" s="56">
        <f>ROUNDUP(R60*0.75,2)</f>
        <v>0.75</v>
      </c>
      <c r="T60" s="75">
        <f>ROUNDUP((T5*R60)+(T6*S60)+(T7*(R60*2)),2)</f>
        <v>0</v>
      </c>
    </row>
    <row r="61" spans="1:20" ht="18.75" customHeight="1" x14ac:dyDescent="0.2">
      <c r="A61" s="109"/>
      <c r="B61" s="80"/>
      <c r="C61" s="60"/>
      <c r="D61" s="61"/>
      <c r="E61" s="62"/>
      <c r="F61" s="63"/>
      <c r="G61" s="84"/>
      <c r="H61" s="88"/>
      <c r="I61" s="61"/>
      <c r="J61" s="63"/>
      <c r="K61" s="63"/>
      <c r="L61" s="63"/>
      <c r="M61" s="63"/>
      <c r="N61" s="92"/>
      <c r="O61" s="80"/>
      <c r="P61" s="64"/>
      <c r="Q61" s="61"/>
      <c r="R61" s="65"/>
      <c r="S61" s="62"/>
      <c r="T61" s="76"/>
    </row>
    <row r="62" spans="1:20" ht="18.75" customHeight="1" x14ac:dyDescent="0.2">
      <c r="A62" s="109"/>
      <c r="B62" s="79" t="s">
        <v>97</v>
      </c>
      <c r="C62" s="54" t="s">
        <v>98</v>
      </c>
      <c r="D62" s="55"/>
      <c r="E62" s="56">
        <v>20</v>
      </c>
      <c r="F62" s="57" t="s">
        <v>27</v>
      </c>
      <c r="G62" s="83"/>
      <c r="H62" s="87" t="s">
        <v>98</v>
      </c>
      <c r="I62" s="55"/>
      <c r="J62" s="57">
        <f>ROUNDUP(E62*0.75,2)</f>
        <v>15</v>
      </c>
      <c r="K62" s="57" t="s">
        <v>27</v>
      </c>
      <c r="L62" s="57"/>
      <c r="M62" s="57">
        <f>ROUNDUP((T5*E62)+(T6*J62)+(T7*(E62*2)),2)</f>
        <v>0</v>
      </c>
      <c r="N62" s="91">
        <f>ROUND(M62+(M62*10/100),2)</f>
        <v>0</v>
      </c>
      <c r="O62" s="79" t="s">
        <v>48</v>
      </c>
      <c r="P62" s="58" t="s">
        <v>95</v>
      </c>
      <c r="Q62" s="55"/>
      <c r="R62" s="59">
        <v>100</v>
      </c>
      <c r="S62" s="56">
        <f>ROUNDUP(R62*0.75,2)</f>
        <v>75</v>
      </c>
      <c r="T62" s="75">
        <f>ROUNDUP((T5*R62)+(T6*S62)+(T7*(R62*2)),2)</f>
        <v>0</v>
      </c>
    </row>
    <row r="63" spans="1:20" ht="18.75" customHeight="1" x14ac:dyDescent="0.2">
      <c r="A63" s="109"/>
      <c r="B63" s="79"/>
      <c r="C63" s="54" t="s">
        <v>99</v>
      </c>
      <c r="D63" s="55" t="s">
        <v>41</v>
      </c>
      <c r="E63" s="73">
        <v>0.1</v>
      </c>
      <c r="F63" s="57" t="s">
        <v>100</v>
      </c>
      <c r="G63" s="83"/>
      <c r="H63" s="87" t="s">
        <v>99</v>
      </c>
      <c r="I63" s="55" t="s">
        <v>41</v>
      </c>
      <c r="J63" s="57">
        <f>ROUNDUP(E63*0.75,2)</f>
        <v>0.08</v>
      </c>
      <c r="K63" s="57" t="s">
        <v>100</v>
      </c>
      <c r="L63" s="57"/>
      <c r="M63" s="57">
        <f>ROUNDUP((T5*E63)+(T6*J63)+(T7*(E63*2)),2)</f>
        <v>0</v>
      </c>
      <c r="N63" s="91">
        <f>M63</f>
        <v>0</v>
      </c>
      <c r="O63" s="79"/>
      <c r="P63" s="58" t="s">
        <v>32</v>
      </c>
      <c r="Q63" s="55"/>
      <c r="R63" s="59">
        <v>0.1</v>
      </c>
      <c r="S63" s="56">
        <f>ROUNDUP(R63*0.75,2)</f>
        <v>0.08</v>
      </c>
      <c r="T63" s="75">
        <f>ROUNDUP((T5*R63)+(T6*S63)+(T7*(R63*2)),2)</f>
        <v>0</v>
      </c>
    </row>
    <row r="64" spans="1:20" ht="18.75" customHeight="1" x14ac:dyDescent="0.2">
      <c r="A64" s="109"/>
      <c r="B64" s="79"/>
      <c r="C64" s="54"/>
      <c r="D64" s="55"/>
      <c r="E64" s="56"/>
      <c r="F64" s="57"/>
      <c r="G64" s="83"/>
      <c r="H64" s="87"/>
      <c r="I64" s="55"/>
      <c r="J64" s="57"/>
      <c r="K64" s="57"/>
      <c r="L64" s="57"/>
      <c r="M64" s="57"/>
      <c r="N64" s="91"/>
      <c r="O64" s="79"/>
      <c r="P64" s="58" t="s">
        <v>88</v>
      </c>
      <c r="Q64" s="55" t="s">
        <v>41</v>
      </c>
      <c r="R64" s="59">
        <v>0.5</v>
      </c>
      <c r="S64" s="56">
        <f>ROUNDUP(R64*0.75,2)</f>
        <v>0.38</v>
      </c>
      <c r="T64" s="75">
        <f>ROUNDUP((T5*R64)+(T6*S64)+(T7*(R64*2)),2)</f>
        <v>0</v>
      </c>
    </row>
    <row r="65" spans="1:20" ht="18.75" customHeight="1" thickBot="1" x14ac:dyDescent="0.25">
      <c r="A65" s="110"/>
      <c r="B65" s="81"/>
      <c r="C65" s="67"/>
      <c r="D65" s="68"/>
      <c r="E65" s="69"/>
      <c r="F65" s="70"/>
      <c r="G65" s="85"/>
      <c r="H65" s="89"/>
      <c r="I65" s="68"/>
      <c r="J65" s="70"/>
      <c r="K65" s="70"/>
      <c r="L65" s="70"/>
      <c r="M65" s="70"/>
      <c r="N65" s="93"/>
      <c r="O65" s="81"/>
      <c r="P65" s="71"/>
      <c r="Q65" s="68"/>
      <c r="R65" s="72"/>
      <c r="S65" s="69"/>
      <c r="T65" s="77"/>
    </row>
    <row r="66" spans="1:20" ht="18.75" customHeight="1" x14ac:dyDescent="0.2">
      <c r="A66" s="94" t="s">
        <v>102</v>
      </c>
    </row>
    <row r="67" spans="1:20" ht="18.75" customHeight="1" x14ac:dyDescent="0.2">
      <c r="A67" s="94" t="s">
        <v>103</v>
      </c>
    </row>
    <row r="68" spans="1:20" ht="18.75" customHeight="1" x14ac:dyDescent="0.2">
      <c r="A68" s="37" t="s">
        <v>104</v>
      </c>
    </row>
    <row r="69" spans="1:20" ht="18.75" customHeight="1" x14ac:dyDescent="0.2">
      <c r="A69" s="37" t="s">
        <v>105</v>
      </c>
    </row>
    <row r="70" spans="1:20" ht="18.75" customHeight="1" x14ac:dyDescent="0.2">
      <c r="A70" s="37" t="s">
        <v>106</v>
      </c>
    </row>
    <row r="71" spans="1:20" ht="18.75" customHeight="1" x14ac:dyDescent="0.2">
      <c r="A71" s="37" t="s">
        <v>107</v>
      </c>
    </row>
    <row r="72" spans="1:20" ht="18.75" customHeight="1" x14ac:dyDescent="0.2">
      <c r="A72" s="37" t="s">
        <v>108</v>
      </c>
    </row>
    <row r="73" spans="1:20" ht="18.75" customHeight="1" x14ac:dyDescent="0.2">
      <c r="A73" s="37" t="s">
        <v>109</v>
      </c>
    </row>
    <row r="74" spans="1:20" ht="18.75" customHeight="1" x14ac:dyDescent="0.2">
      <c r="A74" s="37" t="s">
        <v>110</v>
      </c>
    </row>
  </sheetData>
  <mergeCells count="7">
    <mergeCell ref="A42:A65"/>
    <mergeCell ref="H1:O1"/>
    <mergeCell ref="A2:T2"/>
    <mergeCell ref="Q3:T3"/>
    <mergeCell ref="A8:F8"/>
    <mergeCell ref="A10:A29"/>
    <mergeCell ref="A30:A41"/>
  </mergeCells>
  <phoneticPr fontId="22"/>
  <printOptions horizontalCentered="1" verticalCentered="1"/>
  <pageMargins left="0.39370078740157483" right="0.39370078740157483" top="0.39370078740157483" bottom="0.39370078740157483" header="0.39370078740157483" footer="0.39370078740157483"/>
  <pageSetup paperSize="12" scale="4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8"/>
  <sheetViews>
    <sheetView showZeros="0" topLeftCell="A28" zoomScale="80" zoomScaleNormal="80" zoomScaleSheetLayoutView="80" workbookViewId="0">
      <selection activeCell="O56" sqref="O5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365</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149</v>
      </c>
      <c r="C10" s="48" t="s">
        <v>150</v>
      </c>
      <c r="D10" s="49" t="s">
        <v>151</v>
      </c>
      <c r="E10" s="95">
        <v>0.5</v>
      </c>
      <c r="F10" s="51" t="s">
        <v>100</v>
      </c>
      <c r="G10" s="82"/>
      <c r="H10" s="86" t="s">
        <v>150</v>
      </c>
      <c r="I10" s="49" t="s">
        <v>151</v>
      </c>
      <c r="J10" s="51">
        <f>ROUNDUP(E10*0.75,2)</f>
        <v>0.38</v>
      </c>
      <c r="K10" s="51" t="s">
        <v>100</v>
      </c>
      <c r="L10" s="51"/>
      <c r="M10" s="51">
        <f>ROUNDUP((R5*E10)+(R6*J10)+(R7*(E10*2)),2)</f>
        <v>0</v>
      </c>
      <c r="N10" s="90">
        <f>M10</f>
        <v>0</v>
      </c>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366</v>
      </c>
      <c r="C12" s="54" t="s">
        <v>296</v>
      </c>
      <c r="D12" s="55"/>
      <c r="E12" s="56">
        <v>1</v>
      </c>
      <c r="F12" s="57" t="s">
        <v>157</v>
      </c>
      <c r="G12" s="83" t="s">
        <v>76</v>
      </c>
      <c r="H12" s="87" t="s">
        <v>296</v>
      </c>
      <c r="I12" s="55"/>
      <c r="J12" s="57">
        <f>ROUNDUP(E12*0.75,2)</f>
        <v>0.75</v>
      </c>
      <c r="K12" s="57" t="s">
        <v>157</v>
      </c>
      <c r="L12" s="57" t="s">
        <v>76</v>
      </c>
      <c r="M12" s="57">
        <f>ROUNDUP((R5*E12)+(R6*J12)+(R7*(E12*2)),2)</f>
        <v>0</v>
      </c>
      <c r="N12" s="91">
        <f>M12</f>
        <v>0</v>
      </c>
      <c r="O12" s="79" t="s">
        <v>367</v>
      </c>
      <c r="P12" s="58" t="s">
        <v>30</v>
      </c>
      <c r="Q12" s="55" t="s">
        <v>31</v>
      </c>
      <c r="R12" s="59">
        <v>1</v>
      </c>
      <c r="S12" s="56">
        <f t="shared" ref="S12:S19" si="0">ROUNDUP(R12*0.75,2)</f>
        <v>0.75</v>
      </c>
      <c r="T12" s="75">
        <f>ROUNDUP((R5*R12)+(R6*S12)+(R7*(R12*2)),2)</f>
        <v>0</v>
      </c>
    </row>
    <row r="13" spans="1:21" ht="18.75" customHeight="1" x14ac:dyDescent="0.2">
      <c r="A13" s="109"/>
      <c r="B13" s="79"/>
      <c r="C13" s="54" t="s">
        <v>28</v>
      </c>
      <c r="D13" s="55"/>
      <c r="E13" s="56">
        <v>10</v>
      </c>
      <c r="F13" s="57" t="s">
        <v>27</v>
      </c>
      <c r="G13" s="83"/>
      <c r="H13" s="87" t="s">
        <v>28</v>
      </c>
      <c r="I13" s="55"/>
      <c r="J13" s="57">
        <f>ROUNDUP(E13*0.75,2)</f>
        <v>7.5</v>
      </c>
      <c r="K13" s="57" t="s">
        <v>27</v>
      </c>
      <c r="L13" s="57"/>
      <c r="M13" s="57">
        <f>ROUNDUP((R5*E13)+(R6*J13)+(R7*(E13*2)),2)</f>
        <v>0</v>
      </c>
      <c r="N13" s="91">
        <f>ROUND(M13+(M13*6/100),2)</f>
        <v>0</v>
      </c>
      <c r="O13" s="79" t="s">
        <v>599</v>
      </c>
      <c r="P13" s="58" t="s">
        <v>40</v>
      </c>
      <c r="Q13" s="55" t="s">
        <v>41</v>
      </c>
      <c r="R13" s="59">
        <v>2</v>
      </c>
      <c r="S13" s="56">
        <f t="shared" si="0"/>
        <v>1.5</v>
      </c>
      <c r="T13" s="75">
        <f>ROUNDUP((R5*R13)+(R6*S13)+(R7*(R13*2)),2)</f>
        <v>0</v>
      </c>
    </row>
    <row r="14" spans="1:21" ht="18.75" customHeight="1" x14ac:dyDescent="0.2">
      <c r="A14" s="109"/>
      <c r="B14" s="79"/>
      <c r="C14" s="54" t="s">
        <v>98</v>
      </c>
      <c r="D14" s="55"/>
      <c r="E14" s="56">
        <v>5</v>
      </c>
      <c r="F14" s="57" t="s">
        <v>27</v>
      </c>
      <c r="G14" s="83"/>
      <c r="H14" s="87" t="s">
        <v>98</v>
      </c>
      <c r="I14" s="55"/>
      <c r="J14" s="57">
        <f>ROUNDUP(E14*0.75,2)</f>
        <v>3.75</v>
      </c>
      <c r="K14" s="57" t="s">
        <v>27</v>
      </c>
      <c r="L14" s="57"/>
      <c r="M14" s="57">
        <f>ROUNDUP((R5*E14)+(R6*J14)+(R7*(E14*2)),2)</f>
        <v>0</v>
      </c>
      <c r="N14" s="91">
        <f>ROUND(M14+(M14*10/100),2)</f>
        <v>0</v>
      </c>
      <c r="O14" s="79" t="s">
        <v>368</v>
      </c>
      <c r="P14" s="58" t="s">
        <v>32</v>
      </c>
      <c r="Q14" s="55"/>
      <c r="R14" s="59">
        <v>0.05</v>
      </c>
      <c r="S14" s="56">
        <f t="shared" si="0"/>
        <v>0.04</v>
      </c>
      <c r="T14" s="75">
        <f>ROUNDUP((R5*R14)+(R6*S14)+(R7*(R14*2)),2)</f>
        <v>0</v>
      </c>
    </row>
    <row r="15" spans="1:21" ht="18.75" customHeight="1" x14ac:dyDescent="0.2">
      <c r="A15" s="109"/>
      <c r="B15" s="79"/>
      <c r="C15" s="54" t="s">
        <v>58</v>
      </c>
      <c r="D15" s="55" t="s">
        <v>31</v>
      </c>
      <c r="E15" s="56">
        <v>30</v>
      </c>
      <c r="F15" s="57" t="s">
        <v>59</v>
      </c>
      <c r="G15" s="83"/>
      <c r="H15" s="87" t="s">
        <v>58</v>
      </c>
      <c r="I15" s="55" t="s">
        <v>31</v>
      </c>
      <c r="J15" s="57">
        <f>ROUNDUP(E15*0.75,2)</f>
        <v>22.5</v>
      </c>
      <c r="K15" s="57" t="s">
        <v>59</v>
      </c>
      <c r="L15" s="57"/>
      <c r="M15" s="57">
        <f>ROUNDUP((R5*E15)+(R6*J15)+(R7*(E15*2)),2)</f>
        <v>0</v>
      </c>
      <c r="N15" s="91">
        <f>M15</f>
        <v>0</v>
      </c>
      <c r="O15" s="79" t="s">
        <v>369</v>
      </c>
      <c r="P15" s="58" t="s">
        <v>44</v>
      </c>
      <c r="Q15" s="55"/>
      <c r="R15" s="59">
        <v>1</v>
      </c>
      <c r="S15" s="56">
        <f t="shared" si="0"/>
        <v>0.75</v>
      </c>
      <c r="T15" s="75">
        <f>ROUNDUP((R5*R15)+(R6*S15)+(R7*(R15*2)),2)</f>
        <v>0</v>
      </c>
    </row>
    <row r="16" spans="1:21" ht="18.75" customHeight="1" x14ac:dyDescent="0.2">
      <c r="A16" s="109"/>
      <c r="B16" s="79"/>
      <c r="C16" s="54"/>
      <c r="D16" s="55"/>
      <c r="E16" s="56"/>
      <c r="F16" s="57"/>
      <c r="G16" s="83"/>
      <c r="H16" s="87"/>
      <c r="I16" s="55"/>
      <c r="J16" s="57"/>
      <c r="K16" s="57"/>
      <c r="L16" s="57"/>
      <c r="M16" s="57"/>
      <c r="N16" s="91"/>
      <c r="O16" s="79" t="s">
        <v>370</v>
      </c>
      <c r="P16" s="58" t="s">
        <v>44</v>
      </c>
      <c r="Q16" s="55"/>
      <c r="R16" s="59">
        <v>1</v>
      </c>
      <c r="S16" s="56">
        <f t="shared" si="0"/>
        <v>0.75</v>
      </c>
      <c r="T16" s="75">
        <f>ROUNDUP((R5*R16)+(R6*S16)+(R7*(R16*2)),2)</f>
        <v>0</v>
      </c>
    </row>
    <row r="17" spans="1:20" ht="18.75" customHeight="1" x14ac:dyDescent="0.2">
      <c r="A17" s="109"/>
      <c r="B17" s="79"/>
      <c r="C17" s="54"/>
      <c r="D17" s="55"/>
      <c r="E17" s="56"/>
      <c r="F17" s="57"/>
      <c r="G17" s="83"/>
      <c r="H17" s="87"/>
      <c r="I17" s="55"/>
      <c r="J17" s="57"/>
      <c r="K17" s="57"/>
      <c r="L17" s="57"/>
      <c r="M17" s="57"/>
      <c r="N17" s="91"/>
      <c r="O17" s="103" t="s">
        <v>600</v>
      </c>
      <c r="P17" s="58" t="s">
        <v>32</v>
      </c>
      <c r="Q17" s="55"/>
      <c r="R17" s="59">
        <v>0.2</v>
      </c>
      <c r="S17" s="56">
        <f t="shared" si="0"/>
        <v>0.15</v>
      </c>
      <c r="T17" s="75">
        <f>ROUNDUP((R5*R17)+(R6*S17)+(R7*(R17*2)),2)</f>
        <v>0</v>
      </c>
    </row>
    <row r="18" spans="1:20" ht="18.75" customHeight="1" x14ac:dyDescent="0.2">
      <c r="A18" s="109"/>
      <c r="B18" s="79"/>
      <c r="C18" s="54"/>
      <c r="D18" s="55"/>
      <c r="E18" s="56"/>
      <c r="F18" s="57"/>
      <c r="G18" s="83"/>
      <c r="H18" s="87"/>
      <c r="I18" s="55"/>
      <c r="J18" s="57"/>
      <c r="K18" s="57"/>
      <c r="L18" s="57"/>
      <c r="M18" s="57"/>
      <c r="N18" s="91"/>
      <c r="O18" s="36" t="s">
        <v>551</v>
      </c>
      <c r="P18" s="58" t="s">
        <v>39</v>
      </c>
      <c r="Q18" s="55"/>
      <c r="R18" s="59">
        <v>0.01</v>
      </c>
      <c r="S18" s="56">
        <f t="shared" si="0"/>
        <v>0.01</v>
      </c>
      <c r="T18" s="75">
        <f>ROUNDUP((R5*R18)+(R6*S18)+(R7*(R18*2)),2)</f>
        <v>0</v>
      </c>
    </row>
    <row r="19" spans="1:20" ht="18.75" customHeight="1" x14ac:dyDescent="0.2">
      <c r="A19" s="109"/>
      <c r="B19" s="79"/>
      <c r="C19" s="54"/>
      <c r="D19" s="55"/>
      <c r="E19" s="56"/>
      <c r="F19" s="57"/>
      <c r="G19" s="83"/>
      <c r="H19" s="87"/>
      <c r="I19" s="55"/>
      <c r="J19" s="57"/>
      <c r="K19" s="57"/>
      <c r="L19" s="57"/>
      <c r="M19" s="57"/>
      <c r="N19" s="91"/>
      <c r="O19" s="79" t="s">
        <v>48</v>
      </c>
      <c r="P19" s="58" t="s">
        <v>43</v>
      </c>
      <c r="Q19" s="55" t="s">
        <v>41</v>
      </c>
      <c r="R19" s="59">
        <v>3</v>
      </c>
      <c r="S19" s="56">
        <f t="shared" si="0"/>
        <v>2.25</v>
      </c>
      <c r="T19" s="75">
        <f>ROUNDUP((R5*R19)+(R6*S19)+(R7*(R19*2)),2)</f>
        <v>0</v>
      </c>
    </row>
    <row r="20" spans="1:20" ht="18.75" customHeight="1" x14ac:dyDescent="0.2">
      <c r="A20" s="109"/>
      <c r="B20" s="80"/>
      <c r="C20" s="60"/>
      <c r="D20" s="61"/>
      <c r="E20" s="62"/>
      <c r="F20" s="63"/>
      <c r="G20" s="84"/>
      <c r="H20" s="88"/>
      <c r="I20" s="61"/>
      <c r="J20" s="63"/>
      <c r="K20" s="63"/>
      <c r="L20" s="63"/>
      <c r="M20" s="63"/>
      <c r="N20" s="92"/>
      <c r="O20" s="80"/>
      <c r="P20" s="64"/>
      <c r="Q20" s="61"/>
      <c r="R20" s="65"/>
      <c r="S20" s="62"/>
      <c r="T20" s="76"/>
    </row>
    <row r="21" spans="1:20" ht="18.75" customHeight="1" x14ac:dyDescent="0.2">
      <c r="A21" s="109"/>
      <c r="B21" s="79" t="s">
        <v>371</v>
      </c>
      <c r="C21" s="54" t="s">
        <v>241</v>
      </c>
      <c r="D21" s="55"/>
      <c r="E21" s="56">
        <v>40</v>
      </c>
      <c r="F21" s="57" t="s">
        <v>27</v>
      </c>
      <c r="G21" s="83"/>
      <c r="H21" s="87" t="s">
        <v>241</v>
      </c>
      <c r="I21" s="55"/>
      <c r="J21" s="57">
        <f>ROUNDUP(E21*0.75,2)</f>
        <v>30</v>
      </c>
      <c r="K21" s="57" t="s">
        <v>27</v>
      </c>
      <c r="L21" s="57"/>
      <c r="M21" s="57">
        <f>ROUNDUP((R5*E21)+(R6*J21)+(R7*(E21*2)),2)</f>
        <v>0</v>
      </c>
      <c r="N21" s="91">
        <f>ROUND(M21+(M21*10/100),2)</f>
        <v>0</v>
      </c>
      <c r="O21" s="79" t="s">
        <v>601</v>
      </c>
      <c r="P21" s="58" t="s">
        <v>69</v>
      </c>
      <c r="Q21" s="55"/>
      <c r="R21" s="59">
        <v>0.3</v>
      </c>
      <c r="S21" s="56">
        <f>ROUNDUP(R21*0.75,2)</f>
        <v>0.23</v>
      </c>
      <c r="T21" s="75">
        <f>ROUNDUP((R5*R21)+(R6*S21)+(R7*(R21*2)),2)</f>
        <v>0</v>
      </c>
    </row>
    <row r="22" spans="1:20" ht="18.75" customHeight="1" x14ac:dyDescent="0.2">
      <c r="A22" s="109"/>
      <c r="B22" s="79"/>
      <c r="C22" s="54" t="s">
        <v>83</v>
      </c>
      <c r="D22" s="55" t="s">
        <v>84</v>
      </c>
      <c r="E22" s="96">
        <v>0.5</v>
      </c>
      <c r="F22" s="57" t="s">
        <v>56</v>
      </c>
      <c r="G22" s="83"/>
      <c r="H22" s="87" t="s">
        <v>83</v>
      </c>
      <c r="I22" s="55" t="s">
        <v>84</v>
      </c>
      <c r="J22" s="57">
        <f>ROUNDUP(E22*0.75,2)</f>
        <v>0.38</v>
      </c>
      <c r="K22" s="57" t="s">
        <v>56</v>
      </c>
      <c r="L22" s="57"/>
      <c r="M22" s="57">
        <f>ROUNDUP((R5*E22)+(R6*J22)+(R7*(E22*2)),2)</f>
        <v>0</v>
      </c>
      <c r="N22" s="91">
        <f>M22</f>
        <v>0</v>
      </c>
      <c r="O22" s="79" t="s">
        <v>602</v>
      </c>
      <c r="P22" s="58" t="s">
        <v>131</v>
      </c>
      <c r="Q22" s="55" t="s">
        <v>132</v>
      </c>
      <c r="R22" s="59">
        <v>2</v>
      </c>
      <c r="S22" s="56">
        <f>ROUNDUP(R22*0.75,2)</f>
        <v>1.5</v>
      </c>
      <c r="T22" s="75">
        <f>ROUNDUP((R5*R22)+(R6*S22)+(R7*(R22*2)),2)</f>
        <v>0</v>
      </c>
    </row>
    <row r="23" spans="1:20" ht="18.75" customHeight="1" x14ac:dyDescent="0.2">
      <c r="A23" s="109"/>
      <c r="B23" s="79"/>
      <c r="C23" s="54" t="s">
        <v>29</v>
      </c>
      <c r="D23" s="55"/>
      <c r="E23" s="56">
        <v>0.5</v>
      </c>
      <c r="F23" s="57" t="s">
        <v>27</v>
      </c>
      <c r="G23" s="83"/>
      <c r="H23" s="87" t="s">
        <v>29</v>
      </c>
      <c r="I23" s="55"/>
      <c r="J23" s="57">
        <f>ROUNDUP(E23*0.75,2)</f>
        <v>0.38</v>
      </c>
      <c r="K23" s="57" t="s">
        <v>27</v>
      </c>
      <c r="L23" s="57"/>
      <c r="M23" s="57">
        <f>ROUNDUP((R5*E23)+(R6*J23)+(R7*(E23*2)),2)</f>
        <v>0</v>
      </c>
      <c r="N23" s="91">
        <f>ROUND(M23+(M23*10/100),2)</f>
        <v>0</v>
      </c>
      <c r="O23" s="79" t="s">
        <v>372</v>
      </c>
      <c r="P23" s="58" t="s">
        <v>33</v>
      </c>
      <c r="Q23" s="55"/>
      <c r="R23" s="59">
        <v>2</v>
      </c>
      <c r="S23" s="56">
        <f>ROUNDUP(R23*0.75,2)</f>
        <v>1.5</v>
      </c>
      <c r="T23" s="75">
        <f>ROUNDUP((R5*R23)+(R6*S23)+(R7*(R23*2)),2)</f>
        <v>0</v>
      </c>
    </row>
    <row r="24" spans="1:20" ht="18.75" customHeight="1" x14ac:dyDescent="0.2">
      <c r="A24" s="109"/>
      <c r="B24" s="79"/>
      <c r="C24" s="54"/>
      <c r="D24" s="55"/>
      <c r="E24" s="56"/>
      <c r="F24" s="57"/>
      <c r="G24" s="83"/>
      <c r="H24" s="87"/>
      <c r="I24" s="55"/>
      <c r="J24" s="57"/>
      <c r="K24" s="57"/>
      <c r="L24" s="57"/>
      <c r="M24" s="57"/>
      <c r="N24" s="91"/>
      <c r="O24" s="79" t="s">
        <v>24</v>
      </c>
      <c r="P24" s="58"/>
      <c r="Q24" s="55"/>
      <c r="R24" s="59"/>
      <c r="S24" s="56"/>
      <c r="T24" s="75"/>
    </row>
    <row r="25" spans="1:20" ht="18.75" customHeight="1" x14ac:dyDescent="0.2">
      <c r="A25" s="109"/>
      <c r="B25" s="79"/>
      <c r="C25" s="54"/>
      <c r="D25" s="55"/>
      <c r="E25" s="56"/>
      <c r="F25" s="57"/>
      <c r="G25" s="83"/>
      <c r="H25" s="87"/>
      <c r="I25" s="55"/>
      <c r="J25" s="57"/>
      <c r="K25" s="57"/>
      <c r="L25" s="57"/>
      <c r="M25" s="57"/>
      <c r="N25" s="91"/>
      <c r="O25" s="79"/>
      <c r="P25" s="58"/>
      <c r="Q25" s="55"/>
      <c r="R25" s="59"/>
      <c r="S25" s="56"/>
      <c r="T25" s="75"/>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133</v>
      </c>
      <c r="C27" s="54" t="s">
        <v>320</v>
      </c>
      <c r="D27" s="55"/>
      <c r="E27" s="56">
        <v>5</v>
      </c>
      <c r="F27" s="57" t="s">
        <v>27</v>
      </c>
      <c r="G27" s="83"/>
      <c r="H27" s="87" t="s">
        <v>320</v>
      </c>
      <c r="I27" s="55"/>
      <c r="J27" s="57">
        <f>ROUNDUP(E27*0.75,2)</f>
        <v>3.75</v>
      </c>
      <c r="K27" s="57" t="s">
        <v>27</v>
      </c>
      <c r="L27" s="57"/>
      <c r="M27" s="57">
        <f>ROUNDUP((R5*E27)+(R6*J27)+(R7*(E27*2)),2)</f>
        <v>0</v>
      </c>
      <c r="N27" s="91">
        <f>ROUND(M27+(M27*15/100),2)</f>
        <v>0</v>
      </c>
      <c r="O27" s="79" t="s">
        <v>48</v>
      </c>
      <c r="P27" s="58" t="s">
        <v>95</v>
      </c>
      <c r="Q27" s="55"/>
      <c r="R27" s="59">
        <v>100</v>
      </c>
      <c r="S27" s="56">
        <f>ROUNDUP(R27*0.75,2)</f>
        <v>75</v>
      </c>
      <c r="T27" s="75">
        <f>ROUNDUP((R5*R27)+(R6*S27)+(R7*(R27*2)),2)</f>
        <v>0</v>
      </c>
    </row>
    <row r="28" spans="1:20" ht="18.75" customHeight="1" x14ac:dyDescent="0.2">
      <c r="A28" s="109"/>
      <c r="B28" s="79"/>
      <c r="C28" s="54" t="s">
        <v>346</v>
      </c>
      <c r="D28" s="55"/>
      <c r="E28" s="56">
        <v>2</v>
      </c>
      <c r="F28" s="57" t="s">
        <v>27</v>
      </c>
      <c r="G28" s="83"/>
      <c r="H28" s="87" t="s">
        <v>346</v>
      </c>
      <c r="I28" s="55"/>
      <c r="J28" s="57">
        <f>ROUNDUP(E28*0.75,2)</f>
        <v>1.5</v>
      </c>
      <c r="K28" s="57" t="s">
        <v>27</v>
      </c>
      <c r="L28" s="57"/>
      <c r="M28" s="57">
        <f>ROUNDUP((R5*E28)+(R6*J28)+(R7*(E28*2)),2)</f>
        <v>0</v>
      </c>
      <c r="N28" s="91">
        <f>ROUND(M28+(M28*10/100),2)</f>
        <v>0</v>
      </c>
      <c r="O28" s="79"/>
      <c r="P28" s="58" t="s">
        <v>136</v>
      </c>
      <c r="Q28" s="55"/>
      <c r="R28" s="59">
        <v>3</v>
      </c>
      <c r="S28" s="56">
        <f>ROUNDUP(R28*0.75,2)</f>
        <v>2.25</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53</v>
      </c>
      <c r="C30" s="54" t="s">
        <v>55</v>
      </c>
      <c r="D30" s="55"/>
      <c r="E30" s="66">
        <v>0.125</v>
      </c>
      <c r="F30" s="57" t="s">
        <v>56</v>
      </c>
      <c r="G30" s="83"/>
      <c r="H30" s="87" t="s">
        <v>55</v>
      </c>
      <c r="I30" s="55"/>
      <c r="J30" s="57">
        <f>ROUNDUP(E30*0.75,2)</f>
        <v>9.9999999999999992E-2</v>
      </c>
      <c r="K30" s="57" t="s">
        <v>56</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373</v>
      </c>
      <c r="C34" s="54" t="s">
        <v>375</v>
      </c>
      <c r="D34" s="55" t="s">
        <v>41</v>
      </c>
      <c r="E34" s="56">
        <v>25</v>
      </c>
      <c r="F34" s="57" t="s">
        <v>27</v>
      </c>
      <c r="G34" s="83"/>
      <c r="H34" s="87" t="s">
        <v>375</v>
      </c>
      <c r="I34" s="55" t="s">
        <v>41</v>
      </c>
      <c r="J34" s="57">
        <f t="shared" ref="J34:J39" si="1">ROUNDUP(E34*0.75,2)</f>
        <v>18.75</v>
      </c>
      <c r="K34" s="57" t="s">
        <v>27</v>
      </c>
      <c r="L34" s="57"/>
      <c r="M34" s="57">
        <f>ROUNDUP((S5*E34)+(S6*J34)+(S7*(E34*2)),2)</f>
        <v>0</v>
      </c>
      <c r="N34" s="91">
        <f>M34</f>
        <v>0</v>
      </c>
      <c r="O34" s="79" t="s">
        <v>374</v>
      </c>
      <c r="P34" s="58" t="s">
        <v>86</v>
      </c>
      <c r="Q34" s="55"/>
      <c r="R34" s="59">
        <v>0.5</v>
      </c>
      <c r="S34" s="56">
        <f>ROUNDUP(R34*0.75,2)</f>
        <v>0.38</v>
      </c>
      <c r="T34" s="75">
        <f>ROUNDUP((S5*R34)+(S6*S34)+(S7*(R34*2)),2)</f>
        <v>0</v>
      </c>
    </row>
    <row r="35" spans="1:20" ht="18.75" customHeight="1" x14ac:dyDescent="0.2">
      <c r="A35" s="109"/>
      <c r="B35" s="79"/>
      <c r="C35" s="54" t="s">
        <v>85</v>
      </c>
      <c r="D35" s="55"/>
      <c r="E35" s="56">
        <v>10</v>
      </c>
      <c r="F35" s="57" t="s">
        <v>27</v>
      </c>
      <c r="G35" s="83"/>
      <c r="H35" s="87" t="s">
        <v>85</v>
      </c>
      <c r="I35" s="55"/>
      <c r="J35" s="57">
        <f t="shared" si="1"/>
        <v>7.5</v>
      </c>
      <c r="K35" s="57" t="s">
        <v>27</v>
      </c>
      <c r="L35" s="57"/>
      <c r="M35" s="57">
        <f>ROUNDUP((S5*E35)+(S6*J35)+(S7*(E35*2)),2)</f>
        <v>0</v>
      </c>
      <c r="N35" s="91">
        <f>M35</f>
        <v>0</v>
      </c>
      <c r="O35" s="103" t="s">
        <v>603</v>
      </c>
      <c r="P35" s="58" t="s">
        <v>44</v>
      </c>
      <c r="Q35" s="55"/>
      <c r="R35" s="59">
        <v>1</v>
      </c>
      <c r="S35" s="56">
        <f>ROUNDUP(R35*0.75,2)</f>
        <v>0.75</v>
      </c>
      <c r="T35" s="75">
        <f>ROUNDUP((S5*R35)+(S6*S35)+(S7*(R35*2)),2)</f>
        <v>0</v>
      </c>
    </row>
    <row r="36" spans="1:20" ht="18.75" customHeight="1" x14ac:dyDescent="0.2">
      <c r="A36" s="109"/>
      <c r="B36" s="79"/>
      <c r="C36" s="54" t="s">
        <v>28</v>
      </c>
      <c r="D36" s="55"/>
      <c r="E36" s="56">
        <v>20</v>
      </c>
      <c r="F36" s="57" t="s">
        <v>27</v>
      </c>
      <c r="G36" s="83"/>
      <c r="H36" s="87" t="s">
        <v>28</v>
      </c>
      <c r="I36" s="55"/>
      <c r="J36" s="57">
        <f t="shared" si="1"/>
        <v>15</v>
      </c>
      <c r="K36" s="57" t="s">
        <v>27</v>
      </c>
      <c r="L36" s="57"/>
      <c r="M36" s="57">
        <f>ROUNDUP((S5*E36)+(S6*J36)+(S7*(E36*2)),2)</f>
        <v>0</v>
      </c>
      <c r="N36" s="91">
        <f>ROUND(M36+(M36*6/100),2)</f>
        <v>0</v>
      </c>
      <c r="O36" s="36" t="s">
        <v>552</v>
      </c>
      <c r="P36" s="58" t="s">
        <v>32</v>
      </c>
      <c r="Q36" s="55"/>
      <c r="R36" s="59">
        <v>0.1</v>
      </c>
      <c r="S36" s="56">
        <f>ROUNDUP(R36*0.75,2)</f>
        <v>0.08</v>
      </c>
      <c r="T36" s="75">
        <f>ROUNDUP((S5*R36)+(S6*S36)+(S7*(R36*2)),2)</f>
        <v>0</v>
      </c>
    </row>
    <row r="37" spans="1:20" ht="18.75" customHeight="1" x14ac:dyDescent="0.2">
      <c r="A37" s="109"/>
      <c r="B37" s="79"/>
      <c r="C37" s="54" t="s">
        <v>49</v>
      </c>
      <c r="D37" s="55"/>
      <c r="E37" s="56">
        <v>5</v>
      </c>
      <c r="F37" s="57" t="s">
        <v>27</v>
      </c>
      <c r="G37" s="83"/>
      <c r="H37" s="87" t="s">
        <v>49</v>
      </c>
      <c r="I37" s="55"/>
      <c r="J37" s="57">
        <f t="shared" si="1"/>
        <v>3.75</v>
      </c>
      <c r="K37" s="57" t="s">
        <v>27</v>
      </c>
      <c r="L37" s="57"/>
      <c r="M37" s="57">
        <f>ROUNDUP((S5*E37)+(S6*J37)+(S7*(E37*2)),2)</f>
        <v>0</v>
      </c>
      <c r="N37" s="91">
        <f>ROUND(M37+(M37*10/100),2)</f>
        <v>0</v>
      </c>
      <c r="O37" s="79" t="s">
        <v>48</v>
      </c>
      <c r="P37" s="58" t="s">
        <v>39</v>
      </c>
      <c r="Q37" s="55"/>
      <c r="R37" s="59">
        <v>0.01</v>
      </c>
      <c r="S37" s="56">
        <f>ROUNDUP(R37*0.75,2)</f>
        <v>0.01</v>
      </c>
      <c r="T37" s="75">
        <f>ROUNDUP((S5*R37)+(S6*S37)+(S7*(R37*2)),2)</f>
        <v>0</v>
      </c>
    </row>
    <row r="38" spans="1:20" ht="18.75" customHeight="1" x14ac:dyDescent="0.2">
      <c r="A38" s="109"/>
      <c r="B38" s="79"/>
      <c r="C38" s="54" t="s">
        <v>273</v>
      </c>
      <c r="D38" s="55"/>
      <c r="E38" s="66">
        <v>0.125</v>
      </c>
      <c r="F38" s="57" t="s">
        <v>100</v>
      </c>
      <c r="G38" s="83" t="s">
        <v>274</v>
      </c>
      <c r="H38" s="87" t="s">
        <v>273</v>
      </c>
      <c r="I38" s="55"/>
      <c r="J38" s="57">
        <f t="shared" si="1"/>
        <v>9.9999999999999992E-2</v>
      </c>
      <c r="K38" s="57" t="s">
        <v>100</v>
      </c>
      <c r="L38" s="57" t="s">
        <v>274</v>
      </c>
      <c r="M38" s="57">
        <f>ROUNDUP((S5*E38)+(S6*J38)+(S7*(E38*2)),2)</f>
        <v>0</v>
      </c>
      <c r="N38" s="91">
        <f>M38</f>
        <v>0</v>
      </c>
      <c r="O38" s="79"/>
      <c r="P38" s="58" t="s">
        <v>46</v>
      </c>
      <c r="Q38" s="55"/>
      <c r="R38" s="59">
        <v>6</v>
      </c>
      <c r="S38" s="56">
        <f>ROUNDUP(R38*0.75,2)</f>
        <v>4.5</v>
      </c>
      <c r="T38" s="75">
        <f>ROUNDUP((S5*R38)+(S6*S38)+(S7*(R38*2)),2)</f>
        <v>0</v>
      </c>
    </row>
    <row r="39" spans="1:20" ht="18.75" customHeight="1" x14ac:dyDescent="0.2">
      <c r="A39" s="109"/>
      <c r="B39" s="79"/>
      <c r="C39" s="54" t="s">
        <v>116</v>
      </c>
      <c r="D39" s="55"/>
      <c r="E39" s="56">
        <v>0.1</v>
      </c>
      <c r="F39" s="57" t="s">
        <v>27</v>
      </c>
      <c r="G39" s="83" t="s">
        <v>117</v>
      </c>
      <c r="H39" s="87" t="s">
        <v>116</v>
      </c>
      <c r="I39" s="55"/>
      <c r="J39" s="57">
        <f t="shared" si="1"/>
        <v>0.08</v>
      </c>
      <c r="K39" s="57" t="s">
        <v>27</v>
      </c>
      <c r="L39" s="57" t="s">
        <v>117</v>
      </c>
      <c r="M39" s="57">
        <f>ROUNDUP((S5*E39)+(S6*J39)+(S7*(E39*2)),2)</f>
        <v>0</v>
      </c>
      <c r="N39" s="91">
        <f>M39</f>
        <v>0</v>
      </c>
      <c r="O39" s="79"/>
      <c r="P39" s="58"/>
      <c r="Q39" s="55"/>
      <c r="R39" s="59"/>
      <c r="S39" s="56"/>
      <c r="T39" s="75"/>
    </row>
    <row r="40" spans="1:20" ht="18.75" customHeight="1" thickBot="1" x14ac:dyDescent="0.25">
      <c r="A40" s="110"/>
      <c r="B40" s="81"/>
      <c r="C40" s="67"/>
      <c r="D40" s="68"/>
      <c r="E40" s="69"/>
      <c r="F40" s="70"/>
      <c r="G40" s="85"/>
      <c r="H40" s="89"/>
      <c r="I40" s="68"/>
      <c r="J40" s="70"/>
      <c r="K40" s="70"/>
      <c r="L40" s="70"/>
      <c r="M40" s="70"/>
      <c r="N40" s="93"/>
      <c r="O40" s="81"/>
      <c r="P40" s="71"/>
      <c r="Q40" s="68"/>
      <c r="R40" s="72"/>
      <c r="S40" s="69"/>
      <c r="T40" s="77"/>
    </row>
    <row r="41" spans="1:20" ht="18.75" customHeight="1" x14ac:dyDescent="0.2">
      <c r="A41" s="108" t="s">
        <v>101</v>
      </c>
      <c r="B41" s="79" t="s">
        <v>25</v>
      </c>
      <c r="C41" s="54"/>
      <c r="D41" s="55"/>
      <c r="E41" s="56"/>
      <c r="F41" s="57"/>
      <c r="G41" s="83"/>
      <c r="H41" s="87"/>
      <c r="I41" s="55"/>
      <c r="J41" s="57"/>
      <c r="K41" s="57"/>
      <c r="L41" s="57"/>
      <c r="M41" s="57"/>
      <c r="N41" s="91"/>
      <c r="O41" s="79"/>
      <c r="P41" s="58" t="s">
        <v>25</v>
      </c>
      <c r="Q41" s="55"/>
      <c r="R41" s="59">
        <v>110</v>
      </c>
      <c r="S41" s="56">
        <f>ROUNDUP(R41*0.75,2)</f>
        <v>82.5</v>
      </c>
      <c r="T41" s="75">
        <f>ROUNDUP((T5*R41)+(T6*S41)+(T7*(R41*2)),2)</f>
        <v>0</v>
      </c>
    </row>
    <row r="42" spans="1:20" ht="18.75" customHeight="1" x14ac:dyDescent="0.2">
      <c r="A42" s="109"/>
      <c r="B42" s="80"/>
      <c r="C42" s="60"/>
      <c r="D42" s="61"/>
      <c r="E42" s="62"/>
      <c r="F42" s="63"/>
      <c r="G42" s="84"/>
      <c r="H42" s="88"/>
      <c r="I42" s="61"/>
      <c r="J42" s="63"/>
      <c r="K42" s="63"/>
      <c r="L42" s="63"/>
      <c r="M42" s="63"/>
      <c r="N42" s="92"/>
      <c r="O42" s="80"/>
      <c r="P42" s="64"/>
      <c r="Q42" s="61"/>
      <c r="R42" s="65"/>
      <c r="S42" s="62"/>
      <c r="T42" s="76"/>
    </row>
    <row r="43" spans="1:20" ht="18.75" customHeight="1" x14ac:dyDescent="0.2">
      <c r="A43" s="109"/>
      <c r="B43" s="79" t="s">
        <v>376</v>
      </c>
      <c r="C43" s="54" t="s">
        <v>26</v>
      </c>
      <c r="D43" s="55"/>
      <c r="E43" s="56">
        <v>20</v>
      </c>
      <c r="F43" s="57" t="s">
        <v>27</v>
      </c>
      <c r="G43" s="83"/>
      <c r="H43" s="87" t="s">
        <v>26</v>
      </c>
      <c r="I43" s="55"/>
      <c r="J43" s="57">
        <f>ROUNDUP(E43*0.75,2)</f>
        <v>15</v>
      </c>
      <c r="K43" s="57" t="s">
        <v>27</v>
      </c>
      <c r="L43" s="57"/>
      <c r="M43" s="57">
        <f>ROUNDUP((T5*E43)+(T6*J43)+(T7*(E43*2)),2)</f>
        <v>0</v>
      </c>
      <c r="N43" s="91">
        <f>M43</f>
        <v>0</v>
      </c>
      <c r="O43" s="103" t="s">
        <v>604</v>
      </c>
      <c r="P43" s="58" t="s">
        <v>216</v>
      </c>
      <c r="Q43" s="55"/>
      <c r="R43" s="59">
        <v>1</v>
      </c>
      <c r="S43" s="56">
        <f t="shared" ref="S43:S49" si="2">ROUNDUP(R43*0.75,2)</f>
        <v>0.75</v>
      </c>
      <c r="T43" s="75">
        <f>ROUNDUP((T5*R43)+(T6*S43)+(T7*(R43*2)),2)</f>
        <v>0</v>
      </c>
    </row>
    <row r="44" spans="1:20" ht="18.75" customHeight="1" x14ac:dyDescent="0.2">
      <c r="A44" s="109"/>
      <c r="B44" s="79"/>
      <c r="C44" s="54" t="s">
        <v>297</v>
      </c>
      <c r="D44" s="55"/>
      <c r="E44" s="56">
        <v>0.5</v>
      </c>
      <c r="F44" s="57" t="s">
        <v>27</v>
      </c>
      <c r="G44" s="83"/>
      <c r="H44" s="87" t="s">
        <v>297</v>
      </c>
      <c r="I44" s="55"/>
      <c r="J44" s="57">
        <f>ROUNDUP(E44*0.75,2)</f>
        <v>0.38</v>
      </c>
      <c r="K44" s="57" t="s">
        <v>27</v>
      </c>
      <c r="L44" s="57"/>
      <c r="M44" s="57">
        <f>ROUNDUP((T5*E44)+(T6*J44)+(T7*(E44*2)),2)</f>
        <v>0</v>
      </c>
      <c r="N44" s="91">
        <f>ROUND(M44+(M44*20/100),2)</f>
        <v>0</v>
      </c>
      <c r="O44" s="79" t="s">
        <v>378</v>
      </c>
      <c r="P44" s="58" t="s">
        <v>42</v>
      </c>
      <c r="Q44" s="55"/>
      <c r="R44" s="59">
        <v>15</v>
      </c>
      <c r="S44" s="56">
        <f t="shared" si="2"/>
        <v>11.25</v>
      </c>
      <c r="T44" s="75">
        <f>ROUNDUP((T5*R44)+(T6*S44)+(T7*(R44*2)),2)</f>
        <v>0</v>
      </c>
    </row>
    <row r="45" spans="1:20" ht="18.75" customHeight="1" x14ac:dyDescent="0.2">
      <c r="A45" s="109"/>
      <c r="B45" s="79"/>
      <c r="C45" s="54" t="s">
        <v>255</v>
      </c>
      <c r="D45" s="55"/>
      <c r="E45" s="56">
        <v>5</v>
      </c>
      <c r="F45" s="57" t="s">
        <v>27</v>
      </c>
      <c r="G45" s="83"/>
      <c r="H45" s="87" t="s">
        <v>255</v>
      </c>
      <c r="I45" s="55"/>
      <c r="J45" s="57">
        <f>ROUNDUP(E45*0.75,2)</f>
        <v>3.75</v>
      </c>
      <c r="K45" s="57" t="s">
        <v>27</v>
      </c>
      <c r="L45" s="57"/>
      <c r="M45" s="57">
        <f>ROUNDUP((T5*E45)+(T6*J45)+(T7*(E45*2)),2)</f>
        <v>0</v>
      </c>
      <c r="N45" s="91">
        <f>ROUND(M45+(M45*40/100),2)</f>
        <v>0</v>
      </c>
      <c r="O45" s="79" t="s">
        <v>379</v>
      </c>
      <c r="P45" s="58" t="s">
        <v>69</v>
      </c>
      <c r="Q45" s="55"/>
      <c r="R45" s="59">
        <v>1</v>
      </c>
      <c r="S45" s="56">
        <f t="shared" si="2"/>
        <v>0.75</v>
      </c>
      <c r="T45" s="75">
        <f>ROUNDUP((T5*R45)+(T6*S45)+(T7*(R45*2)),2)</f>
        <v>0</v>
      </c>
    </row>
    <row r="46" spans="1:20" ht="18.75" customHeight="1" x14ac:dyDescent="0.2">
      <c r="A46" s="109"/>
      <c r="B46" s="79"/>
      <c r="C46" s="54" t="s">
        <v>145</v>
      </c>
      <c r="D46" s="55"/>
      <c r="E46" s="100">
        <v>0.33333333333333331</v>
      </c>
      <c r="F46" s="57" t="s">
        <v>146</v>
      </c>
      <c r="G46" s="83"/>
      <c r="H46" s="87" t="s">
        <v>145</v>
      </c>
      <c r="I46" s="55"/>
      <c r="J46" s="57">
        <f>ROUNDUP(E46*0.75,2)</f>
        <v>0.25</v>
      </c>
      <c r="K46" s="57" t="s">
        <v>146</v>
      </c>
      <c r="L46" s="57"/>
      <c r="M46" s="57">
        <f>ROUNDUP((T5*E46)+(T6*J46)+(T7*(E46*2)),2)</f>
        <v>0</v>
      </c>
      <c r="N46" s="91">
        <f>M46</f>
        <v>0</v>
      </c>
      <c r="O46" s="103" t="s">
        <v>605</v>
      </c>
      <c r="P46" s="58" t="s">
        <v>86</v>
      </c>
      <c r="Q46" s="55"/>
      <c r="R46" s="59">
        <v>1</v>
      </c>
      <c r="S46" s="56">
        <f t="shared" si="2"/>
        <v>0.75</v>
      </c>
      <c r="T46" s="75">
        <f>ROUNDUP((T5*R46)+(T6*S46)+(T7*(R46*2)),2)</f>
        <v>0</v>
      </c>
    </row>
    <row r="47" spans="1:20" ht="18.75" customHeight="1" x14ac:dyDescent="0.2">
      <c r="A47" s="109"/>
      <c r="B47" s="79"/>
      <c r="C47" s="54" t="s">
        <v>205</v>
      </c>
      <c r="D47" s="55"/>
      <c r="E47" s="56">
        <v>5</v>
      </c>
      <c r="F47" s="57" t="s">
        <v>27</v>
      </c>
      <c r="G47" s="83"/>
      <c r="H47" s="87" t="s">
        <v>205</v>
      </c>
      <c r="I47" s="55"/>
      <c r="J47" s="57">
        <f>ROUNDUP(E47*0.75,2)</f>
        <v>3.75</v>
      </c>
      <c r="K47" s="57" t="s">
        <v>27</v>
      </c>
      <c r="L47" s="57"/>
      <c r="M47" s="57">
        <f>ROUNDUP((T5*E47)+(T6*J47)+(T7*(E47*2)),2)</f>
        <v>0</v>
      </c>
      <c r="N47" s="91">
        <f>M47</f>
        <v>0</v>
      </c>
      <c r="O47" s="36" t="s">
        <v>553</v>
      </c>
      <c r="P47" s="58" t="s">
        <v>88</v>
      </c>
      <c r="Q47" s="55" t="s">
        <v>41</v>
      </c>
      <c r="R47" s="59">
        <v>1</v>
      </c>
      <c r="S47" s="56">
        <f t="shared" si="2"/>
        <v>0.75</v>
      </c>
      <c r="T47" s="75">
        <f>ROUNDUP((T5*R47)+(T6*S47)+(T7*(R47*2)),2)</f>
        <v>0</v>
      </c>
    </row>
    <row r="48" spans="1:20" ht="18.75" customHeight="1" x14ac:dyDescent="0.2">
      <c r="A48" s="109"/>
      <c r="B48" s="79"/>
      <c r="C48" s="54"/>
      <c r="D48" s="55"/>
      <c r="E48" s="56"/>
      <c r="F48" s="57"/>
      <c r="G48" s="83"/>
      <c r="H48" s="87"/>
      <c r="I48" s="55"/>
      <c r="J48" s="57"/>
      <c r="K48" s="57"/>
      <c r="L48" s="57"/>
      <c r="M48" s="57"/>
      <c r="N48" s="91"/>
      <c r="O48" s="79" t="s">
        <v>283</v>
      </c>
      <c r="P48" s="58" t="s">
        <v>136</v>
      </c>
      <c r="Q48" s="55"/>
      <c r="R48" s="59">
        <v>3</v>
      </c>
      <c r="S48" s="56">
        <f t="shared" si="2"/>
        <v>2.25</v>
      </c>
      <c r="T48" s="75">
        <f>ROUNDUP((T5*R48)+(T6*S48)+(T7*(R48*2)),2)</f>
        <v>0</v>
      </c>
    </row>
    <row r="49" spans="1:20" ht="18.75" customHeight="1" x14ac:dyDescent="0.2">
      <c r="A49" s="109"/>
      <c r="B49" s="79"/>
      <c r="C49" s="54"/>
      <c r="D49" s="55"/>
      <c r="E49" s="56"/>
      <c r="F49" s="57"/>
      <c r="G49" s="83"/>
      <c r="H49" s="87"/>
      <c r="I49" s="55"/>
      <c r="J49" s="57"/>
      <c r="K49" s="57"/>
      <c r="L49" s="57"/>
      <c r="M49" s="57"/>
      <c r="N49" s="91"/>
      <c r="O49" s="79" t="s">
        <v>48</v>
      </c>
      <c r="P49" s="58" t="s">
        <v>89</v>
      </c>
      <c r="Q49" s="55"/>
      <c r="R49" s="59">
        <v>1</v>
      </c>
      <c r="S49" s="56">
        <f t="shared" si="2"/>
        <v>0.75</v>
      </c>
      <c r="T49" s="75">
        <f>ROUNDUP((T5*R49)+(T6*S49)+(T7*(R49*2)),2)</f>
        <v>0</v>
      </c>
    </row>
    <row r="50" spans="1:20" ht="18.75" customHeight="1" x14ac:dyDescent="0.2">
      <c r="A50" s="109"/>
      <c r="B50" s="80"/>
      <c r="C50" s="60"/>
      <c r="D50" s="61"/>
      <c r="E50" s="62"/>
      <c r="F50" s="63"/>
      <c r="G50" s="84"/>
      <c r="H50" s="88"/>
      <c r="I50" s="61"/>
      <c r="J50" s="63"/>
      <c r="K50" s="63"/>
      <c r="L50" s="63"/>
      <c r="M50" s="63"/>
      <c r="N50" s="92"/>
      <c r="O50" s="80"/>
      <c r="P50" s="64"/>
      <c r="Q50" s="61"/>
      <c r="R50" s="65"/>
      <c r="S50" s="62"/>
      <c r="T50" s="76"/>
    </row>
    <row r="51" spans="1:20" ht="18.75" customHeight="1" x14ac:dyDescent="0.2">
      <c r="A51" s="109"/>
      <c r="B51" s="79" t="s">
        <v>380</v>
      </c>
      <c r="C51" s="54" t="s">
        <v>163</v>
      </c>
      <c r="D51" s="55"/>
      <c r="E51" s="56">
        <v>40</v>
      </c>
      <c r="F51" s="57" t="s">
        <v>27</v>
      </c>
      <c r="G51" s="83"/>
      <c r="H51" s="87" t="s">
        <v>163</v>
      </c>
      <c r="I51" s="55"/>
      <c r="J51" s="57">
        <f>ROUNDUP(E51*0.75,2)</f>
        <v>30</v>
      </c>
      <c r="K51" s="57" t="s">
        <v>27</v>
      </c>
      <c r="L51" s="57"/>
      <c r="M51" s="57">
        <f>ROUNDUP((T5*E51)+(T6*J51)+(T7*(E51*2)),2)</f>
        <v>0</v>
      </c>
      <c r="N51" s="91">
        <f>ROUND(M51+(M51*6/100),2)</f>
        <v>0</v>
      </c>
      <c r="O51" s="103" t="s">
        <v>638</v>
      </c>
      <c r="P51" s="58" t="s">
        <v>69</v>
      </c>
      <c r="Q51" s="55"/>
      <c r="R51" s="59">
        <v>1</v>
      </c>
      <c r="S51" s="56">
        <f>ROUNDUP(R51*0.75,2)</f>
        <v>0.75</v>
      </c>
      <c r="T51" s="75">
        <f>ROUNDUP((T5*R51)+(T6*S51)+(T7*(R51*2)),2)</f>
        <v>0</v>
      </c>
    </row>
    <row r="52" spans="1:20" ht="18.75" customHeight="1" x14ac:dyDescent="0.2">
      <c r="A52" s="109"/>
      <c r="B52" s="79"/>
      <c r="C52" s="54" t="s">
        <v>291</v>
      </c>
      <c r="D52" s="55" t="s">
        <v>77</v>
      </c>
      <c r="E52" s="56">
        <v>2</v>
      </c>
      <c r="F52" s="57" t="s">
        <v>27</v>
      </c>
      <c r="G52" s="83"/>
      <c r="H52" s="87" t="s">
        <v>291</v>
      </c>
      <c r="I52" s="55" t="s">
        <v>77</v>
      </c>
      <c r="J52" s="57">
        <f>ROUNDUP(E52*0.75,2)</f>
        <v>1.5</v>
      </c>
      <c r="K52" s="57" t="s">
        <v>27</v>
      </c>
      <c r="L52" s="57"/>
      <c r="M52" s="57">
        <f>ROUNDUP((T5*E52)+(T6*J52)+(T7*(E52*2)),2)</f>
        <v>0</v>
      </c>
      <c r="N52" s="91">
        <f>M52</f>
        <v>0</v>
      </c>
      <c r="O52" s="36" t="s">
        <v>639</v>
      </c>
      <c r="P52" s="58" t="s">
        <v>88</v>
      </c>
      <c r="Q52" s="55" t="s">
        <v>41</v>
      </c>
      <c r="R52" s="59">
        <v>1</v>
      </c>
      <c r="S52" s="56">
        <f>ROUNDUP(R52*0.75,2)</f>
        <v>0.75</v>
      </c>
      <c r="T52" s="75">
        <f>ROUNDUP((T5*R52)+(T6*S52)+(T7*(R52*2)),2)</f>
        <v>0</v>
      </c>
    </row>
    <row r="53" spans="1:20" ht="18.75" customHeight="1" x14ac:dyDescent="0.2">
      <c r="A53" s="109"/>
      <c r="B53" s="79"/>
      <c r="C53" s="54" t="s">
        <v>201</v>
      </c>
      <c r="D53" s="55"/>
      <c r="E53" s="56">
        <v>5</v>
      </c>
      <c r="F53" s="57" t="s">
        <v>27</v>
      </c>
      <c r="G53" s="83"/>
      <c r="H53" s="87" t="s">
        <v>201</v>
      </c>
      <c r="I53" s="55"/>
      <c r="J53" s="57">
        <f>ROUNDUP(E53*0.75,2)</f>
        <v>3.75</v>
      </c>
      <c r="K53" s="57" t="s">
        <v>27</v>
      </c>
      <c r="L53" s="57"/>
      <c r="M53" s="57">
        <f>ROUNDUP((T5*E53)+(T6*J53)+(T7*(E53*2)),2)</f>
        <v>0</v>
      </c>
      <c r="N53" s="91">
        <f>M53</f>
        <v>0</v>
      </c>
      <c r="O53" s="79" t="s">
        <v>183</v>
      </c>
      <c r="P53" s="58" t="s">
        <v>87</v>
      </c>
      <c r="Q53" s="55"/>
      <c r="R53" s="59">
        <v>2</v>
      </c>
      <c r="S53" s="56">
        <f>ROUNDUP(R53*0.75,2)</f>
        <v>1.5</v>
      </c>
      <c r="T53" s="75">
        <f>ROUNDUP((T5*R53)+(T6*S53)+(T7*(R53*2)),2)</f>
        <v>0</v>
      </c>
    </row>
    <row r="54" spans="1:20" ht="18.75" customHeight="1" x14ac:dyDescent="0.2">
      <c r="A54" s="109"/>
      <c r="B54" s="79"/>
      <c r="C54" s="54"/>
      <c r="D54" s="55"/>
      <c r="E54" s="56"/>
      <c r="F54" s="57"/>
      <c r="G54" s="83"/>
      <c r="H54" s="87"/>
      <c r="I54" s="55"/>
      <c r="J54" s="57"/>
      <c r="K54" s="57"/>
      <c r="L54" s="57"/>
      <c r="M54" s="57"/>
      <c r="N54" s="91"/>
      <c r="O54" s="79" t="s">
        <v>48</v>
      </c>
      <c r="P54" s="58" t="s">
        <v>216</v>
      </c>
      <c r="Q54" s="55"/>
      <c r="R54" s="59">
        <v>2</v>
      </c>
      <c r="S54" s="56">
        <f>ROUNDUP(R54*0.75,2)</f>
        <v>1.5</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381</v>
      </c>
      <c r="C56" s="54" t="s">
        <v>49</v>
      </c>
      <c r="D56" s="55"/>
      <c r="E56" s="56">
        <v>10</v>
      </c>
      <c r="F56" s="57" t="s">
        <v>27</v>
      </c>
      <c r="G56" s="83"/>
      <c r="H56" s="87" t="s">
        <v>49</v>
      </c>
      <c r="I56" s="55"/>
      <c r="J56" s="57">
        <f>ROUNDUP(E56*0.75,2)</f>
        <v>7.5</v>
      </c>
      <c r="K56" s="57" t="s">
        <v>27</v>
      </c>
      <c r="L56" s="57"/>
      <c r="M56" s="57">
        <f>ROUNDUP((T5*E56)+(T6*J56)+(T7*(E56*2)),2)</f>
        <v>0</v>
      </c>
      <c r="N56" s="91">
        <f>ROUND(M56+(M56*10/100),2)</f>
        <v>0</v>
      </c>
      <c r="O56" s="79" t="s">
        <v>48</v>
      </c>
      <c r="P56" s="58" t="s">
        <v>42</v>
      </c>
      <c r="Q56" s="55"/>
      <c r="R56" s="59">
        <v>100</v>
      </c>
      <c r="S56" s="56">
        <f>ROUNDUP(R56*0.75,2)</f>
        <v>75</v>
      </c>
      <c r="T56" s="75">
        <f>ROUNDUP((T5*R56)+(T6*S56)+(T7*(R56*2)),2)</f>
        <v>0</v>
      </c>
    </row>
    <row r="57" spans="1:20" ht="18.75" customHeight="1" x14ac:dyDescent="0.2">
      <c r="A57" s="109"/>
      <c r="B57" s="79"/>
      <c r="C57" s="54" t="s">
        <v>186</v>
      </c>
      <c r="D57" s="55"/>
      <c r="E57" s="56">
        <v>5</v>
      </c>
      <c r="F57" s="57" t="s">
        <v>27</v>
      </c>
      <c r="G57" s="83"/>
      <c r="H57" s="87" t="s">
        <v>186</v>
      </c>
      <c r="I57" s="55"/>
      <c r="J57" s="57">
        <f>ROUNDUP(E57*0.75,2)</f>
        <v>3.75</v>
      </c>
      <c r="K57" s="57" t="s">
        <v>27</v>
      </c>
      <c r="L57" s="57"/>
      <c r="M57" s="57">
        <f>ROUNDUP((T5*E57)+(T6*J57)+(T7*(E57*2)),2)</f>
        <v>0</v>
      </c>
      <c r="N57" s="91">
        <f>ROUND(M57+(M57*15/100),2)</f>
        <v>0</v>
      </c>
      <c r="O57" s="79"/>
      <c r="P57" s="58" t="s">
        <v>382</v>
      </c>
      <c r="Q57" s="55"/>
      <c r="R57" s="59">
        <v>0.5</v>
      </c>
      <c r="S57" s="56">
        <f>ROUNDUP(R57*0.75,2)</f>
        <v>0.38</v>
      </c>
      <c r="T57" s="75">
        <f>ROUNDUP((T5*R57)+(T6*S57)+(T7*(R57*2)),2)</f>
        <v>0</v>
      </c>
    </row>
    <row r="58" spans="1:20" ht="18.75" customHeight="1" x14ac:dyDescent="0.2">
      <c r="A58" s="109"/>
      <c r="B58" s="79"/>
      <c r="C58" s="54"/>
      <c r="D58" s="55"/>
      <c r="E58" s="56"/>
      <c r="F58" s="57"/>
      <c r="G58" s="83"/>
      <c r="H58" s="87"/>
      <c r="I58" s="55"/>
      <c r="J58" s="57"/>
      <c r="K58" s="57"/>
      <c r="L58" s="57"/>
      <c r="M58" s="57"/>
      <c r="N58" s="91"/>
      <c r="O58" s="79"/>
      <c r="P58" s="58" t="s">
        <v>32</v>
      </c>
      <c r="Q58" s="55"/>
      <c r="R58" s="59">
        <v>0.1</v>
      </c>
      <c r="S58" s="56">
        <f>ROUNDUP(R58*0.75,2)</f>
        <v>0.08</v>
      </c>
      <c r="T58" s="75">
        <f>ROUNDUP((T5*R58)+(T6*S58)+(T7*(R58*2)),2)</f>
        <v>0</v>
      </c>
    </row>
    <row r="59" spans="1:20" ht="18.75" customHeight="1" thickBot="1" x14ac:dyDescent="0.25">
      <c r="A59" s="110"/>
      <c r="B59" s="81"/>
      <c r="C59" s="67"/>
      <c r="D59" s="68"/>
      <c r="E59" s="69"/>
      <c r="F59" s="70"/>
      <c r="G59" s="85"/>
      <c r="H59" s="89"/>
      <c r="I59" s="68"/>
      <c r="J59" s="70"/>
      <c r="K59" s="70"/>
      <c r="L59" s="70"/>
      <c r="M59" s="70"/>
      <c r="N59" s="93"/>
      <c r="O59" s="81"/>
      <c r="P59" s="71"/>
      <c r="Q59" s="68"/>
      <c r="R59" s="72"/>
      <c r="S59" s="69"/>
      <c r="T59" s="77"/>
    </row>
    <row r="60" spans="1:20" ht="18.75" customHeight="1" x14ac:dyDescent="0.2">
      <c r="A60" s="94" t="s">
        <v>102</v>
      </c>
    </row>
    <row r="61" spans="1:20" ht="18.75" customHeight="1" x14ac:dyDescent="0.2">
      <c r="A61" s="94" t="s">
        <v>103</v>
      </c>
    </row>
    <row r="62" spans="1:20" ht="18.75" customHeight="1" x14ac:dyDescent="0.2">
      <c r="A62" s="37" t="s">
        <v>104</v>
      </c>
    </row>
    <row r="63" spans="1:20" ht="18.75" customHeight="1" x14ac:dyDescent="0.2">
      <c r="A63" s="37" t="s">
        <v>105</v>
      </c>
    </row>
    <row r="64" spans="1:20" ht="18.75" customHeight="1" x14ac:dyDescent="0.2">
      <c r="A64" s="37" t="s">
        <v>106</v>
      </c>
    </row>
    <row r="65" spans="1:1" ht="18.75" customHeight="1" x14ac:dyDescent="0.2">
      <c r="A65" s="37" t="s">
        <v>107</v>
      </c>
    </row>
    <row r="66" spans="1:1" ht="18.75" customHeight="1" x14ac:dyDescent="0.2">
      <c r="A66" s="37" t="s">
        <v>108</v>
      </c>
    </row>
    <row r="67" spans="1:1" ht="18.75" customHeight="1" x14ac:dyDescent="0.2">
      <c r="A67" s="37" t="s">
        <v>110</v>
      </c>
    </row>
    <row r="68" spans="1:1" ht="18.75" customHeight="1" x14ac:dyDescent="0.2">
      <c r="A68" s="37" t="s">
        <v>169</v>
      </c>
    </row>
  </sheetData>
  <mergeCells count="7">
    <mergeCell ref="A41:A59"/>
    <mergeCell ref="H1:O1"/>
    <mergeCell ref="A2:T2"/>
    <mergeCell ref="Q3:T3"/>
    <mergeCell ref="A8:F8"/>
    <mergeCell ref="A10:A31"/>
    <mergeCell ref="A32:A40"/>
  </mergeCells>
  <phoneticPr fontId="19"/>
  <printOptions horizontalCentered="1" verticalCentered="1"/>
  <pageMargins left="0.39370078740157483" right="0.39370078740157483" top="0.39370078740157483" bottom="0.39370078740157483" header="0.39370078740157483" footer="0.39370078740157483"/>
  <pageSetup paperSize="12" scale="5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7"/>
  <sheetViews>
    <sheetView showZeros="0" topLeftCell="A34" zoomScale="80" zoomScaleNormal="80" zoomScaleSheetLayoutView="80" workbookViewId="0">
      <selection activeCell="O17" sqref="O17"/>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383</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384</v>
      </c>
      <c r="C10" s="48" t="s">
        <v>184</v>
      </c>
      <c r="D10" s="49"/>
      <c r="E10" s="50">
        <v>30</v>
      </c>
      <c r="F10" s="51" t="s">
        <v>27</v>
      </c>
      <c r="G10" s="82"/>
      <c r="H10" s="86" t="s">
        <v>184</v>
      </c>
      <c r="I10" s="49"/>
      <c r="J10" s="51">
        <f>ROUNDUP(E10*0.75,2)</f>
        <v>22.5</v>
      </c>
      <c r="K10" s="51" t="s">
        <v>27</v>
      </c>
      <c r="L10" s="51"/>
      <c r="M10" s="51">
        <f>ROUNDUP((R5*E10)+(R6*J10)+(R7*(E10*2)),2)</f>
        <v>0</v>
      </c>
      <c r="N10" s="90">
        <f>M10</f>
        <v>0</v>
      </c>
      <c r="O10" s="78" t="s">
        <v>385</v>
      </c>
      <c r="P10" s="52" t="s">
        <v>25</v>
      </c>
      <c r="Q10" s="49"/>
      <c r="R10" s="53">
        <v>110</v>
      </c>
      <c r="S10" s="50">
        <f t="shared" ref="S10:S20" si="0">ROUNDUP(R10*0.75,2)</f>
        <v>82.5</v>
      </c>
      <c r="T10" s="74">
        <f>ROUNDUP((R5*R10)+(R6*S10)+(R7*(R10*2)),2)</f>
        <v>0</v>
      </c>
    </row>
    <row r="11" spans="1:21" ht="18.75" customHeight="1" x14ac:dyDescent="0.2">
      <c r="A11" s="109"/>
      <c r="B11" s="79"/>
      <c r="C11" s="54" t="s">
        <v>28</v>
      </c>
      <c r="D11" s="55"/>
      <c r="E11" s="56">
        <v>30</v>
      </c>
      <c r="F11" s="57" t="s">
        <v>27</v>
      </c>
      <c r="G11" s="83"/>
      <c r="H11" s="87" t="s">
        <v>28</v>
      </c>
      <c r="I11" s="55"/>
      <c r="J11" s="57">
        <f>ROUNDUP(E11*0.75,2)</f>
        <v>22.5</v>
      </c>
      <c r="K11" s="57" t="s">
        <v>27</v>
      </c>
      <c r="L11" s="57"/>
      <c r="M11" s="57">
        <f>ROUNDUP((R5*E11)+(R6*J11)+(R7*(E11*2)),2)</f>
        <v>0</v>
      </c>
      <c r="N11" s="91">
        <f>ROUND(M11+(M11*6/100),2)</f>
        <v>0</v>
      </c>
      <c r="O11" s="79" t="s">
        <v>213</v>
      </c>
      <c r="P11" s="58" t="s">
        <v>86</v>
      </c>
      <c r="Q11" s="55"/>
      <c r="R11" s="59">
        <v>0.5</v>
      </c>
      <c r="S11" s="56">
        <f t="shared" si="0"/>
        <v>0.38</v>
      </c>
      <c r="T11" s="75">
        <f>ROUNDUP((R5*R11)+(R6*S11)+(R7*(R11*2)),2)</f>
        <v>0</v>
      </c>
    </row>
    <row r="12" spans="1:21" ht="18.75" customHeight="1" x14ac:dyDescent="0.2">
      <c r="A12" s="109"/>
      <c r="B12" s="79"/>
      <c r="C12" s="54" t="s">
        <v>215</v>
      </c>
      <c r="D12" s="55"/>
      <c r="E12" s="56">
        <v>5</v>
      </c>
      <c r="F12" s="57" t="s">
        <v>27</v>
      </c>
      <c r="G12" s="83"/>
      <c r="H12" s="87" t="s">
        <v>215</v>
      </c>
      <c r="I12" s="55"/>
      <c r="J12" s="57">
        <f>ROUNDUP(E12*0.75,2)</f>
        <v>3.75</v>
      </c>
      <c r="K12" s="57" t="s">
        <v>27</v>
      </c>
      <c r="L12" s="57"/>
      <c r="M12" s="57">
        <f>ROUNDUP((R5*E12)+(R6*J12)+(R7*(E12*2)),2)</f>
        <v>0</v>
      </c>
      <c r="N12" s="91">
        <f>ROUND(M12+(M12*15/100),2)</f>
        <v>0</v>
      </c>
      <c r="O12" s="103" t="s">
        <v>624</v>
      </c>
      <c r="P12" s="58" t="s">
        <v>89</v>
      </c>
      <c r="Q12" s="55"/>
      <c r="R12" s="59">
        <v>1</v>
      </c>
      <c r="S12" s="56">
        <f t="shared" si="0"/>
        <v>0.75</v>
      </c>
      <c r="T12" s="75">
        <f>ROUNDUP((R5*R12)+(R6*S12)+(R7*(R12*2)),2)</f>
        <v>0</v>
      </c>
    </row>
    <row r="13" spans="1:21" ht="18.75" customHeight="1" x14ac:dyDescent="0.2">
      <c r="A13" s="109"/>
      <c r="B13" s="79"/>
      <c r="C13" s="54" t="s">
        <v>83</v>
      </c>
      <c r="D13" s="55" t="s">
        <v>84</v>
      </c>
      <c r="E13" s="96">
        <v>0.5</v>
      </c>
      <c r="F13" s="57" t="s">
        <v>56</v>
      </c>
      <c r="G13" s="83"/>
      <c r="H13" s="87" t="s">
        <v>83</v>
      </c>
      <c r="I13" s="55" t="s">
        <v>84</v>
      </c>
      <c r="J13" s="57">
        <f>ROUNDUP(E13*0.75,2)</f>
        <v>0.38</v>
      </c>
      <c r="K13" s="57" t="s">
        <v>56</v>
      </c>
      <c r="L13" s="57"/>
      <c r="M13" s="57">
        <f>ROUNDUP((R5*E13)+(R6*J13)+(R7*(E13*2)),2)</f>
        <v>0</v>
      </c>
      <c r="N13" s="91">
        <f>M13</f>
        <v>0</v>
      </c>
      <c r="O13" s="36" t="s">
        <v>554</v>
      </c>
      <c r="P13" s="58" t="s">
        <v>216</v>
      </c>
      <c r="Q13" s="55"/>
      <c r="R13" s="59">
        <v>2</v>
      </c>
      <c r="S13" s="56">
        <f t="shared" si="0"/>
        <v>1.5</v>
      </c>
      <c r="T13" s="75">
        <f>ROUNDUP((R5*R13)+(R6*S13)+(R7*(R13*2)),2)</f>
        <v>0</v>
      </c>
    </row>
    <row r="14" spans="1:21" ht="18.75" customHeight="1" x14ac:dyDescent="0.2">
      <c r="A14" s="109"/>
      <c r="B14" s="79"/>
      <c r="C14" s="54"/>
      <c r="D14" s="55"/>
      <c r="E14" s="56"/>
      <c r="F14" s="57"/>
      <c r="G14" s="83"/>
      <c r="H14" s="87"/>
      <c r="I14" s="55"/>
      <c r="J14" s="57"/>
      <c r="K14" s="57"/>
      <c r="L14" s="57"/>
      <c r="M14" s="57"/>
      <c r="N14" s="91"/>
      <c r="O14" s="79" t="s">
        <v>386</v>
      </c>
      <c r="P14" s="58" t="s">
        <v>382</v>
      </c>
      <c r="Q14" s="55"/>
      <c r="R14" s="59">
        <v>0.5</v>
      </c>
      <c r="S14" s="56">
        <f t="shared" si="0"/>
        <v>0.38</v>
      </c>
      <c r="T14" s="75">
        <f>ROUNDUP((R5*R14)+(R6*S14)+(R7*(R14*2)),2)</f>
        <v>0</v>
      </c>
    </row>
    <row r="15" spans="1:21" ht="18.75" customHeight="1" x14ac:dyDescent="0.2">
      <c r="A15" s="109"/>
      <c r="B15" s="79"/>
      <c r="C15" s="54"/>
      <c r="D15" s="55"/>
      <c r="E15" s="56"/>
      <c r="F15" s="57"/>
      <c r="G15" s="83"/>
      <c r="H15" s="87"/>
      <c r="I15" s="55"/>
      <c r="J15" s="57"/>
      <c r="K15" s="57"/>
      <c r="L15" s="57"/>
      <c r="M15" s="57"/>
      <c r="N15" s="91"/>
      <c r="O15" s="103" t="s">
        <v>649</v>
      </c>
      <c r="P15" s="58" t="s">
        <v>42</v>
      </c>
      <c r="Q15" s="55"/>
      <c r="R15" s="59">
        <v>70</v>
      </c>
      <c r="S15" s="56">
        <f t="shared" si="0"/>
        <v>52.5</v>
      </c>
      <c r="T15" s="75">
        <f>ROUNDUP((R5*R15)+(R6*S15)+(R7*(R15*2)),2)</f>
        <v>0</v>
      </c>
    </row>
    <row r="16" spans="1:21" ht="18.75" customHeight="1" x14ac:dyDescent="0.2">
      <c r="A16" s="109"/>
      <c r="B16" s="79"/>
      <c r="C16" s="54"/>
      <c r="D16" s="55"/>
      <c r="E16" s="56"/>
      <c r="F16" s="57"/>
      <c r="G16" s="83"/>
      <c r="H16" s="87"/>
      <c r="I16" s="55"/>
      <c r="J16" s="57"/>
      <c r="K16" s="57"/>
      <c r="L16" s="57"/>
      <c r="M16" s="57"/>
      <c r="N16" s="91"/>
      <c r="O16" s="79" t="s">
        <v>48</v>
      </c>
      <c r="P16" s="58" t="s">
        <v>86</v>
      </c>
      <c r="Q16" s="55"/>
      <c r="R16" s="59">
        <v>2</v>
      </c>
      <c r="S16" s="56">
        <f t="shared" si="0"/>
        <v>1.5</v>
      </c>
      <c r="T16" s="75">
        <f>ROUNDUP((R5*R16)+(R6*S16)+(R7*(R16*2)),2)</f>
        <v>0</v>
      </c>
    </row>
    <row r="17" spans="1:20" ht="18.75" customHeight="1" x14ac:dyDescent="0.2">
      <c r="A17" s="109"/>
      <c r="B17" s="79"/>
      <c r="C17" s="54"/>
      <c r="D17" s="55"/>
      <c r="E17" s="56"/>
      <c r="F17" s="57"/>
      <c r="G17" s="83"/>
      <c r="H17" s="87"/>
      <c r="I17" s="55"/>
      <c r="J17" s="57"/>
      <c r="K17" s="57"/>
      <c r="L17" s="57"/>
      <c r="M17" s="57"/>
      <c r="N17" s="91"/>
      <c r="O17" s="79"/>
      <c r="P17" s="58" t="s">
        <v>32</v>
      </c>
      <c r="Q17" s="55"/>
      <c r="R17" s="59">
        <v>0.1</v>
      </c>
      <c r="S17" s="56">
        <f t="shared" si="0"/>
        <v>0.08</v>
      </c>
      <c r="T17" s="75">
        <f>ROUNDUP((R5*R17)+(R6*S17)+(R7*(R17*2)),2)</f>
        <v>0</v>
      </c>
    </row>
    <row r="18" spans="1:20" ht="18.75" customHeight="1" x14ac:dyDescent="0.2">
      <c r="A18" s="109"/>
      <c r="B18" s="79"/>
      <c r="C18" s="54"/>
      <c r="D18" s="55"/>
      <c r="E18" s="56"/>
      <c r="F18" s="57"/>
      <c r="G18" s="83"/>
      <c r="H18" s="87"/>
      <c r="I18" s="55"/>
      <c r="J18" s="57"/>
      <c r="K18" s="57"/>
      <c r="L18" s="57"/>
      <c r="M18" s="57"/>
      <c r="N18" s="91"/>
      <c r="O18" s="79"/>
      <c r="P18" s="58" t="s">
        <v>88</v>
      </c>
      <c r="Q18" s="55" t="s">
        <v>41</v>
      </c>
      <c r="R18" s="59">
        <v>1.5</v>
      </c>
      <c r="S18" s="56">
        <f t="shared" si="0"/>
        <v>1.1300000000000001</v>
      </c>
      <c r="T18" s="75">
        <f>ROUNDUP((R5*R18)+(R6*S18)+(R7*(R18*2)),2)</f>
        <v>0</v>
      </c>
    </row>
    <row r="19" spans="1:20" ht="18.75" customHeight="1" x14ac:dyDescent="0.2">
      <c r="A19" s="109"/>
      <c r="B19" s="79"/>
      <c r="C19" s="54"/>
      <c r="D19" s="55"/>
      <c r="E19" s="56"/>
      <c r="F19" s="57"/>
      <c r="G19" s="83"/>
      <c r="H19" s="87"/>
      <c r="I19" s="55"/>
      <c r="J19" s="57"/>
      <c r="K19" s="57"/>
      <c r="L19" s="57"/>
      <c r="M19" s="57"/>
      <c r="N19" s="91"/>
      <c r="O19" s="79"/>
      <c r="P19" s="58" t="s">
        <v>69</v>
      </c>
      <c r="Q19" s="55"/>
      <c r="R19" s="59">
        <v>2</v>
      </c>
      <c r="S19" s="56">
        <f t="shared" si="0"/>
        <v>1.5</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89</v>
      </c>
      <c r="Q20" s="55"/>
      <c r="R20" s="59">
        <v>1</v>
      </c>
      <c r="S20" s="56">
        <f t="shared" si="0"/>
        <v>0.75</v>
      </c>
      <c r="T20" s="75">
        <f>ROUNDUP((R5*R20)+(R6*S20)+(R7*(R20*2)),2)</f>
        <v>0</v>
      </c>
    </row>
    <row r="21" spans="1:20" ht="18.75" customHeight="1" x14ac:dyDescent="0.2">
      <c r="A21" s="109"/>
      <c r="B21" s="80"/>
      <c r="C21" s="60"/>
      <c r="D21" s="61"/>
      <c r="E21" s="62"/>
      <c r="F21" s="63"/>
      <c r="G21" s="84"/>
      <c r="H21" s="88"/>
      <c r="I21" s="61"/>
      <c r="J21" s="63"/>
      <c r="K21" s="63"/>
      <c r="L21" s="63"/>
      <c r="M21" s="63"/>
      <c r="N21" s="92"/>
      <c r="O21" s="80"/>
      <c r="P21" s="64"/>
      <c r="Q21" s="61"/>
      <c r="R21" s="65"/>
      <c r="S21" s="62"/>
      <c r="T21" s="76"/>
    </row>
    <row r="22" spans="1:20" ht="18.75" customHeight="1" x14ac:dyDescent="0.2">
      <c r="A22" s="109"/>
      <c r="B22" s="79" t="s">
        <v>387</v>
      </c>
      <c r="C22" s="54" t="s">
        <v>391</v>
      </c>
      <c r="D22" s="55"/>
      <c r="E22" s="101">
        <v>6.25E-2</v>
      </c>
      <c r="F22" s="57" t="s">
        <v>100</v>
      </c>
      <c r="G22" s="83"/>
      <c r="H22" s="87" t="s">
        <v>391</v>
      </c>
      <c r="I22" s="55"/>
      <c r="J22" s="57">
        <f>ROUNDUP(E22*0.75,2)</f>
        <v>0.05</v>
      </c>
      <c r="K22" s="57" t="s">
        <v>100</v>
      </c>
      <c r="L22" s="57"/>
      <c r="M22" s="57">
        <f>ROUNDUP((R5*E22)+(R6*J22)+(R7*(E22*2)),2)</f>
        <v>0</v>
      </c>
      <c r="N22" s="91">
        <f>M22</f>
        <v>0</v>
      </c>
      <c r="O22" s="79" t="s">
        <v>388</v>
      </c>
      <c r="P22" s="58" t="s">
        <v>95</v>
      </c>
      <c r="Q22" s="55"/>
      <c r="R22" s="59">
        <v>30</v>
      </c>
      <c r="S22" s="56">
        <f>ROUNDUP(R22*0.75,2)</f>
        <v>22.5</v>
      </c>
      <c r="T22" s="75">
        <f>ROUNDUP((R5*R22)+(R6*S22)+(R7*(R22*2)),2)</f>
        <v>0</v>
      </c>
    </row>
    <row r="23" spans="1:20" ht="18.75" customHeight="1" x14ac:dyDescent="0.2">
      <c r="A23" s="109"/>
      <c r="B23" s="79"/>
      <c r="C23" s="54" t="s">
        <v>49</v>
      </c>
      <c r="D23" s="55"/>
      <c r="E23" s="56">
        <v>20</v>
      </c>
      <c r="F23" s="57" t="s">
        <v>27</v>
      </c>
      <c r="G23" s="83"/>
      <c r="H23" s="87" t="s">
        <v>49</v>
      </c>
      <c r="I23" s="55"/>
      <c r="J23" s="57">
        <f>ROUNDUP(E23*0.75,2)</f>
        <v>15</v>
      </c>
      <c r="K23" s="57" t="s">
        <v>27</v>
      </c>
      <c r="L23" s="57"/>
      <c r="M23" s="57">
        <f>ROUNDUP((R5*E23)+(R6*J23)+(R7*(E23*2)),2)</f>
        <v>0</v>
      </c>
      <c r="N23" s="91">
        <f>ROUND(M23+(M23*10/100),2)</f>
        <v>0</v>
      </c>
      <c r="O23" s="79" t="s">
        <v>389</v>
      </c>
      <c r="P23" s="58" t="s">
        <v>86</v>
      </c>
      <c r="Q23" s="55"/>
      <c r="R23" s="59">
        <v>1</v>
      </c>
      <c r="S23" s="56">
        <f>ROUNDUP(R23*0.75,2)</f>
        <v>0.75</v>
      </c>
      <c r="T23" s="75">
        <f>ROUNDUP((R5*R23)+(R6*S23)+(R7*(R23*2)),2)</f>
        <v>0</v>
      </c>
    </row>
    <row r="24" spans="1:20" ht="18.75" customHeight="1" x14ac:dyDescent="0.2">
      <c r="A24" s="109"/>
      <c r="B24" s="79"/>
      <c r="C24" s="54" t="s">
        <v>94</v>
      </c>
      <c r="D24" s="55"/>
      <c r="E24" s="56">
        <v>5</v>
      </c>
      <c r="F24" s="57" t="s">
        <v>27</v>
      </c>
      <c r="G24" s="83"/>
      <c r="H24" s="87" t="s">
        <v>94</v>
      </c>
      <c r="I24" s="55"/>
      <c r="J24" s="57">
        <f>ROUNDUP(E24*0.75,2)</f>
        <v>3.75</v>
      </c>
      <c r="K24" s="57" t="s">
        <v>27</v>
      </c>
      <c r="L24" s="57"/>
      <c r="M24" s="57">
        <f>ROUNDUP((R5*E24)+(R6*J24)+(R7*(E24*2)),2)</f>
        <v>0</v>
      </c>
      <c r="N24" s="91">
        <f>ROUND(M24+(M24*10/100),2)</f>
        <v>0</v>
      </c>
      <c r="O24" s="79" t="s">
        <v>390</v>
      </c>
      <c r="P24" s="58" t="s">
        <v>69</v>
      </c>
      <c r="Q24" s="55"/>
      <c r="R24" s="59">
        <v>1</v>
      </c>
      <c r="S24" s="56">
        <f>ROUNDUP(R24*0.75,2)</f>
        <v>0.75</v>
      </c>
      <c r="T24" s="75">
        <f>ROUNDUP((R5*R24)+(R6*S24)+(R7*(R24*2)),2)</f>
        <v>0</v>
      </c>
    </row>
    <row r="25" spans="1:20" ht="18.75" customHeight="1" x14ac:dyDescent="0.2">
      <c r="A25" s="109"/>
      <c r="B25" s="79"/>
      <c r="C25" s="54"/>
      <c r="D25" s="55"/>
      <c r="E25" s="56"/>
      <c r="F25" s="57"/>
      <c r="G25" s="83"/>
      <c r="H25" s="87"/>
      <c r="I25" s="55"/>
      <c r="J25" s="57"/>
      <c r="K25" s="57"/>
      <c r="L25" s="57"/>
      <c r="M25" s="57"/>
      <c r="N25" s="91"/>
      <c r="O25" s="79" t="s">
        <v>48</v>
      </c>
      <c r="P25" s="58" t="s">
        <v>88</v>
      </c>
      <c r="Q25" s="55" t="s">
        <v>41</v>
      </c>
      <c r="R25" s="59">
        <v>1</v>
      </c>
      <c r="S25" s="56">
        <f>ROUNDUP(R25*0.75,2)</f>
        <v>0.75</v>
      </c>
      <c r="T25" s="75">
        <f>ROUNDUP((R5*R25)+(R6*S25)+(R7*(R25*2)),2)</f>
        <v>0</v>
      </c>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381</v>
      </c>
      <c r="C27" s="54" t="s">
        <v>125</v>
      </c>
      <c r="D27" s="55"/>
      <c r="E27" s="56">
        <v>20</v>
      </c>
      <c r="F27" s="57" t="s">
        <v>27</v>
      </c>
      <c r="G27" s="83"/>
      <c r="H27" s="87" t="s">
        <v>125</v>
      </c>
      <c r="I27" s="55"/>
      <c r="J27" s="57">
        <f>ROUNDUP(E27*0.75,2)</f>
        <v>15</v>
      </c>
      <c r="K27" s="57" t="s">
        <v>27</v>
      </c>
      <c r="L27" s="57"/>
      <c r="M27" s="57">
        <f>ROUNDUP((R5*E27)+(R6*J27)+(R7*(E27*2)),2)</f>
        <v>0</v>
      </c>
      <c r="N27" s="91">
        <f>ROUND(M27+(M27*15/100),2)</f>
        <v>0</v>
      </c>
      <c r="O27" s="79" t="s">
        <v>48</v>
      </c>
      <c r="P27" s="58" t="s">
        <v>42</v>
      </c>
      <c r="Q27" s="55"/>
      <c r="R27" s="59">
        <v>100</v>
      </c>
      <c r="S27" s="56">
        <f>ROUNDUP(R27*0.75,2)</f>
        <v>75</v>
      </c>
      <c r="T27" s="75">
        <f>ROUNDUP((R5*R27)+(R6*S27)+(R7*(R27*2)),2)</f>
        <v>0</v>
      </c>
    </row>
    <row r="28" spans="1:20" ht="18.75" customHeight="1" x14ac:dyDescent="0.2">
      <c r="A28" s="109"/>
      <c r="B28" s="79"/>
      <c r="C28" s="54" t="s">
        <v>50</v>
      </c>
      <c r="D28" s="55"/>
      <c r="E28" s="56">
        <v>0.5</v>
      </c>
      <c r="F28" s="57" t="s">
        <v>27</v>
      </c>
      <c r="G28" s="83"/>
      <c r="H28" s="87" t="s">
        <v>50</v>
      </c>
      <c r="I28" s="55"/>
      <c r="J28" s="57">
        <f>ROUNDUP(E28*0.75,2)</f>
        <v>0.38</v>
      </c>
      <c r="K28" s="57" t="s">
        <v>27</v>
      </c>
      <c r="L28" s="57"/>
      <c r="M28" s="57">
        <f>ROUNDUP((R5*E28)+(R6*J28)+(R7*(E28*2)),2)</f>
        <v>0</v>
      </c>
      <c r="N28" s="91">
        <f>M28</f>
        <v>0</v>
      </c>
      <c r="O28" s="79"/>
      <c r="P28" s="58" t="s">
        <v>382</v>
      </c>
      <c r="Q28" s="55"/>
      <c r="R28" s="59">
        <v>0.5</v>
      </c>
      <c r="S28" s="56">
        <f>ROUNDUP(R28*0.75,2)</f>
        <v>0.38</v>
      </c>
      <c r="T28" s="75">
        <f>ROUNDUP((R5*R28)+(R6*S28)+(R7*(R28*2)),2)</f>
        <v>0</v>
      </c>
    </row>
    <row r="29" spans="1:20" ht="18.75" customHeight="1" x14ac:dyDescent="0.2">
      <c r="A29" s="109"/>
      <c r="B29" s="79"/>
      <c r="C29" s="54"/>
      <c r="D29" s="55"/>
      <c r="E29" s="56"/>
      <c r="F29" s="57"/>
      <c r="G29" s="83"/>
      <c r="H29" s="87"/>
      <c r="I29" s="55"/>
      <c r="J29" s="57"/>
      <c r="K29" s="57"/>
      <c r="L29" s="57"/>
      <c r="M29" s="57"/>
      <c r="N29" s="91"/>
      <c r="O29" s="79"/>
      <c r="P29" s="58" t="s">
        <v>32</v>
      </c>
      <c r="Q29" s="55"/>
      <c r="R29" s="59">
        <v>0.1</v>
      </c>
      <c r="S29" s="56">
        <f>ROUNDUP(R29*0.75,2)</f>
        <v>0.08</v>
      </c>
      <c r="T29" s="75">
        <f>ROUNDUP((R5*R29)+(R6*S29)+(R7*(R29*2)),2)</f>
        <v>0</v>
      </c>
    </row>
    <row r="30" spans="1:20" ht="18.75" customHeight="1" x14ac:dyDescent="0.2">
      <c r="A30" s="109"/>
      <c r="B30" s="80"/>
      <c r="C30" s="60"/>
      <c r="D30" s="61"/>
      <c r="E30" s="62"/>
      <c r="F30" s="63"/>
      <c r="G30" s="84"/>
      <c r="H30" s="88"/>
      <c r="I30" s="61"/>
      <c r="J30" s="63"/>
      <c r="K30" s="63"/>
      <c r="L30" s="63"/>
      <c r="M30" s="63"/>
      <c r="N30" s="92"/>
      <c r="O30" s="80"/>
      <c r="P30" s="64"/>
      <c r="Q30" s="61"/>
      <c r="R30" s="65"/>
      <c r="S30" s="62"/>
      <c r="T30" s="76"/>
    </row>
    <row r="31" spans="1:20" ht="18.75" customHeight="1" x14ac:dyDescent="0.2">
      <c r="A31" s="109"/>
      <c r="B31" s="79" t="s">
        <v>188</v>
      </c>
      <c r="C31" s="54" t="s">
        <v>192</v>
      </c>
      <c r="D31" s="55" t="s">
        <v>31</v>
      </c>
      <c r="E31" s="56">
        <v>40</v>
      </c>
      <c r="F31" s="57" t="s">
        <v>27</v>
      </c>
      <c r="G31" s="83"/>
      <c r="H31" s="87" t="s">
        <v>192</v>
      </c>
      <c r="I31" s="55" t="s">
        <v>31</v>
      </c>
      <c r="J31" s="57">
        <f>ROUNDUP(E31*0.75,2)</f>
        <v>30</v>
      </c>
      <c r="K31" s="57" t="s">
        <v>27</v>
      </c>
      <c r="L31" s="57"/>
      <c r="M31" s="57">
        <f>ROUNDUP((R5*E31)+(R6*J31)+(R7*(E31*2)),2)</f>
        <v>0</v>
      </c>
      <c r="N31" s="91">
        <f>M31</f>
        <v>0</v>
      </c>
      <c r="O31" s="79" t="s">
        <v>189</v>
      </c>
      <c r="P31" s="58" t="s">
        <v>69</v>
      </c>
      <c r="Q31" s="55"/>
      <c r="R31" s="59">
        <v>1</v>
      </c>
      <c r="S31" s="56">
        <f>ROUNDUP(R31*0.75,2)</f>
        <v>0.75</v>
      </c>
      <c r="T31" s="75">
        <f>ROUNDUP((R5*R31)+(R6*S31)+(R7*(R31*2)),2)</f>
        <v>0</v>
      </c>
    </row>
    <row r="32" spans="1:20" ht="18.75" customHeight="1" x14ac:dyDescent="0.2">
      <c r="A32" s="109"/>
      <c r="B32" s="79"/>
      <c r="C32" s="54"/>
      <c r="D32" s="55"/>
      <c r="E32" s="56"/>
      <c r="F32" s="57"/>
      <c r="G32" s="83"/>
      <c r="H32" s="87"/>
      <c r="I32" s="55"/>
      <c r="J32" s="57"/>
      <c r="K32" s="57"/>
      <c r="L32" s="57"/>
      <c r="M32" s="57"/>
      <c r="N32" s="91"/>
      <c r="O32" s="79" t="s">
        <v>190</v>
      </c>
      <c r="P32" s="58" t="s">
        <v>42</v>
      </c>
      <c r="Q32" s="55"/>
      <c r="R32" s="59">
        <v>3</v>
      </c>
      <c r="S32" s="56">
        <f>ROUNDUP(R32*0.75,2)</f>
        <v>2.25</v>
      </c>
      <c r="T32" s="75">
        <f>ROUNDUP((R5*R32)+(R6*S32)+(R7*(R32*2)),2)</f>
        <v>0</v>
      </c>
    </row>
    <row r="33" spans="1:20" ht="18.75" customHeight="1" x14ac:dyDescent="0.2">
      <c r="A33" s="109"/>
      <c r="B33" s="79"/>
      <c r="C33" s="54"/>
      <c r="D33" s="55"/>
      <c r="E33" s="56"/>
      <c r="F33" s="57"/>
      <c r="G33" s="83"/>
      <c r="H33" s="87"/>
      <c r="I33" s="55"/>
      <c r="J33" s="57"/>
      <c r="K33" s="57"/>
      <c r="L33" s="57"/>
      <c r="M33" s="57"/>
      <c r="N33" s="91"/>
      <c r="O33" s="79" t="s">
        <v>191</v>
      </c>
      <c r="P33" s="58"/>
      <c r="Q33" s="55"/>
      <c r="R33" s="59"/>
      <c r="S33" s="56"/>
      <c r="T33" s="75"/>
    </row>
    <row r="34" spans="1:20" ht="18.75" customHeight="1" x14ac:dyDescent="0.2">
      <c r="A34" s="109"/>
      <c r="B34" s="79"/>
      <c r="C34" s="54"/>
      <c r="D34" s="55"/>
      <c r="E34" s="56"/>
      <c r="F34" s="57"/>
      <c r="G34" s="83"/>
      <c r="H34" s="87"/>
      <c r="I34" s="55"/>
      <c r="J34" s="57"/>
      <c r="K34" s="57"/>
      <c r="L34" s="57"/>
      <c r="M34" s="57"/>
      <c r="N34" s="91"/>
      <c r="O34" s="79" t="s">
        <v>48</v>
      </c>
      <c r="P34" s="58"/>
      <c r="Q34" s="55"/>
      <c r="R34" s="59"/>
      <c r="S34" s="56"/>
      <c r="T34" s="75"/>
    </row>
    <row r="35" spans="1:20" ht="18.75" customHeight="1" thickBot="1" x14ac:dyDescent="0.25">
      <c r="A35" s="110"/>
      <c r="B35" s="81"/>
      <c r="C35" s="67"/>
      <c r="D35" s="68"/>
      <c r="E35" s="69"/>
      <c r="F35" s="70"/>
      <c r="G35" s="85"/>
      <c r="H35" s="89"/>
      <c r="I35" s="68"/>
      <c r="J35" s="70"/>
      <c r="K35" s="70"/>
      <c r="L35" s="70"/>
      <c r="M35" s="70"/>
      <c r="N35" s="93"/>
      <c r="O35" s="81"/>
      <c r="P35" s="71"/>
      <c r="Q35" s="68"/>
      <c r="R35" s="72"/>
      <c r="S35" s="69"/>
      <c r="T35" s="77"/>
    </row>
    <row r="36" spans="1:20" ht="18.75" customHeight="1" x14ac:dyDescent="0.2">
      <c r="A36" s="108" t="s">
        <v>73</v>
      </c>
      <c r="B36" s="79" t="s">
        <v>58</v>
      </c>
      <c r="C36" s="54" t="s">
        <v>58</v>
      </c>
      <c r="D36" s="55" t="s">
        <v>31</v>
      </c>
      <c r="E36" s="56">
        <v>120</v>
      </c>
      <c r="F36" s="57" t="s">
        <v>59</v>
      </c>
      <c r="G36" s="83"/>
      <c r="H36" s="87" t="s">
        <v>58</v>
      </c>
      <c r="I36" s="55" t="s">
        <v>31</v>
      </c>
      <c r="J36" s="57">
        <f>ROUNDUP(E36*0.75,2)</f>
        <v>90</v>
      </c>
      <c r="K36" s="57" t="s">
        <v>59</v>
      </c>
      <c r="L36" s="57"/>
      <c r="M36" s="57">
        <f>ROUNDUP((S5*E36)+(S6*J36)+(S7*(E36*2)),2)</f>
        <v>0</v>
      </c>
      <c r="N36" s="91">
        <f>M36</f>
        <v>0</v>
      </c>
      <c r="O36" s="79"/>
      <c r="P36" s="58"/>
      <c r="Q36" s="55"/>
      <c r="R36" s="59"/>
      <c r="S36" s="56"/>
      <c r="T36" s="75"/>
    </row>
    <row r="37" spans="1:20" ht="18.75" customHeight="1" x14ac:dyDescent="0.2">
      <c r="A37" s="109"/>
      <c r="B37" s="80"/>
      <c r="C37" s="60"/>
      <c r="D37" s="61"/>
      <c r="E37" s="62"/>
      <c r="F37" s="63"/>
      <c r="G37" s="84"/>
      <c r="H37" s="88"/>
      <c r="I37" s="61"/>
      <c r="J37" s="63"/>
      <c r="K37" s="63"/>
      <c r="L37" s="63"/>
      <c r="M37" s="63"/>
      <c r="N37" s="92"/>
      <c r="O37" s="80"/>
      <c r="P37" s="64"/>
      <c r="Q37" s="61"/>
      <c r="R37" s="65"/>
      <c r="S37" s="62"/>
      <c r="T37" s="76"/>
    </row>
    <row r="38" spans="1:20" ht="18.75" customHeight="1" x14ac:dyDescent="0.2">
      <c r="A38" s="109"/>
      <c r="B38" s="79" t="s">
        <v>392</v>
      </c>
      <c r="C38" s="54" t="s">
        <v>397</v>
      </c>
      <c r="D38" s="55" t="s">
        <v>398</v>
      </c>
      <c r="E38" s="56">
        <v>1</v>
      </c>
      <c r="F38" s="57" t="s">
        <v>27</v>
      </c>
      <c r="G38" s="83"/>
      <c r="H38" s="87" t="s">
        <v>397</v>
      </c>
      <c r="I38" s="55" t="s">
        <v>398</v>
      </c>
      <c r="J38" s="57">
        <f>ROUNDUP(E38*0.75,2)</f>
        <v>0.75</v>
      </c>
      <c r="K38" s="57" t="s">
        <v>27</v>
      </c>
      <c r="L38" s="57"/>
      <c r="M38" s="57">
        <f>ROUNDUP((S5*E38)+(S6*J38)+(S7*(E38*2)),2)</f>
        <v>0</v>
      </c>
      <c r="N38" s="91">
        <f>M38</f>
        <v>0</v>
      </c>
      <c r="O38" s="79" t="s">
        <v>393</v>
      </c>
      <c r="P38" s="58" t="s">
        <v>40</v>
      </c>
      <c r="Q38" s="55" t="s">
        <v>41</v>
      </c>
      <c r="R38" s="59">
        <v>20</v>
      </c>
      <c r="S38" s="56">
        <f>ROUNDUP(R38*0.75,2)</f>
        <v>15</v>
      </c>
      <c r="T38" s="75">
        <f>ROUNDUP((S5*R38)+(S6*S38)+(S7*(R38*2)),2)</f>
        <v>0</v>
      </c>
    </row>
    <row r="39" spans="1:20" ht="18.75" customHeight="1" x14ac:dyDescent="0.2">
      <c r="A39" s="109"/>
      <c r="B39" s="79"/>
      <c r="C39" s="54" t="s">
        <v>198</v>
      </c>
      <c r="D39" s="55"/>
      <c r="E39" s="56">
        <v>5</v>
      </c>
      <c r="F39" s="57" t="s">
        <v>27</v>
      </c>
      <c r="G39" s="83"/>
      <c r="H39" s="87" t="s">
        <v>198</v>
      </c>
      <c r="I39" s="55"/>
      <c r="J39" s="57">
        <f>ROUNDUP(E39*0.75,2)</f>
        <v>3.75</v>
      </c>
      <c r="K39" s="57" t="s">
        <v>27</v>
      </c>
      <c r="L39" s="57"/>
      <c r="M39" s="57">
        <f>ROUNDUP((S5*E39)+(S6*J39)+(S7*(E39*2)),2)</f>
        <v>0</v>
      </c>
      <c r="N39" s="91">
        <f>M39</f>
        <v>0</v>
      </c>
      <c r="O39" s="79" t="s">
        <v>394</v>
      </c>
      <c r="P39" s="58" t="s">
        <v>69</v>
      </c>
      <c r="Q39" s="55"/>
      <c r="R39" s="59">
        <v>6</v>
      </c>
      <c r="S39" s="56">
        <f>ROUNDUP(R39*0.75,2)</f>
        <v>4.5</v>
      </c>
      <c r="T39" s="75">
        <f>ROUNDUP((S5*R39)+(S6*S39)+(S7*(R39*2)),2)</f>
        <v>0</v>
      </c>
    </row>
    <row r="40" spans="1:20" ht="18.75" customHeight="1" x14ac:dyDescent="0.2">
      <c r="A40" s="109"/>
      <c r="B40" s="79"/>
      <c r="C40" s="54" t="s">
        <v>285</v>
      </c>
      <c r="D40" s="55"/>
      <c r="E40" s="56">
        <v>27</v>
      </c>
      <c r="F40" s="57" t="s">
        <v>59</v>
      </c>
      <c r="G40" s="83"/>
      <c r="H40" s="87" t="s">
        <v>285</v>
      </c>
      <c r="I40" s="55"/>
      <c r="J40" s="57">
        <f>ROUNDUP(E40*0.75,2)</f>
        <v>20.25</v>
      </c>
      <c r="K40" s="57" t="s">
        <v>59</v>
      </c>
      <c r="L40" s="57"/>
      <c r="M40" s="57">
        <f>ROUNDUP((S5*E40)+(S6*J40)+(S7*(E40*2)),2)</f>
        <v>0</v>
      </c>
      <c r="N40" s="91">
        <f>M40</f>
        <v>0</v>
      </c>
      <c r="O40" s="79" t="s">
        <v>395</v>
      </c>
      <c r="P40" s="58"/>
      <c r="Q40" s="55"/>
      <c r="R40" s="59"/>
      <c r="S40" s="56"/>
      <c r="T40" s="75"/>
    </row>
    <row r="41" spans="1:20" ht="18.75" customHeight="1" x14ac:dyDescent="0.2">
      <c r="A41" s="109"/>
      <c r="B41" s="79"/>
      <c r="C41" s="54"/>
      <c r="D41" s="55"/>
      <c r="E41" s="56"/>
      <c r="F41" s="57"/>
      <c r="G41" s="83"/>
      <c r="H41" s="87"/>
      <c r="I41" s="55"/>
      <c r="J41" s="57"/>
      <c r="K41" s="57"/>
      <c r="L41" s="57"/>
      <c r="M41" s="57"/>
      <c r="N41" s="91"/>
      <c r="O41" s="79" t="s">
        <v>396</v>
      </c>
      <c r="P41" s="58"/>
      <c r="Q41" s="55"/>
      <c r="R41" s="59"/>
      <c r="S41" s="56"/>
      <c r="T41" s="75"/>
    </row>
    <row r="42" spans="1:20" ht="18.75" customHeight="1" thickBot="1" x14ac:dyDescent="0.25">
      <c r="A42" s="110"/>
      <c r="B42" s="81"/>
      <c r="C42" s="67"/>
      <c r="D42" s="68"/>
      <c r="E42" s="69"/>
      <c r="F42" s="70"/>
      <c r="G42" s="85"/>
      <c r="H42" s="89"/>
      <c r="I42" s="68"/>
      <c r="J42" s="70"/>
      <c r="K42" s="70"/>
      <c r="L42" s="70"/>
      <c r="M42" s="70"/>
      <c r="N42" s="93"/>
      <c r="O42" s="81"/>
      <c r="P42" s="71"/>
      <c r="Q42" s="68"/>
      <c r="R42" s="72"/>
      <c r="S42" s="69"/>
      <c r="T42" s="77"/>
    </row>
    <row r="43" spans="1:20" ht="18.75" customHeight="1" x14ac:dyDescent="0.2">
      <c r="A43" s="108" t="s">
        <v>101</v>
      </c>
      <c r="B43" s="79" t="s">
        <v>25</v>
      </c>
      <c r="C43" s="54"/>
      <c r="D43" s="55"/>
      <c r="E43" s="56"/>
      <c r="F43" s="57"/>
      <c r="G43" s="83"/>
      <c r="H43" s="87"/>
      <c r="I43" s="55"/>
      <c r="J43" s="57"/>
      <c r="K43" s="57"/>
      <c r="L43" s="57"/>
      <c r="M43" s="57"/>
      <c r="N43" s="91"/>
      <c r="O43" s="79"/>
      <c r="P43" s="58" t="s">
        <v>25</v>
      </c>
      <c r="Q43" s="55"/>
      <c r="R43" s="59">
        <v>110</v>
      </c>
      <c r="S43" s="56">
        <f>ROUNDUP(R43*0.75,2)</f>
        <v>82.5</v>
      </c>
      <c r="T43" s="75">
        <f>ROUNDUP((T5*R43)+(T6*S43)+(T7*(R43*2)),2)</f>
        <v>0</v>
      </c>
    </row>
    <row r="44" spans="1:20" ht="18.75" customHeight="1" x14ac:dyDescent="0.2">
      <c r="A44" s="109"/>
      <c r="B44" s="80"/>
      <c r="C44" s="60"/>
      <c r="D44" s="61"/>
      <c r="E44" s="62"/>
      <c r="F44" s="63"/>
      <c r="G44" s="84"/>
      <c r="H44" s="88"/>
      <c r="I44" s="61"/>
      <c r="J44" s="63"/>
      <c r="K44" s="63"/>
      <c r="L44" s="63"/>
      <c r="M44" s="63"/>
      <c r="N44" s="92"/>
      <c r="O44" s="80"/>
      <c r="P44" s="64"/>
      <c r="Q44" s="61"/>
      <c r="R44" s="65"/>
      <c r="S44" s="62"/>
      <c r="T44" s="76"/>
    </row>
    <row r="45" spans="1:20" ht="18.75" customHeight="1" x14ac:dyDescent="0.2">
      <c r="A45" s="109"/>
      <c r="B45" s="79" t="s">
        <v>399</v>
      </c>
      <c r="C45" s="54" t="s">
        <v>155</v>
      </c>
      <c r="D45" s="55" t="s">
        <v>156</v>
      </c>
      <c r="E45" s="56">
        <v>1</v>
      </c>
      <c r="F45" s="57" t="s">
        <v>157</v>
      </c>
      <c r="G45" s="83" t="s">
        <v>76</v>
      </c>
      <c r="H45" s="87" t="s">
        <v>155</v>
      </c>
      <c r="I45" s="55" t="s">
        <v>156</v>
      </c>
      <c r="J45" s="57">
        <f>ROUNDUP(E45*0.75,2)</f>
        <v>0.75</v>
      </c>
      <c r="K45" s="57" t="s">
        <v>157</v>
      </c>
      <c r="L45" s="57" t="s">
        <v>76</v>
      </c>
      <c r="M45" s="57">
        <f>ROUNDUP((T5*E45)+(T6*J45)+(T7*(E45*2)),2)</f>
        <v>0</v>
      </c>
      <c r="N45" s="91">
        <f>M45</f>
        <v>0</v>
      </c>
      <c r="O45" s="79" t="s">
        <v>400</v>
      </c>
      <c r="P45" s="58" t="s">
        <v>32</v>
      </c>
      <c r="Q45" s="55"/>
      <c r="R45" s="59">
        <v>0.1</v>
      </c>
      <c r="S45" s="56">
        <f t="shared" ref="S45:S50" si="1">ROUNDUP(R45*0.75,2)</f>
        <v>0.08</v>
      </c>
      <c r="T45" s="75">
        <f>ROUNDUP((T5*R45)+(T6*S45)+(T7*(R45*2)),2)</f>
        <v>0</v>
      </c>
    </row>
    <row r="46" spans="1:20" ht="18.75" customHeight="1" x14ac:dyDescent="0.2">
      <c r="A46" s="109"/>
      <c r="B46" s="79"/>
      <c r="C46" s="54" t="s">
        <v>129</v>
      </c>
      <c r="D46" s="55"/>
      <c r="E46" s="56">
        <v>20</v>
      </c>
      <c r="F46" s="57" t="s">
        <v>27</v>
      </c>
      <c r="G46" s="83"/>
      <c r="H46" s="87" t="s">
        <v>129</v>
      </c>
      <c r="I46" s="55"/>
      <c r="J46" s="57">
        <f>ROUNDUP(E46*0.75,2)</f>
        <v>15</v>
      </c>
      <c r="K46" s="57" t="s">
        <v>27</v>
      </c>
      <c r="L46" s="57"/>
      <c r="M46" s="57">
        <f>ROUNDUP((T5*E46)+(T6*J46)+(T7*(E46*2)),2)</f>
        <v>0</v>
      </c>
      <c r="N46" s="91">
        <f>ROUND(M46+(M46*15/100),2)</f>
        <v>0</v>
      </c>
      <c r="O46" s="79" t="s">
        <v>401</v>
      </c>
      <c r="P46" s="58" t="s">
        <v>40</v>
      </c>
      <c r="Q46" s="55" t="s">
        <v>41</v>
      </c>
      <c r="R46" s="59">
        <v>3</v>
      </c>
      <c r="S46" s="56">
        <f t="shared" si="1"/>
        <v>2.25</v>
      </c>
      <c r="T46" s="75">
        <f>ROUNDUP((T5*R46)+(T6*S46)+(T7*(R46*2)),2)</f>
        <v>0</v>
      </c>
    </row>
    <row r="47" spans="1:20" ht="18.75" customHeight="1" x14ac:dyDescent="0.2">
      <c r="A47" s="109"/>
      <c r="B47" s="79"/>
      <c r="C47" s="54"/>
      <c r="D47" s="55"/>
      <c r="E47" s="56"/>
      <c r="F47" s="57"/>
      <c r="G47" s="83"/>
      <c r="H47" s="87"/>
      <c r="I47" s="55"/>
      <c r="J47" s="57"/>
      <c r="K47" s="57"/>
      <c r="L47" s="57"/>
      <c r="M47" s="57"/>
      <c r="N47" s="91"/>
      <c r="O47" s="79" t="s">
        <v>48</v>
      </c>
      <c r="P47" s="58" t="s">
        <v>40</v>
      </c>
      <c r="Q47" s="55" t="s">
        <v>41</v>
      </c>
      <c r="R47" s="59">
        <v>3</v>
      </c>
      <c r="S47" s="56">
        <f t="shared" si="1"/>
        <v>2.25</v>
      </c>
      <c r="T47" s="75">
        <f>ROUNDUP((T5*R47)+(T6*S47)+(T7*(R47*2)),2)</f>
        <v>0</v>
      </c>
    </row>
    <row r="48" spans="1:20" ht="18.75" customHeight="1" x14ac:dyDescent="0.2">
      <c r="A48" s="109"/>
      <c r="B48" s="79"/>
      <c r="C48" s="54"/>
      <c r="D48" s="55"/>
      <c r="E48" s="56"/>
      <c r="F48" s="57"/>
      <c r="G48" s="83"/>
      <c r="H48" s="87"/>
      <c r="I48" s="55"/>
      <c r="J48" s="57"/>
      <c r="K48" s="57"/>
      <c r="L48" s="57"/>
      <c r="M48" s="57"/>
      <c r="N48" s="91"/>
      <c r="O48" s="79"/>
      <c r="P48" s="58" t="s">
        <v>42</v>
      </c>
      <c r="Q48" s="55"/>
      <c r="R48" s="59">
        <v>6</v>
      </c>
      <c r="S48" s="56">
        <f t="shared" si="1"/>
        <v>4.5</v>
      </c>
      <c r="T48" s="75">
        <f>ROUNDUP((T5*R48)+(T6*S48)+(T7*(R48*2)),2)</f>
        <v>0</v>
      </c>
    </row>
    <row r="49" spans="1:20" ht="18.75" customHeight="1" x14ac:dyDescent="0.2">
      <c r="A49" s="109"/>
      <c r="B49" s="79"/>
      <c r="C49" s="54"/>
      <c r="D49" s="55"/>
      <c r="E49" s="56"/>
      <c r="F49" s="57"/>
      <c r="G49" s="83"/>
      <c r="H49" s="87"/>
      <c r="I49" s="55"/>
      <c r="J49" s="57"/>
      <c r="K49" s="57"/>
      <c r="L49" s="57"/>
      <c r="M49" s="57"/>
      <c r="N49" s="91"/>
      <c r="O49" s="79"/>
      <c r="P49" s="58" t="s">
        <v>43</v>
      </c>
      <c r="Q49" s="55" t="s">
        <v>41</v>
      </c>
      <c r="R49" s="59">
        <v>5</v>
      </c>
      <c r="S49" s="56">
        <f t="shared" si="1"/>
        <v>3.75</v>
      </c>
      <c r="T49" s="75">
        <f>ROUNDUP((T5*R49)+(T6*S49)+(T7*(R49*2)),2)</f>
        <v>0</v>
      </c>
    </row>
    <row r="50" spans="1:20" ht="18.75" customHeight="1" x14ac:dyDescent="0.2">
      <c r="A50" s="109"/>
      <c r="B50" s="79"/>
      <c r="C50" s="54"/>
      <c r="D50" s="55"/>
      <c r="E50" s="56"/>
      <c r="F50" s="57"/>
      <c r="G50" s="83"/>
      <c r="H50" s="87"/>
      <c r="I50" s="55"/>
      <c r="J50" s="57"/>
      <c r="K50" s="57"/>
      <c r="L50" s="57"/>
      <c r="M50" s="57"/>
      <c r="N50" s="91"/>
      <c r="O50" s="79"/>
      <c r="P50" s="58" t="s">
        <v>44</v>
      </c>
      <c r="Q50" s="55"/>
      <c r="R50" s="59">
        <v>4</v>
      </c>
      <c r="S50" s="56">
        <f t="shared" si="1"/>
        <v>3</v>
      </c>
      <c r="T50" s="75">
        <f>ROUNDUP((T5*R50)+(T6*S50)+(T7*(R50*2)),2)</f>
        <v>0</v>
      </c>
    </row>
    <row r="51" spans="1:20" ht="18.75" customHeight="1" x14ac:dyDescent="0.2">
      <c r="A51" s="109"/>
      <c r="B51" s="80"/>
      <c r="C51" s="60"/>
      <c r="D51" s="61"/>
      <c r="E51" s="62"/>
      <c r="F51" s="63"/>
      <c r="G51" s="84"/>
      <c r="H51" s="88"/>
      <c r="I51" s="61"/>
      <c r="J51" s="63"/>
      <c r="K51" s="63"/>
      <c r="L51" s="63"/>
      <c r="M51" s="63"/>
      <c r="N51" s="92"/>
      <c r="O51" s="80"/>
      <c r="P51" s="64"/>
      <c r="Q51" s="61"/>
      <c r="R51" s="65"/>
      <c r="S51" s="62"/>
      <c r="T51" s="76"/>
    </row>
    <row r="52" spans="1:20" ht="18.75" customHeight="1" x14ac:dyDescent="0.2">
      <c r="A52" s="109"/>
      <c r="B52" s="79" t="s">
        <v>402</v>
      </c>
      <c r="C52" s="54" t="s">
        <v>85</v>
      </c>
      <c r="D52" s="55"/>
      <c r="E52" s="56">
        <v>20</v>
      </c>
      <c r="F52" s="57" t="s">
        <v>27</v>
      </c>
      <c r="G52" s="83"/>
      <c r="H52" s="87" t="s">
        <v>85</v>
      </c>
      <c r="I52" s="55"/>
      <c r="J52" s="57">
        <f>ROUNDUP(E52*0.75,2)</f>
        <v>15</v>
      </c>
      <c r="K52" s="57" t="s">
        <v>27</v>
      </c>
      <c r="L52" s="57"/>
      <c r="M52" s="57">
        <f>ROUNDUP((T5*E52)+(T6*J52)+(T7*(E52*2)),2)</f>
        <v>0</v>
      </c>
      <c r="N52" s="91">
        <f>M52</f>
        <v>0</v>
      </c>
      <c r="O52" s="79" t="s">
        <v>403</v>
      </c>
      <c r="P52" s="58" t="s">
        <v>86</v>
      </c>
      <c r="Q52" s="55"/>
      <c r="R52" s="59">
        <v>0.5</v>
      </c>
      <c r="S52" s="56">
        <f t="shared" ref="S52:S57" si="2">ROUNDUP(R52*0.75,2)</f>
        <v>0.38</v>
      </c>
      <c r="T52" s="75">
        <f>ROUNDUP((T5*R52)+(T6*S52)+(T7*(R52*2)),2)</f>
        <v>0</v>
      </c>
    </row>
    <row r="53" spans="1:20" ht="18.75" customHeight="1" x14ac:dyDescent="0.2">
      <c r="A53" s="109"/>
      <c r="B53" s="79"/>
      <c r="C53" s="54" t="s">
        <v>37</v>
      </c>
      <c r="D53" s="55"/>
      <c r="E53" s="56">
        <v>30</v>
      </c>
      <c r="F53" s="57" t="s">
        <v>27</v>
      </c>
      <c r="G53" s="83"/>
      <c r="H53" s="87" t="s">
        <v>37</v>
      </c>
      <c r="I53" s="55"/>
      <c r="J53" s="57">
        <f>ROUNDUP(E53*0.75,2)</f>
        <v>22.5</v>
      </c>
      <c r="K53" s="57" t="s">
        <v>27</v>
      </c>
      <c r="L53" s="57"/>
      <c r="M53" s="57">
        <f>ROUNDUP((T5*E53)+(T6*J53)+(T7*(E53*2)),2)</f>
        <v>0</v>
      </c>
      <c r="N53" s="91">
        <f>ROUND(M53+(M53*10/100),2)</f>
        <v>0</v>
      </c>
      <c r="O53" s="79" t="s">
        <v>404</v>
      </c>
      <c r="P53" s="58" t="s">
        <v>44</v>
      </c>
      <c r="Q53" s="55"/>
      <c r="R53" s="59">
        <v>2</v>
      </c>
      <c r="S53" s="56">
        <f t="shared" si="2"/>
        <v>1.5</v>
      </c>
      <c r="T53" s="75">
        <f>ROUNDUP((T5*R53)+(T6*S53)+(T7*(R53*2)),2)</f>
        <v>0</v>
      </c>
    </row>
    <row r="54" spans="1:20" ht="18.75" customHeight="1" x14ac:dyDescent="0.2">
      <c r="A54" s="109"/>
      <c r="B54" s="79"/>
      <c r="C54" s="54" t="s">
        <v>49</v>
      </c>
      <c r="D54" s="55"/>
      <c r="E54" s="56">
        <v>10</v>
      </c>
      <c r="F54" s="57" t="s">
        <v>27</v>
      </c>
      <c r="G54" s="83"/>
      <c r="H54" s="87" t="s">
        <v>49</v>
      </c>
      <c r="I54" s="55"/>
      <c r="J54" s="57">
        <f>ROUNDUP(E54*0.75,2)</f>
        <v>7.5</v>
      </c>
      <c r="K54" s="57" t="s">
        <v>27</v>
      </c>
      <c r="L54" s="57"/>
      <c r="M54" s="57">
        <f>ROUNDUP((T5*E54)+(T6*J54)+(T7*(E54*2)),2)</f>
        <v>0</v>
      </c>
      <c r="N54" s="91">
        <f>ROUND(M54+(M54*10/100),2)</f>
        <v>0</v>
      </c>
      <c r="O54" s="79" t="s">
        <v>24</v>
      </c>
      <c r="P54" s="58" t="s">
        <v>95</v>
      </c>
      <c r="Q54" s="55"/>
      <c r="R54" s="59">
        <v>30</v>
      </c>
      <c r="S54" s="56">
        <f t="shared" si="2"/>
        <v>22.5</v>
      </c>
      <c r="T54" s="75">
        <f>ROUNDUP((T5*R54)+(T6*S54)+(T7*(R54*2)),2)</f>
        <v>0</v>
      </c>
    </row>
    <row r="55" spans="1:20" ht="18.75" customHeight="1" x14ac:dyDescent="0.2">
      <c r="A55" s="109"/>
      <c r="B55" s="79"/>
      <c r="C55" s="54" t="s">
        <v>405</v>
      </c>
      <c r="D55" s="55"/>
      <c r="E55" s="56">
        <v>3</v>
      </c>
      <c r="F55" s="57" t="s">
        <v>27</v>
      </c>
      <c r="G55" s="83"/>
      <c r="H55" s="87" t="s">
        <v>405</v>
      </c>
      <c r="I55" s="55"/>
      <c r="J55" s="57">
        <f>ROUNDUP(E55*0.75,2)</f>
        <v>2.25</v>
      </c>
      <c r="K55" s="57" t="s">
        <v>27</v>
      </c>
      <c r="L55" s="57"/>
      <c r="M55" s="57">
        <f>ROUNDUP((T5*E55)+(T6*J55)+(T7*(E55*2)),2)</f>
        <v>0</v>
      </c>
      <c r="N55" s="91">
        <f>ROUND(M55+(M55*9/100),2)</f>
        <v>0</v>
      </c>
      <c r="O55" s="79"/>
      <c r="P55" s="58" t="s">
        <v>69</v>
      </c>
      <c r="Q55" s="55"/>
      <c r="R55" s="59">
        <v>1.5</v>
      </c>
      <c r="S55" s="56">
        <f t="shared" si="2"/>
        <v>1.1300000000000001</v>
      </c>
      <c r="T55" s="75">
        <f>ROUNDUP((T5*R55)+(T6*S55)+(T7*(R55*2)),2)</f>
        <v>0</v>
      </c>
    </row>
    <row r="56" spans="1:20" ht="18.75" customHeight="1" x14ac:dyDescent="0.2">
      <c r="A56" s="109"/>
      <c r="B56" s="79"/>
      <c r="C56" s="54"/>
      <c r="D56" s="55"/>
      <c r="E56" s="56"/>
      <c r="F56" s="57"/>
      <c r="G56" s="83"/>
      <c r="H56" s="87"/>
      <c r="I56" s="55"/>
      <c r="J56" s="57"/>
      <c r="K56" s="57"/>
      <c r="L56" s="57"/>
      <c r="M56" s="57"/>
      <c r="N56" s="91"/>
      <c r="O56" s="79"/>
      <c r="P56" s="58" t="s">
        <v>96</v>
      </c>
      <c r="Q56" s="55"/>
      <c r="R56" s="59">
        <v>1</v>
      </c>
      <c r="S56" s="56">
        <f t="shared" si="2"/>
        <v>0.75</v>
      </c>
      <c r="T56" s="75">
        <f>ROUNDUP((T5*R56)+(T6*S56)+(T7*(R56*2)),2)</f>
        <v>0</v>
      </c>
    </row>
    <row r="57" spans="1:20" ht="18.75" customHeight="1" x14ac:dyDescent="0.2">
      <c r="A57" s="109"/>
      <c r="B57" s="79"/>
      <c r="C57" s="54"/>
      <c r="D57" s="55"/>
      <c r="E57" s="56"/>
      <c r="F57" s="57"/>
      <c r="G57" s="83"/>
      <c r="H57" s="87"/>
      <c r="I57" s="55"/>
      <c r="J57" s="57"/>
      <c r="K57" s="57"/>
      <c r="L57" s="57"/>
      <c r="M57" s="57"/>
      <c r="N57" s="91"/>
      <c r="O57" s="79"/>
      <c r="P57" s="58" t="s">
        <v>88</v>
      </c>
      <c r="Q57" s="55" t="s">
        <v>41</v>
      </c>
      <c r="R57" s="59">
        <v>1.5</v>
      </c>
      <c r="S57" s="56">
        <f t="shared" si="2"/>
        <v>1.1300000000000001</v>
      </c>
      <c r="T57" s="75">
        <f>ROUNDUP((T5*R57)+(T6*S57)+(T7*(R57*2)),2)</f>
        <v>0</v>
      </c>
    </row>
    <row r="58" spans="1:20" ht="18.75" customHeight="1" x14ac:dyDescent="0.2">
      <c r="A58" s="109"/>
      <c r="B58" s="80"/>
      <c r="C58" s="60"/>
      <c r="D58" s="61"/>
      <c r="E58" s="62"/>
      <c r="F58" s="63"/>
      <c r="G58" s="84"/>
      <c r="H58" s="88"/>
      <c r="I58" s="61"/>
      <c r="J58" s="63"/>
      <c r="K58" s="63"/>
      <c r="L58" s="63"/>
      <c r="M58" s="63"/>
      <c r="N58" s="92"/>
      <c r="O58" s="80"/>
      <c r="P58" s="64"/>
      <c r="Q58" s="61"/>
      <c r="R58" s="65"/>
      <c r="S58" s="62"/>
      <c r="T58" s="76"/>
    </row>
    <row r="59" spans="1:20" ht="18.75" customHeight="1" x14ac:dyDescent="0.2">
      <c r="A59" s="109"/>
      <c r="B59" s="79" t="s">
        <v>406</v>
      </c>
      <c r="C59" s="54" t="s">
        <v>28</v>
      </c>
      <c r="D59" s="55"/>
      <c r="E59" s="56">
        <v>10</v>
      </c>
      <c r="F59" s="57" t="s">
        <v>27</v>
      </c>
      <c r="G59" s="83"/>
      <c r="H59" s="87" t="s">
        <v>28</v>
      </c>
      <c r="I59" s="55"/>
      <c r="J59" s="57">
        <f>ROUNDUP(E59*0.75,2)</f>
        <v>7.5</v>
      </c>
      <c r="K59" s="57" t="s">
        <v>27</v>
      </c>
      <c r="L59" s="57"/>
      <c r="M59" s="57">
        <f>ROUNDUP((T5*E59)+(T6*J59)+(T7*(E59*2)),2)</f>
        <v>0</v>
      </c>
      <c r="N59" s="91">
        <f>ROUND(M59+(M59*6/100),2)</f>
        <v>0</v>
      </c>
      <c r="O59" s="79" t="s">
        <v>407</v>
      </c>
      <c r="P59" s="58" t="s">
        <v>30</v>
      </c>
      <c r="Q59" s="55" t="s">
        <v>31</v>
      </c>
      <c r="R59" s="59">
        <v>1</v>
      </c>
      <c r="S59" s="56">
        <f>ROUNDUP(R59*0.75,2)</f>
        <v>0.75</v>
      </c>
      <c r="T59" s="75">
        <f>ROUNDUP((T5*R59)+(T6*S59)+(T7*(R59*2)),2)</f>
        <v>0</v>
      </c>
    </row>
    <row r="60" spans="1:20" ht="18.75" customHeight="1" x14ac:dyDescent="0.2">
      <c r="A60" s="109"/>
      <c r="B60" s="79"/>
      <c r="C60" s="54" t="s">
        <v>158</v>
      </c>
      <c r="D60" s="55"/>
      <c r="E60" s="56">
        <v>10</v>
      </c>
      <c r="F60" s="57" t="s">
        <v>27</v>
      </c>
      <c r="G60" s="83"/>
      <c r="H60" s="87" t="s">
        <v>158</v>
      </c>
      <c r="I60" s="55"/>
      <c r="J60" s="57">
        <f>ROUNDUP(E60*0.75,2)</f>
        <v>7.5</v>
      </c>
      <c r="K60" s="57" t="s">
        <v>27</v>
      </c>
      <c r="L60" s="57"/>
      <c r="M60" s="57">
        <f>ROUNDUP((T5*E60)+(T6*J60)+(T7*(E60*2)),2)</f>
        <v>0</v>
      </c>
      <c r="N60" s="91">
        <f>ROUND(M60+(M60*15/100),2)</f>
        <v>0</v>
      </c>
      <c r="O60" s="79" t="s">
        <v>625</v>
      </c>
      <c r="P60" s="58" t="s">
        <v>42</v>
      </c>
      <c r="Q60" s="55"/>
      <c r="R60" s="59">
        <v>60</v>
      </c>
      <c r="S60" s="56">
        <f>ROUNDUP(R60*0.75,2)</f>
        <v>45</v>
      </c>
      <c r="T60" s="75">
        <f>ROUNDUP((T5*R60)+(T6*S60)+(T7*(R60*2)),2)</f>
        <v>0</v>
      </c>
    </row>
    <row r="61" spans="1:20" ht="18.75" customHeight="1" x14ac:dyDescent="0.2">
      <c r="A61" s="109"/>
      <c r="B61" s="79"/>
      <c r="C61" s="54" t="s">
        <v>58</v>
      </c>
      <c r="D61" s="55" t="s">
        <v>31</v>
      </c>
      <c r="E61" s="56">
        <v>40</v>
      </c>
      <c r="F61" s="57" t="s">
        <v>59</v>
      </c>
      <c r="G61" s="83"/>
      <c r="H61" s="87" t="s">
        <v>58</v>
      </c>
      <c r="I61" s="55" t="s">
        <v>31</v>
      </c>
      <c r="J61" s="57">
        <f>ROUNDUP(E61*0.75,2)</f>
        <v>30</v>
      </c>
      <c r="K61" s="57" t="s">
        <v>59</v>
      </c>
      <c r="L61" s="57"/>
      <c r="M61" s="57">
        <f>ROUNDUP((T5*E61)+(T6*J61)+(T7*(E61*2)),2)</f>
        <v>0</v>
      </c>
      <c r="N61" s="91">
        <f>M61</f>
        <v>0</v>
      </c>
      <c r="O61" s="79" t="s">
        <v>408</v>
      </c>
      <c r="P61" s="58" t="s">
        <v>51</v>
      </c>
      <c r="Q61" s="55" t="s">
        <v>52</v>
      </c>
      <c r="R61" s="59">
        <v>0.5</v>
      </c>
      <c r="S61" s="56">
        <f>ROUNDUP(R61*0.75,2)</f>
        <v>0.38</v>
      </c>
      <c r="T61" s="75">
        <f>ROUNDUP((T5*R61)+(T6*S61)+(T7*(R61*2)),2)</f>
        <v>0</v>
      </c>
    </row>
    <row r="62" spans="1:20" ht="18.75" customHeight="1" x14ac:dyDescent="0.2">
      <c r="A62" s="109"/>
      <c r="B62" s="79"/>
      <c r="C62" s="54"/>
      <c r="D62" s="55"/>
      <c r="E62" s="56"/>
      <c r="F62" s="57"/>
      <c r="G62" s="83"/>
      <c r="H62" s="87"/>
      <c r="I62" s="55"/>
      <c r="J62" s="57"/>
      <c r="K62" s="57"/>
      <c r="L62" s="57"/>
      <c r="M62" s="57"/>
      <c r="N62" s="91"/>
      <c r="O62" s="79" t="s">
        <v>409</v>
      </c>
      <c r="P62" s="58" t="s">
        <v>32</v>
      </c>
      <c r="Q62" s="55"/>
      <c r="R62" s="59">
        <v>0.1</v>
      </c>
      <c r="S62" s="56">
        <f>ROUNDUP(R62*0.75,2)</f>
        <v>0.08</v>
      </c>
      <c r="T62" s="75">
        <f>ROUNDUP((T5*R62)+(T6*S62)+(T7*(R62*2)),2)</f>
        <v>0</v>
      </c>
    </row>
    <row r="63" spans="1:20" ht="18.75" customHeight="1" x14ac:dyDescent="0.2">
      <c r="A63" s="109"/>
      <c r="B63" s="79"/>
      <c r="C63" s="54"/>
      <c r="D63" s="55"/>
      <c r="E63" s="56"/>
      <c r="F63" s="57"/>
      <c r="G63" s="83"/>
      <c r="H63" s="87"/>
      <c r="I63" s="55"/>
      <c r="J63" s="57"/>
      <c r="K63" s="57"/>
      <c r="L63" s="57"/>
      <c r="M63" s="57"/>
      <c r="N63" s="91"/>
      <c r="O63" s="79" t="s">
        <v>410</v>
      </c>
      <c r="P63" s="58" t="s">
        <v>89</v>
      </c>
      <c r="Q63" s="55"/>
      <c r="R63" s="59">
        <v>1.5</v>
      </c>
      <c r="S63" s="56">
        <f>ROUNDUP(R63*0.75,2)</f>
        <v>1.1300000000000001</v>
      </c>
      <c r="T63" s="75">
        <f>ROUNDUP((T5*R63)+(T6*S63)+(T7*(R63*2)),2)</f>
        <v>0</v>
      </c>
    </row>
    <row r="64" spans="1:20" ht="18.75" customHeight="1" x14ac:dyDescent="0.2">
      <c r="A64" s="109"/>
      <c r="B64" s="79"/>
      <c r="C64" s="54"/>
      <c r="D64" s="55"/>
      <c r="E64" s="56"/>
      <c r="F64" s="57"/>
      <c r="G64" s="83"/>
      <c r="H64" s="87"/>
      <c r="I64" s="55"/>
      <c r="J64" s="57"/>
      <c r="K64" s="57"/>
      <c r="L64" s="57"/>
      <c r="M64" s="57"/>
      <c r="N64" s="91"/>
      <c r="O64" s="79" t="s">
        <v>24</v>
      </c>
      <c r="P64" s="58"/>
      <c r="Q64" s="55"/>
      <c r="R64" s="59"/>
      <c r="S64" s="56"/>
      <c r="T64" s="75"/>
    </row>
    <row r="65" spans="1:20" ht="18.75" customHeight="1" x14ac:dyDescent="0.2">
      <c r="A65" s="109"/>
      <c r="B65" s="79"/>
      <c r="C65" s="54"/>
      <c r="D65" s="55"/>
      <c r="E65" s="56"/>
      <c r="F65" s="57"/>
      <c r="G65" s="83"/>
      <c r="H65" s="87"/>
      <c r="I65" s="55"/>
      <c r="J65" s="57"/>
      <c r="K65" s="57"/>
      <c r="L65" s="57"/>
      <c r="M65" s="57"/>
      <c r="N65" s="91"/>
      <c r="O65" s="79"/>
      <c r="P65" s="58"/>
      <c r="Q65" s="55"/>
      <c r="R65" s="59"/>
      <c r="S65" s="56"/>
      <c r="T65" s="75"/>
    </row>
    <row r="66" spans="1:20" ht="18.75" customHeight="1" x14ac:dyDescent="0.2">
      <c r="A66" s="109"/>
      <c r="B66" s="80"/>
      <c r="C66" s="60"/>
      <c r="D66" s="61"/>
      <c r="E66" s="62"/>
      <c r="F66" s="63"/>
      <c r="G66" s="84"/>
      <c r="H66" s="88"/>
      <c r="I66" s="61"/>
      <c r="J66" s="63"/>
      <c r="K66" s="63"/>
      <c r="L66" s="63"/>
      <c r="M66" s="63"/>
      <c r="N66" s="92"/>
      <c r="O66" s="80"/>
      <c r="P66" s="64"/>
      <c r="Q66" s="61"/>
      <c r="R66" s="65"/>
      <c r="S66" s="62"/>
      <c r="T66" s="76"/>
    </row>
    <row r="67" spans="1:20" ht="18.75" customHeight="1" x14ac:dyDescent="0.2">
      <c r="A67" s="109"/>
      <c r="B67" s="79" t="s">
        <v>411</v>
      </c>
      <c r="C67" s="54" t="s">
        <v>412</v>
      </c>
      <c r="D67" s="55"/>
      <c r="E67" s="56">
        <v>20</v>
      </c>
      <c r="F67" s="57" t="s">
        <v>27</v>
      </c>
      <c r="G67" s="83"/>
      <c r="H67" s="87" t="s">
        <v>412</v>
      </c>
      <c r="I67" s="55"/>
      <c r="J67" s="57">
        <f>ROUNDUP(E67*0.75,2)</f>
        <v>15</v>
      </c>
      <c r="K67" s="57" t="s">
        <v>27</v>
      </c>
      <c r="L67" s="57"/>
      <c r="M67" s="57">
        <f>ROUNDUP((T5*E67)+(T6*J67)+(T7*(E67*2)),2)</f>
        <v>0</v>
      </c>
      <c r="N67" s="91">
        <f>M67</f>
        <v>0</v>
      </c>
      <c r="O67" s="79"/>
      <c r="P67" s="58"/>
      <c r="Q67" s="55"/>
      <c r="R67" s="59"/>
      <c r="S67" s="56"/>
      <c r="T67" s="75"/>
    </row>
    <row r="68" spans="1:20" ht="18.75" customHeight="1" thickBot="1" x14ac:dyDescent="0.25">
      <c r="A68" s="110"/>
      <c r="B68" s="81"/>
      <c r="C68" s="67"/>
      <c r="D68" s="68"/>
      <c r="E68" s="69"/>
      <c r="F68" s="70"/>
      <c r="G68" s="85"/>
      <c r="H68" s="89"/>
      <c r="I68" s="68"/>
      <c r="J68" s="70"/>
      <c r="K68" s="70"/>
      <c r="L68" s="70"/>
      <c r="M68" s="70"/>
      <c r="N68" s="93"/>
      <c r="O68" s="81"/>
      <c r="P68" s="71"/>
      <c r="Q68" s="68"/>
      <c r="R68" s="72"/>
      <c r="S68" s="69"/>
      <c r="T68" s="77"/>
    </row>
    <row r="69" spans="1:20" ht="18.75" customHeight="1" x14ac:dyDescent="0.2">
      <c r="A69" s="94" t="s">
        <v>102</v>
      </c>
    </row>
    <row r="70" spans="1:20" ht="18.75" customHeight="1" x14ac:dyDescent="0.2">
      <c r="A70" s="94" t="s">
        <v>103</v>
      </c>
    </row>
    <row r="71" spans="1:20" ht="18.75" customHeight="1" x14ac:dyDescent="0.2">
      <c r="A71" s="37" t="s">
        <v>104</v>
      </c>
    </row>
    <row r="72" spans="1:20" ht="18.75" customHeight="1" x14ac:dyDescent="0.2">
      <c r="A72" s="37" t="s">
        <v>105</v>
      </c>
    </row>
    <row r="73" spans="1:20" ht="18.75" customHeight="1" x14ac:dyDescent="0.2">
      <c r="A73" s="37" t="s">
        <v>106</v>
      </c>
    </row>
    <row r="74" spans="1:20" ht="18.75" customHeight="1" x14ac:dyDescent="0.2">
      <c r="A74" s="37" t="s">
        <v>107</v>
      </c>
    </row>
    <row r="75" spans="1:20" ht="18.75" customHeight="1" x14ac:dyDescent="0.2">
      <c r="A75" s="37" t="s">
        <v>108</v>
      </c>
    </row>
    <row r="76" spans="1:20" ht="18.75" customHeight="1" x14ac:dyDescent="0.2">
      <c r="A76" s="37" t="s">
        <v>413</v>
      </c>
    </row>
    <row r="77" spans="1:20" ht="18.75" customHeight="1" x14ac:dyDescent="0.2">
      <c r="A77" s="37" t="s">
        <v>172</v>
      </c>
    </row>
  </sheetData>
  <mergeCells count="7">
    <mergeCell ref="A43:A68"/>
    <mergeCell ref="H1:O1"/>
    <mergeCell ref="A2:T2"/>
    <mergeCell ref="Q3:T3"/>
    <mergeCell ref="A8:F8"/>
    <mergeCell ref="A10:A35"/>
    <mergeCell ref="A36:A42"/>
  </mergeCells>
  <phoneticPr fontId="21"/>
  <printOptions horizontalCentered="1" verticalCentered="1"/>
  <pageMargins left="0.39370078740157483" right="0.39370078740157483" top="0.39370078740157483" bottom="0.39370078740157483" header="0.39370078740157483" footer="0.39370078740157483"/>
  <pageSetup paperSize="12" scale="4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9"/>
  <sheetViews>
    <sheetView showZeros="0" topLeftCell="A13" zoomScale="80" zoomScaleNormal="80" zoomScaleSheetLayoutView="80" workbookViewId="0">
      <selection activeCell="O29" sqref="O2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414</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415</v>
      </c>
      <c r="C10" s="48" t="s">
        <v>26</v>
      </c>
      <c r="D10" s="49"/>
      <c r="E10" s="50">
        <v>30</v>
      </c>
      <c r="F10" s="51" t="s">
        <v>27</v>
      </c>
      <c r="G10" s="82"/>
      <c r="H10" s="86" t="s">
        <v>26</v>
      </c>
      <c r="I10" s="49"/>
      <c r="J10" s="51">
        <f>ROUNDUP(E10*0.75,2)</f>
        <v>22.5</v>
      </c>
      <c r="K10" s="51" t="s">
        <v>27</v>
      </c>
      <c r="L10" s="51"/>
      <c r="M10" s="51">
        <f>ROUNDUP((R5*E10)+(R6*J10)+(R7*(E10*2)),2)</f>
        <v>0</v>
      </c>
      <c r="N10" s="90">
        <f>M10</f>
        <v>0</v>
      </c>
      <c r="O10" s="78" t="s">
        <v>416</v>
      </c>
      <c r="P10" s="52" t="s">
        <v>25</v>
      </c>
      <c r="Q10" s="49"/>
      <c r="R10" s="53">
        <v>110</v>
      </c>
      <c r="S10" s="50">
        <f>ROUNDUP(R10*0.75,2)</f>
        <v>82.5</v>
      </c>
      <c r="T10" s="74">
        <f>ROUNDUP((R5*R10)+(R6*S10)+(R7*(R10*2)),2)</f>
        <v>0</v>
      </c>
    </row>
    <row r="11" spans="1:21" ht="18.75" customHeight="1" x14ac:dyDescent="0.2">
      <c r="A11" s="109"/>
      <c r="B11" s="79"/>
      <c r="C11" s="54" t="s">
        <v>28</v>
      </c>
      <c r="D11" s="55"/>
      <c r="E11" s="56">
        <v>50</v>
      </c>
      <c r="F11" s="57" t="s">
        <v>27</v>
      </c>
      <c r="G11" s="83"/>
      <c r="H11" s="87" t="s">
        <v>28</v>
      </c>
      <c r="I11" s="55"/>
      <c r="J11" s="57">
        <f>ROUNDUP(E11*0.75,2)</f>
        <v>37.5</v>
      </c>
      <c r="K11" s="57" t="s">
        <v>27</v>
      </c>
      <c r="L11" s="57"/>
      <c r="M11" s="57">
        <f>ROUNDUP((R5*E11)+(R6*J11)+(R7*(E11*2)),2)</f>
        <v>0</v>
      </c>
      <c r="N11" s="91">
        <f>ROUND(M11+(M11*6/100),2)</f>
        <v>0</v>
      </c>
      <c r="O11" s="79" t="s">
        <v>417</v>
      </c>
      <c r="P11" s="58" t="s">
        <v>44</v>
      </c>
      <c r="Q11" s="55"/>
      <c r="R11" s="59">
        <v>2</v>
      </c>
      <c r="S11" s="56">
        <f>ROUNDUP(R11*0.75,2)</f>
        <v>1.5</v>
      </c>
      <c r="T11" s="75">
        <f>ROUNDUP((R5*R11)+(R6*S11)+(R7*(R11*2)),2)</f>
        <v>0</v>
      </c>
    </row>
    <row r="12" spans="1:21" ht="18.75" customHeight="1" x14ac:dyDescent="0.2">
      <c r="A12" s="109"/>
      <c r="B12" s="79"/>
      <c r="C12" s="54" t="s">
        <v>180</v>
      </c>
      <c r="D12" s="55"/>
      <c r="E12" s="56">
        <v>50</v>
      </c>
      <c r="F12" s="57" t="s">
        <v>27</v>
      </c>
      <c r="G12" s="83"/>
      <c r="H12" s="87" t="s">
        <v>180</v>
      </c>
      <c r="I12" s="55"/>
      <c r="J12" s="57">
        <f>ROUNDUP(E12*0.75,2)</f>
        <v>37.5</v>
      </c>
      <c r="K12" s="57" t="s">
        <v>27</v>
      </c>
      <c r="L12" s="57"/>
      <c r="M12" s="57">
        <f>ROUNDUP((R5*E12)+(R6*J12)+(R7*(E12*2)),2)</f>
        <v>0</v>
      </c>
      <c r="N12" s="91">
        <f>M12</f>
        <v>0</v>
      </c>
      <c r="O12" s="79" t="s">
        <v>418</v>
      </c>
      <c r="P12" s="58" t="s">
        <v>42</v>
      </c>
      <c r="Q12" s="55"/>
      <c r="R12" s="59">
        <v>30</v>
      </c>
      <c r="S12" s="56">
        <f>ROUNDUP(R12*0.75,2)</f>
        <v>22.5</v>
      </c>
      <c r="T12" s="75">
        <f>ROUNDUP((R5*R12)+(R6*S12)+(R7*(R12*2)),2)</f>
        <v>0</v>
      </c>
    </row>
    <row r="13" spans="1:21" ht="18.75" customHeight="1" x14ac:dyDescent="0.2">
      <c r="A13" s="109"/>
      <c r="B13" s="79"/>
      <c r="C13" s="54" t="s">
        <v>420</v>
      </c>
      <c r="D13" s="55" t="s">
        <v>41</v>
      </c>
      <c r="E13" s="56">
        <v>10</v>
      </c>
      <c r="F13" s="57" t="s">
        <v>27</v>
      </c>
      <c r="G13" s="83"/>
      <c r="H13" s="87" t="s">
        <v>420</v>
      </c>
      <c r="I13" s="55" t="s">
        <v>41</v>
      </c>
      <c r="J13" s="57">
        <f>ROUNDUP(E13*0.75,2)</f>
        <v>7.5</v>
      </c>
      <c r="K13" s="57" t="s">
        <v>27</v>
      </c>
      <c r="L13" s="57"/>
      <c r="M13" s="57">
        <f>ROUNDUP((R5*E13)+(R6*J13)+(R7*(E13*2)),2)</f>
        <v>0</v>
      </c>
      <c r="N13" s="91">
        <f>M13</f>
        <v>0</v>
      </c>
      <c r="O13" s="79" t="s">
        <v>419</v>
      </c>
      <c r="P13" s="58" t="s">
        <v>69</v>
      </c>
      <c r="Q13" s="55"/>
      <c r="R13" s="59">
        <v>0.5</v>
      </c>
      <c r="S13" s="56">
        <f>ROUNDUP(R13*0.75,2)</f>
        <v>0.38</v>
      </c>
      <c r="T13" s="75">
        <f>ROUNDUP((R5*R13)+(R6*S13)+(R7*(R13*2)),2)</f>
        <v>0</v>
      </c>
    </row>
    <row r="14" spans="1:21" ht="18.75" customHeight="1" x14ac:dyDescent="0.2">
      <c r="A14" s="109"/>
      <c r="B14" s="79"/>
      <c r="C14" s="54" t="s">
        <v>29</v>
      </c>
      <c r="D14" s="55"/>
      <c r="E14" s="56">
        <v>0.5</v>
      </c>
      <c r="F14" s="57" t="s">
        <v>27</v>
      </c>
      <c r="G14" s="83"/>
      <c r="H14" s="87" t="s">
        <v>29</v>
      </c>
      <c r="I14" s="55"/>
      <c r="J14" s="57">
        <f>ROUNDUP(E14*0.75,2)</f>
        <v>0.38</v>
      </c>
      <c r="K14" s="57" t="s">
        <v>27</v>
      </c>
      <c r="L14" s="57"/>
      <c r="M14" s="57">
        <f>ROUNDUP((R5*E14)+(R6*J14)+(R7*(E14*2)),2)</f>
        <v>0</v>
      </c>
      <c r="N14" s="91">
        <f>ROUND(M14+(M14*10/100),2)</f>
        <v>0</v>
      </c>
      <c r="O14" s="79" t="s">
        <v>48</v>
      </c>
      <c r="P14" s="58"/>
      <c r="Q14" s="55"/>
      <c r="R14" s="59"/>
      <c r="S14" s="56"/>
      <c r="T14" s="75"/>
    </row>
    <row r="15" spans="1:21" ht="18.75" customHeight="1" x14ac:dyDescent="0.2">
      <c r="A15" s="109"/>
      <c r="B15" s="80"/>
      <c r="C15" s="60"/>
      <c r="D15" s="61"/>
      <c r="E15" s="62"/>
      <c r="F15" s="63"/>
      <c r="G15" s="84"/>
      <c r="H15" s="88"/>
      <c r="I15" s="61"/>
      <c r="J15" s="63"/>
      <c r="K15" s="63"/>
      <c r="L15" s="63"/>
      <c r="M15" s="63"/>
      <c r="N15" s="92"/>
      <c r="O15" s="80"/>
      <c r="P15" s="64"/>
      <c r="Q15" s="61"/>
      <c r="R15" s="65"/>
      <c r="S15" s="62"/>
      <c r="T15" s="76"/>
    </row>
    <row r="16" spans="1:21" ht="18.75" customHeight="1" x14ac:dyDescent="0.2">
      <c r="A16" s="109"/>
      <c r="B16" s="79" t="s">
        <v>563</v>
      </c>
      <c r="C16" s="54" t="s">
        <v>185</v>
      </c>
      <c r="D16" s="55"/>
      <c r="E16" s="56">
        <v>30</v>
      </c>
      <c r="F16" s="57" t="s">
        <v>27</v>
      </c>
      <c r="G16" s="83"/>
      <c r="H16" s="87" t="s">
        <v>185</v>
      </c>
      <c r="I16" s="55"/>
      <c r="J16" s="57">
        <f>ROUNDUP(E16*0.75,2)</f>
        <v>22.5</v>
      </c>
      <c r="K16" s="57" t="s">
        <v>27</v>
      </c>
      <c r="L16" s="57"/>
      <c r="M16" s="57">
        <f>ROUNDUP((R5*E16)+(R6*J16)+(R7*(E16*2)),2)</f>
        <v>0</v>
      </c>
      <c r="N16" s="91">
        <f>ROUND(M16+(M16*15/100),2)</f>
        <v>0</v>
      </c>
      <c r="O16" s="79" t="s">
        <v>421</v>
      </c>
      <c r="P16" s="58" t="s">
        <v>69</v>
      </c>
      <c r="Q16" s="55"/>
      <c r="R16" s="59">
        <v>0.3</v>
      </c>
      <c r="S16" s="56">
        <f>ROUNDUP(R16*0.75,2)</f>
        <v>0.23</v>
      </c>
      <c r="T16" s="75">
        <f>ROUNDUP((R5*R16)+(R6*S16)+(R7*(R16*2)),2)</f>
        <v>0</v>
      </c>
    </row>
    <row r="17" spans="1:20" ht="18.75" customHeight="1" x14ac:dyDescent="0.2">
      <c r="A17" s="109"/>
      <c r="B17" s="79" t="s">
        <v>564</v>
      </c>
      <c r="C17" s="54" t="s">
        <v>272</v>
      </c>
      <c r="D17" s="55"/>
      <c r="E17" s="56">
        <v>10</v>
      </c>
      <c r="F17" s="57" t="s">
        <v>27</v>
      </c>
      <c r="G17" s="83" t="s">
        <v>67</v>
      </c>
      <c r="H17" s="87" t="s">
        <v>272</v>
      </c>
      <c r="I17" s="55"/>
      <c r="J17" s="57">
        <f>ROUNDUP(E17*0.75,2)</f>
        <v>7.5</v>
      </c>
      <c r="K17" s="57" t="s">
        <v>27</v>
      </c>
      <c r="L17" s="57" t="s">
        <v>67</v>
      </c>
      <c r="M17" s="57">
        <f>ROUNDUP((R5*E17)+(R6*J17)+(R7*(E17*2)),2)</f>
        <v>0</v>
      </c>
      <c r="N17" s="91">
        <f>M17</f>
        <v>0</v>
      </c>
      <c r="O17" s="79" t="s">
        <v>183</v>
      </c>
      <c r="P17" s="58" t="s">
        <v>32</v>
      </c>
      <c r="Q17" s="55"/>
      <c r="R17" s="59">
        <v>0.1</v>
      </c>
      <c r="S17" s="56">
        <f>ROUNDUP(R17*0.75,2)</f>
        <v>0.08</v>
      </c>
      <c r="T17" s="75">
        <f>ROUNDUP((R5*R17)+(R6*S17)+(R7*(R17*2)),2)</f>
        <v>0</v>
      </c>
    </row>
    <row r="18" spans="1:20" ht="18.75" customHeight="1" x14ac:dyDescent="0.2">
      <c r="A18" s="109"/>
      <c r="B18" s="79"/>
      <c r="C18" s="54" t="s">
        <v>38</v>
      </c>
      <c r="D18" s="55"/>
      <c r="E18" s="56">
        <v>10</v>
      </c>
      <c r="F18" s="57" t="s">
        <v>27</v>
      </c>
      <c r="G18" s="83"/>
      <c r="H18" s="87" t="s">
        <v>38</v>
      </c>
      <c r="I18" s="55"/>
      <c r="J18" s="57">
        <f>ROUNDUP(E18*0.75,2)</f>
        <v>7.5</v>
      </c>
      <c r="K18" s="57" t="s">
        <v>27</v>
      </c>
      <c r="L18" s="57"/>
      <c r="M18" s="57">
        <f>ROUNDUP((R5*E18)+(R6*J18)+(R7*(E18*2)),2)</f>
        <v>0</v>
      </c>
      <c r="N18" s="91">
        <f>M18</f>
        <v>0</v>
      </c>
      <c r="O18" s="79" t="s">
        <v>48</v>
      </c>
      <c r="P18" s="58" t="s">
        <v>131</v>
      </c>
      <c r="Q18" s="55" t="s">
        <v>132</v>
      </c>
      <c r="R18" s="59">
        <v>4</v>
      </c>
      <c r="S18" s="56">
        <f>ROUNDUP(R18*0.75,2)</f>
        <v>3</v>
      </c>
      <c r="T18" s="75">
        <f>ROUNDUP((R5*R18)+(R6*S18)+(R7*(R18*2)),2)</f>
        <v>0</v>
      </c>
    </row>
    <row r="19" spans="1:20" ht="18.75" customHeight="1" x14ac:dyDescent="0.2">
      <c r="A19" s="109"/>
      <c r="B19" s="80"/>
      <c r="C19" s="60"/>
      <c r="D19" s="61"/>
      <c r="E19" s="62"/>
      <c r="F19" s="63"/>
      <c r="G19" s="84"/>
      <c r="H19" s="88"/>
      <c r="I19" s="61"/>
      <c r="J19" s="63"/>
      <c r="K19" s="63"/>
      <c r="L19" s="63"/>
      <c r="M19" s="63"/>
      <c r="N19" s="92"/>
      <c r="O19" s="80"/>
      <c r="P19" s="64"/>
      <c r="Q19" s="61"/>
      <c r="R19" s="65"/>
      <c r="S19" s="62"/>
      <c r="T19" s="76"/>
    </row>
    <row r="20" spans="1:20" ht="18.75" customHeight="1" x14ac:dyDescent="0.2">
      <c r="A20" s="109"/>
      <c r="B20" s="79" t="s">
        <v>53</v>
      </c>
      <c r="C20" s="54" t="s">
        <v>55</v>
      </c>
      <c r="D20" s="55"/>
      <c r="E20" s="66">
        <v>0.125</v>
      </c>
      <c r="F20" s="57" t="s">
        <v>56</v>
      </c>
      <c r="G20" s="83"/>
      <c r="H20" s="87" t="s">
        <v>55</v>
      </c>
      <c r="I20" s="55"/>
      <c r="J20" s="57">
        <f>ROUNDUP(E20*0.75,2)</f>
        <v>9.9999999999999992E-2</v>
      </c>
      <c r="K20" s="57" t="s">
        <v>56</v>
      </c>
      <c r="L20" s="57"/>
      <c r="M20" s="57">
        <f>ROUNDUP((R5*E20)+(R6*J20)+(R7*(E20*2)),2)</f>
        <v>0</v>
      </c>
      <c r="N20" s="91">
        <f>M20</f>
        <v>0</v>
      </c>
      <c r="O20" s="79" t="s">
        <v>54</v>
      </c>
      <c r="P20" s="58"/>
      <c r="Q20" s="55"/>
      <c r="R20" s="59"/>
      <c r="S20" s="56"/>
      <c r="T20" s="75"/>
    </row>
    <row r="21" spans="1:20" ht="18.75" customHeight="1" thickBot="1" x14ac:dyDescent="0.25">
      <c r="A21" s="110"/>
      <c r="B21" s="81"/>
      <c r="C21" s="67"/>
      <c r="D21" s="68"/>
      <c r="E21" s="69"/>
      <c r="F21" s="70"/>
      <c r="G21" s="85"/>
      <c r="H21" s="89"/>
      <c r="I21" s="68"/>
      <c r="J21" s="70"/>
      <c r="K21" s="70"/>
      <c r="L21" s="70"/>
      <c r="M21" s="70"/>
      <c r="N21" s="93"/>
      <c r="O21" s="81"/>
      <c r="P21" s="71"/>
      <c r="Q21" s="68"/>
      <c r="R21" s="72"/>
      <c r="S21" s="69"/>
      <c r="T21" s="77"/>
    </row>
    <row r="22" spans="1:20" ht="18.75" customHeight="1" x14ac:dyDescent="0.2">
      <c r="A22" s="108" t="s">
        <v>73</v>
      </c>
      <c r="B22" s="79" t="s">
        <v>58</v>
      </c>
      <c r="C22" s="54" t="s">
        <v>58</v>
      </c>
      <c r="D22" s="55" t="s">
        <v>31</v>
      </c>
      <c r="E22" s="56">
        <v>120</v>
      </c>
      <c r="F22" s="57" t="s">
        <v>59</v>
      </c>
      <c r="G22" s="83"/>
      <c r="H22" s="87" t="s">
        <v>58</v>
      </c>
      <c r="I22" s="55" t="s">
        <v>31</v>
      </c>
      <c r="J22" s="57">
        <f>ROUNDUP(E22*0.75,2)</f>
        <v>90</v>
      </c>
      <c r="K22" s="57" t="s">
        <v>59</v>
      </c>
      <c r="L22" s="57"/>
      <c r="M22" s="57">
        <f>ROUNDUP((S5*E22)+(S6*J22)+(S7*(E22*2)),2)</f>
        <v>0</v>
      </c>
      <c r="N22" s="91">
        <f>M22</f>
        <v>0</v>
      </c>
      <c r="O22" s="79"/>
      <c r="P22" s="58"/>
      <c r="Q22" s="55"/>
      <c r="R22" s="59"/>
      <c r="S22" s="56"/>
      <c r="T22" s="75"/>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422</v>
      </c>
      <c r="C24" s="54" t="s">
        <v>241</v>
      </c>
      <c r="D24" s="55"/>
      <c r="E24" s="56">
        <v>50</v>
      </c>
      <c r="F24" s="57" t="s">
        <v>27</v>
      </c>
      <c r="G24" s="83"/>
      <c r="H24" s="87" t="s">
        <v>241</v>
      </c>
      <c r="I24" s="55"/>
      <c r="J24" s="57">
        <f>ROUNDUP(E24*0.75,2)</f>
        <v>37.5</v>
      </c>
      <c r="K24" s="57" t="s">
        <v>27</v>
      </c>
      <c r="L24" s="57"/>
      <c r="M24" s="57">
        <f>ROUNDUP((S5*E24)+(S6*J24)+(S7*(E24*2)),2)</f>
        <v>0</v>
      </c>
      <c r="N24" s="91">
        <f>ROUND(M24+(M24*10/100),2)</f>
        <v>0</v>
      </c>
      <c r="O24" s="79" t="s">
        <v>423</v>
      </c>
      <c r="P24" s="58" t="s">
        <v>89</v>
      </c>
      <c r="Q24" s="55"/>
      <c r="R24" s="59">
        <v>5</v>
      </c>
      <c r="S24" s="56">
        <f>ROUNDUP(R24*0.75,2)</f>
        <v>3.75</v>
      </c>
      <c r="T24" s="75">
        <f>ROUNDUP((S5*R24)+(S6*S24)+(S7*(R24*2)),2)</f>
        <v>0</v>
      </c>
    </row>
    <row r="25" spans="1:20" ht="18.75" customHeight="1" x14ac:dyDescent="0.2">
      <c r="A25" s="109"/>
      <c r="B25" s="79"/>
      <c r="C25" s="54"/>
      <c r="D25" s="55"/>
      <c r="E25" s="56"/>
      <c r="F25" s="57"/>
      <c r="G25" s="83"/>
      <c r="H25" s="87"/>
      <c r="I25" s="55"/>
      <c r="J25" s="57"/>
      <c r="K25" s="57"/>
      <c r="L25" s="57"/>
      <c r="M25" s="57"/>
      <c r="N25" s="91"/>
      <c r="O25" s="79" t="s">
        <v>424</v>
      </c>
      <c r="P25" s="58" t="s">
        <v>69</v>
      </c>
      <c r="Q25" s="55"/>
      <c r="R25" s="59">
        <v>0.5</v>
      </c>
      <c r="S25" s="56">
        <f>ROUNDUP(R25*0.75,2)</f>
        <v>0.38</v>
      </c>
      <c r="T25" s="75">
        <f>ROUNDUP((S5*R25)+(S6*S25)+(S7*(R25*2)),2)</f>
        <v>0</v>
      </c>
    </row>
    <row r="26" spans="1:20" ht="18.75" customHeight="1" x14ac:dyDescent="0.2">
      <c r="A26" s="109"/>
      <c r="B26" s="79"/>
      <c r="C26" s="54"/>
      <c r="D26" s="55"/>
      <c r="E26" s="56"/>
      <c r="F26" s="57"/>
      <c r="G26" s="83"/>
      <c r="H26" s="87"/>
      <c r="I26" s="55"/>
      <c r="J26" s="57"/>
      <c r="K26" s="57"/>
      <c r="L26" s="57"/>
      <c r="M26" s="57"/>
      <c r="N26" s="91"/>
      <c r="O26" s="103" t="s">
        <v>555</v>
      </c>
      <c r="P26" s="58" t="s">
        <v>42</v>
      </c>
      <c r="Q26" s="55"/>
      <c r="R26" s="59">
        <v>10</v>
      </c>
      <c r="S26" s="56">
        <f>ROUNDUP(R26*0.75,2)</f>
        <v>7.5</v>
      </c>
      <c r="T26" s="75">
        <f>ROUNDUP((S5*R26)+(S6*S26)+(S7*(R26*2)),2)</f>
        <v>0</v>
      </c>
    </row>
    <row r="27" spans="1:20" ht="18.75" customHeight="1" x14ac:dyDescent="0.2">
      <c r="A27" s="109"/>
      <c r="B27" s="79"/>
      <c r="C27" s="54"/>
      <c r="D27" s="55"/>
      <c r="E27" s="56"/>
      <c r="F27" s="57"/>
      <c r="G27" s="83"/>
      <c r="H27" s="87"/>
      <c r="I27" s="55"/>
      <c r="J27" s="57"/>
      <c r="K27" s="57"/>
      <c r="L27" s="57"/>
      <c r="M27" s="57"/>
      <c r="N27" s="91"/>
      <c r="O27" s="36" t="s">
        <v>556</v>
      </c>
      <c r="P27" s="58" t="s">
        <v>69</v>
      </c>
      <c r="Q27" s="55"/>
      <c r="R27" s="59">
        <v>4</v>
      </c>
      <c r="S27" s="56">
        <f>ROUNDUP(R27*0.75,2)</f>
        <v>3</v>
      </c>
      <c r="T27" s="75">
        <f>ROUNDUP((S5*R27)+(S6*S27)+(S7*(R27*2)),2)</f>
        <v>0</v>
      </c>
    </row>
    <row r="28" spans="1:20" ht="18.75" customHeight="1" x14ac:dyDescent="0.2">
      <c r="A28" s="109"/>
      <c r="B28" s="79"/>
      <c r="C28" s="54"/>
      <c r="D28" s="55"/>
      <c r="E28" s="56"/>
      <c r="F28" s="57"/>
      <c r="G28" s="83"/>
      <c r="H28" s="87"/>
      <c r="I28" s="55"/>
      <c r="J28" s="57"/>
      <c r="K28" s="57"/>
      <c r="L28" s="57"/>
      <c r="M28" s="57"/>
      <c r="N28" s="91"/>
      <c r="O28" s="79" t="s">
        <v>425</v>
      </c>
      <c r="P28" s="58" t="s">
        <v>88</v>
      </c>
      <c r="Q28" s="55" t="s">
        <v>41</v>
      </c>
      <c r="R28" s="59">
        <v>1.5</v>
      </c>
      <c r="S28" s="56">
        <f>ROUNDUP(R28*0.75,2)</f>
        <v>1.1300000000000001</v>
      </c>
      <c r="T28" s="75">
        <f>ROUNDUP((S5*R28)+(S6*S28)+(S7*(R28*2)),2)</f>
        <v>0</v>
      </c>
    </row>
    <row r="29" spans="1:20" ht="18.75" customHeight="1" x14ac:dyDescent="0.2">
      <c r="A29" s="109"/>
      <c r="B29" s="80"/>
      <c r="C29" s="60"/>
      <c r="D29" s="61"/>
      <c r="E29" s="62"/>
      <c r="F29" s="63"/>
      <c r="G29" s="84"/>
      <c r="H29" s="88"/>
      <c r="I29" s="61"/>
      <c r="J29" s="63"/>
      <c r="K29" s="63"/>
      <c r="L29" s="63"/>
      <c r="M29" s="63"/>
      <c r="N29" s="92"/>
      <c r="O29" s="80" t="s">
        <v>48</v>
      </c>
      <c r="P29" s="64"/>
      <c r="Q29" s="61"/>
      <c r="R29" s="65"/>
      <c r="S29" s="62"/>
      <c r="T29" s="76"/>
    </row>
    <row r="30" spans="1:20" ht="18.75" customHeight="1" x14ac:dyDescent="0.2">
      <c r="A30" s="109"/>
      <c r="B30" s="79" t="s">
        <v>225</v>
      </c>
      <c r="C30" s="54" t="s">
        <v>226</v>
      </c>
      <c r="D30" s="55"/>
      <c r="E30" s="56">
        <v>25</v>
      </c>
      <c r="F30" s="57" t="s">
        <v>27</v>
      </c>
      <c r="G30" s="83"/>
      <c r="H30" s="87" t="s">
        <v>226</v>
      </c>
      <c r="I30" s="55"/>
      <c r="J30" s="57">
        <f>ROUNDUP(E30*0.75,2)</f>
        <v>18.75</v>
      </c>
      <c r="K30" s="57" t="s">
        <v>27</v>
      </c>
      <c r="L30" s="57"/>
      <c r="M30" s="57">
        <f>ROUNDUP((S5*E30)+(S6*J30)+(S7*(E30*2)),2)</f>
        <v>0</v>
      </c>
      <c r="N30" s="91">
        <f>M30</f>
        <v>0</v>
      </c>
      <c r="O30" s="79"/>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101</v>
      </c>
      <c r="B32" s="79" t="s">
        <v>149</v>
      </c>
      <c r="C32" s="54" t="s">
        <v>245</v>
      </c>
      <c r="D32" s="55" t="s">
        <v>246</v>
      </c>
      <c r="E32" s="96">
        <v>0.5</v>
      </c>
      <c r="F32" s="57" t="s">
        <v>100</v>
      </c>
      <c r="G32" s="83"/>
      <c r="H32" s="87" t="s">
        <v>245</v>
      </c>
      <c r="I32" s="55" t="s">
        <v>246</v>
      </c>
      <c r="J32" s="57">
        <f>ROUNDUP(E32*0.75,2)</f>
        <v>0.38</v>
      </c>
      <c r="K32" s="57" t="s">
        <v>100</v>
      </c>
      <c r="L32" s="57"/>
      <c r="M32" s="57">
        <f>ROUNDUP((T5*E32)+(T6*J32)+(T7*(E32*2)),2)</f>
        <v>0</v>
      </c>
      <c r="N32" s="91">
        <f>M32</f>
        <v>0</v>
      </c>
      <c r="O32" s="79"/>
      <c r="P32" s="58" t="s">
        <v>25</v>
      </c>
      <c r="Q32" s="55"/>
      <c r="R32" s="59">
        <v>110</v>
      </c>
      <c r="S32" s="56">
        <f>ROUNDUP(R32*0.75,2)</f>
        <v>82.5</v>
      </c>
      <c r="T32" s="75">
        <f>ROUNDUP((T5*R32)+(T6*S32)+(T7*(R32*2)),2)</f>
        <v>0</v>
      </c>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426</v>
      </c>
      <c r="C34" s="54" t="s">
        <v>85</v>
      </c>
      <c r="D34" s="55"/>
      <c r="E34" s="56">
        <v>40</v>
      </c>
      <c r="F34" s="57" t="s">
        <v>27</v>
      </c>
      <c r="G34" s="83"/>
      <c r="H34" s="87" t="s">
        <v>85</v>
      </c>
      <c r="I34" s="55"/>
      <c r="J34" s="57">
        <f>ROUNDUP(E34*0.75,2)</f>
        <v>30</v>
      </c>
      <c r="K34" s="57" t="s">
        <v>27</v>
      </c>
      <c r="L34" s="57"/>
      <c r="M34" s="57">
        <f>ROUNDUP((T5*E34)+(T6*J34)+(T7*(E34*2)),2)</f>
        <v>0</v>
      </c>
      <c r="N34" s="91">
        <f>M34</f>
        <v>0</v>
      </c>
      <c r="O34" s="79" t="s">
        <v>427</v>
      </c>
      <c r="P34" s="58" t="s">
        <v>86</v>
      </c>
      <c r="Q34" s="55"/>
      <c r="R34" s="59">
        <v>0.5</v>
      </c>
      <c r="S34" s="56">
        <f t="shared" ref="S34:S39" si="0">ROUNDUP(R34*0.75,2)</f>
        <v>0.38</v>
      </c>
      <c r="T34" s="75">
        <f>ROUNDUP((T5*R34)+(T6*S34)+(T7*(R34*2)),2)</f>
        <v>0</v>
      </c>
    </row>
    <row r="35" spans="1:20" ht="18.75" customHeight="1" x14ac:dyDescent="0.2">
      <c r="A35" s="109"/>
      <c r="B35" s="79"/>
      <c r="C35" s="54" t="s">
        <v>163</v>
      </c>
      <c r="D35" s="55"/>
      <c r="E35" s="56">
        <v>30</v>
      </c>
      <c r="F35" s="57" t="s">
        <v>27</v>
      </c>
      <c r="G35" s="83"/>
      <c r="H35" s="87" t="s">
        <v>163</v>
      </c>
      <c r="I35" s="55"/>
      <c r="J35" s="57">
        <f>ROUNDUP(E35*0.75,2)</f>
        <v>22.5</v>
      </c>
      <c r="K35" s="57" t="s">
        <v>27</v>
      </c>
      <c r="L35" s="57"/>
      <c r="M35" s="57">
        <f>ROUNDUP((T5*E35)+(T6*J35)+(T7*(E35*2)),2)</f>
        <v>0</v>
      </c>
      <c r="N35" s="91">
        <f>ROUND(M35+(M35*6/100),2)</f>
        <v>0</v>
      </c>
      <c r="O35" s="79" t="s">
        <v>428</v>
      </c>
      <c r="P35" s="58" t="s">
        <v>89</v>
      </c>
      <c r="Q35" s="55"/>
      <c r="R35" s="59">
        <v>3</v>
      </c>
      <c r="S35" s="56">
        <f t="shared" si="0"/>
        <v>2.25</v>
      </c>
      <c r="T35" s="75">
        <f>ROUNDUP((T5*R35)+(T6*S35)+(T7*(R35*2)),2)</f>
        <v>0</v>
      </c>
    </row>
    <row r="36" spans="1:20" ht="18.75" customHeight="1" x14ac:dyDescent="0.2">
      <c r="A36" s="109"/>
      <c r="B36" s="79"/>
      <c r="C36" s="54" t="s">
        <v>130</v>
      </c>
      <c r="D36" s="55"/>
      <c r="E36" s="56">
        <v>10</v>
      </c>
      <c r="F36" s="57" t="s">
        <v>27</v>
      </c>
      <c r="G36" s="83"/>
      <c r="H36" s="87" t="s">
        <v>130</v>
      </c>
      <c r="I36" s="55"/>
      <c r="J36" s="57">
        <f>ROUNDUP(E36*0.75,2)</f>
        <v>7.5</v>
      </c>
      <c r="K36" s="57" t="s">
        <v>27</v>
      </c>
      <c r="L36" s="57"/>
      <c r="M36" s="57">
        <f>ROUNDUP((T5*E36)+(T6*J36)+(T7*(E36*2)),2)</f>
        <v>0</v>
      </c>
      <c r="N36" s="91">
        <f>ROUND(M36+(M36*2/100),2)</f>
        <v>0</v>
      </c>
      <c r="O36" s="79" t="s">
        <v>429</v>
      </c>
      <c r="P36" s="58" t="s">
        <v>69</v>
      </c>
      <c r="Q36" s="55"/>
      <c r="R36" s="59">
        <v>1</v>
      </c>
      <c r="S36" s="56">
        <f t="shared" si="0"/>
        <v>0.75</v>
      </c>
      <c r="T36" s="75">
        <f>ROUNDUP((T5*R36)+(T6*S36)+(T7*(R36*2)),2)</f>
        <v>0</v>
      </c>
    </row>
    <row r="37" spans="1:20" ht="18.75" customHeight="1" x14ac:dyDescent="0.2">
      <c r="A37" s="109"/>
      <c r="B37" s="79"/>
      <c r="C37" s="54" t="s">
        <v>273</v>
      </c>
      <c r="D37" s="55"/>
      <c r="E37" s="66">
        <v>0.125</v>
      </c>
      <c r="F37" s="57" t="s">
        <v>100</v>
      </c>
      <c r="G37" s="83" t="s">
        <v>274</v>
      </c>
      <c r="H37" s="87" t="s">
        <v>273</v>
      </c>
      <c r="I37" s="55"/>
      <c r="J37" s="57">
        <f>ROUNDUP(E37*0.75,2)</f>
        <v>9.9999999999999992E-2</v>
      </c>
      <c r="K37" s="57" t="s">
        <v>100</v>
      </c>
      <c r="L37" s="57" t="s">
        <v>274</v>
      </c>
      <c r="M37" s="57">
        <f>ROUNDUP((T5*E37)+(T6*J37)+(T7*(E37*2)),2)</f>
        <v>0</v>
      </c>
      <c r="N37" s="91">
        <f>M37</f>
        <v>0</v>
      </c>
      <c r="O37" s="79" t="s">
        <v>430</v>
      </c>
      <c r="P37" s="58" t="s">
        <v>88</v>
      </c>
      <c r="Q37" s="55" t="s">
        <v>41</v>
      </c>
      <c r="R37" s="59">
        <v>2</v>
      </c>
      <c r="S37" s="56">
        <f t="shared" si="0"/>
        <v>1.5</v>
      </c>
      <c r="T37" s="75">
        <f>ROUNDUP((T5*R37)+(T6*S37)+(T7*(R37*2)),2)</f>
        <v>0</v>
      </c>
    </row>
    <row r="38" spans="1:20" ht="18.75" customHeight="1" x14ac:dyDescent="0.2">
      <c r="A38" s="109"/>
      <c r="B38" s="79"/>
      <c r="C38" s="54"/>
      <c r="D38" s="55"/>
      <c r="E38" s="56"/>
      <c r="F38" s="57"/>
      <c r="G38" s="83"/>
      <c r="H38" s="87"/>
      <c r="I38" s="55"/>
      <c r="J38" s="57"/>
      <c r="K38" s="57"/>
      <c r="L38" s="57"/>
      <c r="M38" s="57"/>
      <c r="N38" s="91"/>
      <c r="O38" s="79" t="s">
        <v>48</v>
      </c>
      <c r="P38" s="58" t="s">
        <v>87</v>
      </c>
      <c r="Q38" s="55"/>
      <c r="R38" s="59">
        <v>2</v>
      </c>
      <c r="S38" s="56">
        <f t="shared" si="0"/>
        <v>1.5</v>
      </c>
      <c r="T38" s="75">
        <f>ROUNDUP((T5*R38)+(T6*S38)+(T7*(R38*2)),2)</f>
        <v>0</v>
      </c>
    </row>
    <row r="39" spans="1:20" ht="18.75" customHeight="1" x14ac:dyDescent="0.2">
      <c r="A39" s="109"/>
      <c r="B39" s="79"/>
      <c r="C39" s="54"/>
      <c r="D39" s="55"/>
      <c r="E39" s="56"/>
      <c r="F39" s="57"/>
      <c r="G39" s="83"/>
      <c r="H39" s="87"/>
      <c r="I39" s="55"/>
      <c r="J39" s="57"/>
      <c r="K39" s="57"/>
      <c r="L39" s="57"/>
      <c r="M39" s="57"/>
      <c r="N39" s="91"/>
      <c r="O39" s="79"/>
      <c r="P39" s="58" t="s">
        <v>216</v>
      </c>
      <c r="Q39" s="55"/>
      <c r="R39" s="59">
        <v>2</v>
      </c>
      <c r="S39" s="56">
        <f t="shared" si="0"/>
        <v>1.5</v>
      </c>
      <c r="T39" s="75">
        <f>ROUNDUP((T5*R39)+(T6*S39)+(T7*(R39*2)),2)</f>
        <v>0</v>
      </c>
    </row>
    <row r="40" spans="1:20" ht="18.75" customHeight="1" x14ac:dyDescent="0.2">
      <c r="A40" s="109"/>
      <c r="B40" s="80"/>
      <c r="C40" s="60"/>
      <c r="D40" s="61"/>
      <c r="E40" s="62"/>
      <c r="F40" s="63"/>
      <c r="G40" s="84"/>
      <c r="H40" s="88"/>
      <c r="I40" s="61"/>
      <c r="J40" s="63"/>
      <c r="K40" s="63"/>
      <c r="L40" s="63"/>
      <c r="M40" s="63"/>
      <c r="N40" s="92"/>
      <c r="O40" s="80"/>
      <c r="P40" s="64"/>
      <c r="Q40" s="61"/>
      <c r="R40" s="65"/>
      <c r="S40" s="62"/>
      <c r="T40" s="76"/>
    </row>
    <row r="41" spans="1:20" ht="18.75" customHeight="1" x14ac:dyDescent="0.2">
      <c r="A41" s="109"/>
      <c r="B41" s="79" t="s">
        <v>431</v>
      </c>
      <c r="C41" s="54" t="s">
        <v>135</v>
      </c>
      <c r="D41" s="55"/>
      <c r="E41" s="56">
        <v>5</v>
      </c>
      <c r="F41" s="57" t="s">
        <v>27</v>
      </c>
      <c r="G41" s="83"/>
      <c r="H41" s="87" t="s">
        <v>135</v>
      </c>
      <c r="I41" s="55"/>
      <c r="J41" s="57">
        <f>ROUNDUP(E41*0.75,2)</f>
        <v>3.75</v>
      </c>
      <c r="K41" s="57" t="s">
        <v>27</v>
      </c>
      <c r="L41" s="57"/>
      <c r="M41" s="57">
        <f>ROUNDUP((T5*E41)+(T6*J41)+(T7*(E41*2)),2)</f>
        <v>0</v>
      </c>
      <c r="N41" s="91">
        <f>M41</f>
        <v>0</v>
      </c>
      <c r="O41" s="79" t="s">
        <v>432</v>
      </c>
      <c r="P41" s="58" t="s">
        <v>44</v>
      </c>
      <c r="Q41" s="55"/>
      <c r="R41" s="59">
        <v>1.5</v>
      </c>
      <c r="S41" s="56">
        <f t="shared" ref="S41:S46" si="1">ROUNDUP(R41*0.75,2)</f>
        <v>1.1300000000000001</v>
      </c>
      <c r="T41" s="75">
        <f>ROUNDUP((T5*R41)+(T6*S41)+(T7*(R41*2)),2)</f>
        <v>0</v>
      </c>
    </row>
    <row r="42" spans="1:20" ht="18.75" customHeight="1" x14ac:dyDescent="0.2">
      <c r="A42" s="109"/>
      <c r="B42" s="79"/>
      <c r="C42" s="54" t="s">
        <v>143</v>
      </c>
      <c r="D42" s="55" t="s">
        <v>144</v>
      </c>
      <c r="E42" s="73">
        <v>0.1</v>
      </c>
      <c r="F42" s="57" t="s">
        <v>100</v>
      </c>
      <c r="G42" s="83" t="s">
        <v>76</v>
      </c>
      <c r="H42" s="87" t="s">
        <v>143</v>
      </c>
      <c r="I42" s="55" t="s">
        <v>144</v>
      </c>
      <c r="J42" s="57">
        <f>ROUNDUP(E42*0.75,2)</f>
        <v>0.08</v>
      </c>
      <c r="K42" s="57" t="s">
        <v>100</v>
      </c>
      <c r="L42" s="57" t="s">
        <v>76</v>
      </c>
      <c r="M42" s="57">
        <f>ROUNDUP((T5*E42)+(T6*J42)+(T7*(E42*2)),2)</f>
        <v>0</v>
      </c>
      <c r="N42" s="91">
        <f>M42</f>
        <v>0</v>
      </c>
      <c r="O42" s="79" t="s">
        <v>433</v>
      </c>
      <c r="P42" s="58" t="s">
        <v>95</v>
      </c>
      <c r="Q42" s="55"/>
      <c r="R42" s="59">
        <v>50</v>
      </c>
      <c r="S42" s="56">
        <f t="shared" si="1"/>
        <v>37.5</v>
      </c>
      <c r="T42" s="75">
        <f>ROUNDUP((T5*R42)+(T6*S42)+(T7*(R42*2)),2)</f>
        <v>0</v>
      </c>
    </row>
    <row r="43" spans="1:20" ht="18.75" customHeight="1" x14ac:dyDescent="0.2">
      <c r="A43" s="109"/>
      <c r="B43" s="79"/>
      <c r="C43" s="54" t="s">
        <v>49</v>
      </c>
      <c r="D43" s="55"/>
      <c r="E43" s="56">
        <v>20</v>
      </c>
      <c r="F43" s="57" t="s">
        <v>27</v>
      </c>
      <c r="G43" s="83"/>
      <c r="H43" s="87" t="s">
        <v>49</v>
      </c>
      <c r="I43" s="55"/>
      <c r="J43" s="57">
        <f>ROUNDUP(E43*0.75,2)</f>
        <v>15</v>
      </c>
      <c r="K43" s="57" t="s">
        <v>27</v>
      </c>
      <c r="L43" s="57"/>
      <c r="M43" s="57">
        <f>ROUNDUP((T5*E43)+(T6*J43)+(T7*(E43*2)),2)</f>
        <v>0</v>
      </c>
      <c r="N43" s="91">
        <f>ROUND(M43+(M43*10/100),2)</f>
        <v>0</v>
      </c>
      <c r="O43" s="103" t="s">
        <v>578</v>
      </c>
      <c r="P43" s="58" t="s">
        <v>96</v>
      </c>
      <c r="Q43" s="55"/>
      <c r="R43" s="59">
        <v>1.5</v>
      </c>
      <c r="S43" s="56">
        <f t="shared" si="1"/>
        <v>1.1300000000000001</v>
      </c>
      <c r="T43" s="75">
        <f>ROUNDUP((T5*R43)+(T6*S43)+(T7*(R43*2)),2)</f>
        <v>0</v>
      </c>
    </row>
    <row r="44" spans="1:20" ht="18.75" customHeight="1" x14ac:dyDescent="0.2">
      <c r="A44" s="109"/>
      <c r="B44" s="79"/>
      <c r="C44" s="54" t="s">
        <v>265</v>
      </c>
      <c r="D44" s="55"/>
      <c r="E44" s="102">
        <v>0.05</v>
      </c>
      <c r="F44" s="57" t="s">
        <v>100</v>
      </c>
      <c r="G44" s="83" t="s">
        <v>76</v>
      </c>
      <c r="H44" s="87" t="s">
        <v>265</v>
      </c>
      <c r="I44" s="55"/>
      <c r="J44" s="57">
        <f>ROUNDUP(E44*0.75,2)</f>
        <v>0.04</v>
      </c>
      <c r="K44" s="57" t="s">
        <v>100</v>
      </c>
      <c r="L44" s="57" t="s">
        <v>76</v>
      </c>
      <c r="M44" s="57">
        <f>ROUNDUP((T5*E44)+(T6*J44)+(T7*(E44*2)),2)</f>
        <v>0</v>
      </c>
      <c r="N44" s="91">
        <f>M44</f>
        <v>0</v>
      </c>
      <c r="O44" s="79" t="s">
        <v>24</v>
      </c>
      <c r="P44" s="58" t="s">
        <v>86</v>
      </c>
      <c r="Q44" s="55"/>
      <c r="R44" s="59">
        <v>1</v>
      </c>
      <c r="S44" s="56">
        <f t="shared" si="1"/>
        <v>0.75</v>
      </c>
      <c r="T44" s="75">
        <f>ROUNDUP((T5*R44)+(T6*S44)+(T7*(R44*2)),2)</f>
        <v>0</v>
      </c>
    </row>
    <row r="45" spans="1:20" ht="18.75" customHeight="1" x14ac:dyDescent="0.2">
      <c r="A45" s="109"/>
      <c r="B45" s="79"/>
      <c r="C45" s="54"/>
      <c r="D45" s="55"/>
      <c r="E45" s="56"/>
      <c r="F45" s="57"/>
      <c r="G45" s="83"/>
      <c r="H45" s="87"/>
      <c r="I45" s="55"/>
      <c r="J45" s="57"/>
      <c r="K45" s="57"/>
      <c r="L45" s="57"/>
      <c r="M45" s="57"/>
      <c r="N45" s="91"/>
      <c r="O45" s="79"/>
      <c r="P45" s="58" t="s">
        <v>69</v>
      </c>
      <c r="Q45" s="55"/>
      <c r="R45" s="59">
        <v>1</v>
      </c>
      <c r="S45" s="56">
        <f t="shared" si="1"/>
        <v>0.75</v>
      </c>
      <c r="T45" s="75">
        <f>ROUNDUP((T5*R45)+(T6*S45)+(T7*(R45*2)),2)</f>
        <v>0</v>
      </c>
    </row>
    <row r="46" spans="1:20" ht="18.75" customHeight="1" x14ac:dyDescent="0.2">
      <c r="A46" s="109"/>
      <c r="B46" s="79"/>
      <c r="C46" s="54"/>
      <c r="D46" s="55"/>
      <c r="E46" s="56"/>
      <c r="F46" s="57"/>
      <c r="G46" s="83"/>
      <c r="H46" s="87"/>
      <c r="I46" s="55"/>
      <c r="J46" s="57"/>
      <c r="K46" s="57"/>
      <c r="L46" s="57"/>
      <c r="M46" s="57"/>
      <c r="N46" s="91"/>
      <c r="O46" s="79"/>
      <c r="P46" s="58" t="s">
        <v>88</v>
      </c>
      <c r="Q46" s="55" t="s">
        <v>41</v>
      </c>
      <c r="R46" s="59">
        <v>1</v>
      </c>
      <c r="S46" s="56">
        <f t="shared" si="1"/>
        <v>0.75</v>
      </c>
      <c r="T46" s="75">
        <f>ROUNDUP((T5*R46)+(T6*S46)+(T7*(R46*2)),2)</f>
        <v>0</v>
      </c>
    </row>
    <row r="47" spans="1:20" ht="18.75" customHeight="1" x14ac:dyDescent="0.2">
      <c r="A47" s="109"/>
      <c r="B47" s="80"/>
      <c r="C47" s="60"/>
      <c r="D47" s="61"/>
      <c r="E47" s="62"/>
      <c r="F47" s="63"/>
      <c r="G47" s="84"/>
      <c r="H47" s="88"/>
      <c r="I47" s="61"/>
      <c r="J47" s="63"/>
      <c r="K47" s="63"/>
      <c r="L47" s="63"/>
      <c r="M47" s="63"/>
      <c r="N47" s="92"/>
      <c r="O47" s="80"/>
      <c r="P47" s="64"/>
      <c r="Q47" s="61"/>
      <c r="R47" s="65"/>
      <c r="S47" s="62"/>
      <c r="T47" s="76"/>
    </row>
    <row r="48" spans="1:20" ht="18.75" customHeight="1" x14ac:dyDescent="0.2">
      <c r="A48" s="109"/>
      <c r="B48" s="79" t="s">
        <v>133</v>
      </c>
      <c r="C48" s="54" t="s">
        <v>83</v>
      </c>
      <c r="D48" s="55" t="s">
        <v>84</v>
      </c>
      <c r="E48" s="98">
        <v>0.25</v>
      </c>
      <c r="F48" s="57" t="s">
        <v>56</v>
      </c>
      <c r="G48" s="83"/>
      <c r="H48" s="87" t="s">
        <v>83</v>
      </c>
      <c r="I48" s="55" t="s">
        <v>84</v>
      </c>
      <c r="J48" s="57">
        <f>ROUNDUP(E48*0.75,2)</f>
        <v>0.19</v>
      </c>
      <c r="K48" s="57" t="s">
        <v>56</v>
      </c>
      <c r="L48" s="57"/>
      <c r="M48" s="57">
        <f>ROUNDUP((T5*E48)+(T6*J48)+(T7*(E48*2)),2)</f>
        <v>0</v>
      </c>
      <c r="N48" s="91">
        <f>M48</f>
        <v>0</v>
      </c>
      <c r="O48" s="79" t="s">
        <v>48</v>
      </c>
      <c r="P48" s="58" t="s">
        <v>95</v>
      </c>
      <c r="Q48" s="55"/>
      <c r="R48" s="59">
        <v>100</v>
      </c>
      <c r="S48" s="56">
        <f>ROUNDUP(R48*0.75,2)</f>
        <v>75</v>
      </c>
      <c r="T48" s="75">
        <f>ROUNDUP((T5*R48)+(T6*S48)+(T7*(R48*2)),2)</f>
        <v>0</v>
      </c>
    </row>
    <row r="49" spans="1:20" ht="18.75" customHeight="1" x14ac:dyDescent="0.2">
      <c r="A49" s="109"/>
      <c r="B49" s="79"/>
      <c r="C49" s="54" t="s">
        <v>165</v>
      </c>
      <c r="D49" s="55"/>
      <c r="E49" s="56">
        <v>5</v>
      </c>
      <c r="F49" s="57" t="s">
        <v>27</v>
      </c>
      <c r="G49" s="83"/>
      <c r="H49" s="87" t="s">
        <v>165</v>
      </c>
      <c r="I49" s="55"/>
      <c r="J49" s="57">
        <f>ROUNDUP(E49*0.75,2)</f>
        <v>3.75</v>
      </c>
      <c r="K49" s="57" t="s">
        <v>27</v>
      </c>
      <c r="L49" s="57"/>
      <c r="M49" s="57">
        <f>ROUNDUP((T5*E49)+(T6*J49)+(T7*(E49*2)),2)</f>
        <v>0</v>
      </c>
      <c r="N49" s="91">
        <f>ROUND(M49+(M49*23/100),2)</f>
        <v>0</v>
      </c>
      <c r="O49" s="79"/>
      <c r="P49" s="58" t="s">
        <v>136</v>
      </c>
      <c r="Q49" s="55"/>
      <c r="R49" s="59">
        <v>3</v>
      </c>
      <c r="S49" s="56">
        <f>ROUNDUP(R49*0.75,2)</f>
        <v>2.25</v>
      </c>
      <c r="T49" s="75">
        <f>ROUNDUP((T5*R49)+(T6*S49)+(T7*(R49*2)),2)</f>
        <v>0</v>
      </c>
    </row>
    <row r="50" spans="1:20" ht="18.75" customHeight="1" thickBot="1" x14ac:dyDescent="0.25">
      <c r="A50" s="110"/>
      <c r="B50" s="81"/>
      <c r="C50" s="67"/>
      <c r="D50" s="68"/>
      <c r="E50" s="69"/>
      <c r="F50" s="70"/>
      <c r="G50" s="85"/>
      <c r="H50" s="89"/>
      <c r="I50" s="68"/>
      <c r="J50" s="70"/>
      <c r="K50" s="70"/>
      <c r="L50" s="70"/>
      <c r="M50" s="70"/>
      <c r="N50" s="93"/>
      <c r="O50" s="81"/>
      <c r="P50" s="71"/>
      <c r="Q50" s="68"/>
      <c r="R50" s="72"/>
      <c r="S50" s="69"/>
      <c r="T50" s="77"/>
    </row>
    <row r="51" spans="1:20" ht="18.75" customHeight="1" x14ac:dyDescent="0.2">
      <c r="A51" s="94" t="s">
        <v>102</v>
      </c>
    </row>
    <row r="52" spans="1:20" ht="18.75" customHeight="1" x14ac:dyDescent="0.2">
      <c r="A52" s="94" t="s">
        <v>103</v>
      </c>
    </row>
    <row r="53" spans="1:20" ht="18.75" customHeight="1" x14ac:dyDescent="0.2">
      <c r="A53" s="37" t="s">
        <v>104</v>
      </c>
    </row>
    <row r="54" spans="1:20" ht="18.75" customHeight="1" x14ac:dyDescent="0.2">
      <c r="A54" s="37" t="s">
        <v>105</v>
      </c>
    </row>
    <row r="55" spans="1:20" ht="18.75" customHeight="1" x14ac:dyDescent="0.2">
      <c r="A55" s="37" t="s">
        <v>106</v>
      </c>
    </row>
    <row r="56" spans="1:20" ht="18.75" customHeight="1" x14ac:dyDescent="0.2">
      <c r="A56" s="37" t="s">
        <v>107</v>
      </c>
    </row>
    <row r="57" spans="1:20" ht="18.75" customHeight="1" x14ac:dyDescent="0.2">
      <c r="A57" s="37" t="s">
        <v>108</v>
      </c>
    </row>
    <row r="58" spans="1:20" ht="18.75" customHeight="1" x14ac:dyDescent="0.2">
      <c r="A58" s="37" t="s">
        <v>169</v>
      </c>
    </row>
    <row r="59" spans="1:20" ht="18.75" customHeight="1" x14ac:dyDescent="0.2">
      <c r="A59" s="37" t="s">
        <v>170</v>
      </c>
    </row>
  </sheetData>
  <mergeCells count="7">
    <mergeCell ref="A32:A50"/>
    <mergeCell ref="H1:O1"/>
    <mergeCell ref="A2:T2"/>
    <mergeCell ref="Q3:T3"/>
    <mergeCell ref="A8:F8"/>
    <mergeCell ref="A10:A21"/>
    <mergeCell ref="A22:A31"/>
  </mergeCells>
  <phoneticPr fontId="18"/>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4"/>
  <sheetViews>
    <sheetView showZeros="0" topLeftCell="A28" zoomScale="80" zoomScaleNormal="80" zoomScaleSheetLayoutView="80" workbookViewId="0">
      <selection activeCell="O52" sqref="O52"/>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434</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435</v>
      </c>
      <c r="C12" s="54" t="s">
        <v>237</v>
      </c>
      <c r="D12" s="55" t="s">
        <v>156</v>
      </c>
      <c r="E12" s="56">
        <v>1</v>
      </c>
      <c r="F12" s="57" t="s">
        <v>157</v>
      </c>
      <c r="G12" s="83" t="s">
        <v>76</v>
      </c>
      <c r="H12" s="87" t="s">
        <v>237</v>
      </c>
      <c r="I12" s="55" t="s">
        <v>156</v>
      </c>
      <c r="J12" s="57">
        <f>ROUNDUP(E12*0.75,2)</f>
        <v>0.75</v>
      </c>
      <c r="K12" s="57" t="s">
        <v>157</v>
      </c>
      <c r="L12" s="57" t="s">
        <v>76</v>
      </c>
      <c r="M12" s="57">
        <f>ROUNDUP((R5*E12)+(R6*J12)+(R7*(E12*2)),2)</f>
        <v>0</v>
      </c>
      <c r="N12" s="91">
        <f>M12</f>
        <v>0</v>
      </c>
      <c r="O12" s="79" t="s">
        <v>436</v>
      </c>
      <c r="P12" s="58" t="s">
        <v>96</v>
      </c>
      <c r="Q12" s="55"/>
      <c r="R12" s="59">
        <v>6</v>
      </c>
      <c r="S12" s="56">
        <f t="shared" ref="S12:S17" si="0">ROUNDUP(R12*0.75,2)</f>
        <v>4.5</v>
      </c>
      <c r="T12" s="75">
        <f>ROUNDUP((R5*R12)+(R6*S12)+(R7*(R12*2)),2)</f>
        <v>0</v>
      </c>
    </row>
    <row r="13" spans="1:21" ht="18.75" customHeight="1" x14ac:dyDescent="0.2">
      <c r="A13" s="109"/>
      <c r="B13" s="79"/>
      <c r="C13" s="54" t="s">
        <v>125</v>
      </c>
      <c r="D13" s="55"/>
      <c r="E13" s="56">
        <v>20</v>
      </c>
      <c r="F13" s="57" t="s">
        <v>27</v>
      </c>
      <c r="G13" s="83"/>
      <c r="H13" s="87" t="s">
        <v>125</v>
      </c>
      <c r="I13" s="55"/>
      <c r="J13" s="57">
        <f>ROUNDUP(E13*0.75,2)</f>
        <v>15</v>
      </c>
      <c r="K13" s="57" t="s">
        <v>27</v>
      </c>
      <c r="L13" s="57"/>
      <c r="M13" s="57">
        <f>ROUNDUP((R5*E13)+(R6*J13)+(R7*(E13*2)),2)</f>
        <v>0</v>
      </c>
      <c r="N13" s="91">
        <f>ROUND(M13+(M13*15/100),2)</f>
        <v>0</v>
      </c>
      <c r="O13" s="79" t="s">
        <v>437</v>
      </c>
      <c r="P13" s="58" t="s">
        <v>136</v>
      </c>
      <c r="Q13" s="55"/>
      <c r="R13" s="59">
        <v>3</v>
      </c>
      <c r="S13" s="56">
        <f t="shared" si="0"/>
        <v>2.25</v>
      </c>
      <c r="T13" s="75">
        <f>ROUNDUP((R5*R13)+(R6*S13)+(R7*(R13*2)),2)</f>
        <v>0</v>
      </c>
    </row>
    <row r="14" spans="1:21" ht="18.75" customHeight="1" x14ac:dyDescent="0.2">
      <c r="A14" s="109"/>
      <c r="B14" s="79"/>
      <c r="C14" s="54"/>
      <c r="D14" s="55"/>
      <c r="E14" s="56"/>
      <c r="F14" s="57"/>
      <c r="G14" s="83"/>
      <c r="H14" s="87"/>
      <c r="I14" s="55"/>
      <c r="J14" s="57"/>
      <c r="K14" s="57"/>
      <c r="L14" s="57"/>
      <c r="M14" s="57"/>
      <c r="N14" s="91"/>
      <c r="O14" s="79" t="s">
        <v>606</v>
      </c>
      <c r="P14" s="58" t="s">
        <v>86</v>
      </c>
      <c r="Q14" s="55"/>
      <c r="R14" s="59">
        <v>2</v>
      </c>
      <c r="S14" s="56">
        <f t="shared" si="0"/>
        <v>1.5</v>
      </c>
      <c r="T14" s="75">
        <f>ROUNDUP((R5*R14)+(R6*S14)+(R7*(R14*2)),2)</f>
        <v>0</v>
      </c>
    </row>
    <row r="15" spans="1:21" ht="18.75" customHeight="1" x14ac:dyDescent="0.2">
      <c r="A15" s="109"/>
      <c r="B15" s="79"/>
      <c r="C15" s="54"/>
      <c r="D15" s="55"/>
      <c r="E15" s="56"/>
      <c r="F15" s="57"/>
      <c r="G15" s="83"/>
      <c r="H15" s="87"/>
      <c r="I15" s="55"/>
      <c r="J15" s="57"/>
      <c r="K15" s="57"/>
      <c r="L15" s="57"/>
      <c r="M15" s="57"/>
      <c r="N15" s="91"/>
      <c r="O15" s="79" t="s">
        <v>48</v>
      </c>
      <c r="P15" s="58" t="s">
        <v>44</v>
      </c>
      <c r="Q15" s="55"/>
      <c r="R15" s="59">
        <v>2</v>
      </c>
      <c r="S15" s="56">
        <f t="shared" si="0"/>
        <v>1.5</v>
      </c>
      <c r="T15" s="75">
        <f>ROUNDUP((R5*R15)+(R6*S15)+(R7*(R15*2)),2)</f>
        <v>0</v>
      </c>
    </row>
    <row r="16" spans="1:21" ht="18.75" customHeight="1" x14ac:dyDescent="0.2">
      <c r="A16" s="109"/>
      <c r="B16" s="79"/>
      <c r="C16" s="54"/>
      <c r="D16" s="55"/>
      <c r="E16" s="56"/>
      <c r="F16" s="57"/>
      <c r="G16" s="83"/>
      <c r="H16" s="87"/>
      <c r="I16" s="55"/>
      <c r="J16" s="57"/>
      <c r="K16" s="57"/>
      <c r="L16" s="57"/>
      <c r="M16" s="57"/>
      <c r="N16" s="91"/>
      <c r="O16" s="79"/>
      <c r="P16" s="58" t="s">
        <v>88</v>
      </c>
      <c r="Q16" s="55" t="s">
        <v>41</v>
      </c>
      <c r="R16" s="59">
        <v>0.5</v>
      </c>
      <c r="S16" s="56">
        <f t="shared" si="0"/>
        <v>0.38</v>
      </c>
      <c r="T16" s="75">
        <f>ROUNDUP((R5*R16)+(R6*S16)+(R7*(R16*2)),2)</f>
        <v>0</v>
      </c>
    </row>
    <row r="17" spans="1:20" ht="18.75" customHeight="1" x14ac:dyDescent="0.2">
      <c r="A17" s="109"/>
      <c r="B17" s="79"/>
      <c r="C17" s="54"/>
      <c r="D17" s="55"/>
      <c r="E17" s="56"/>
      <c r="F17" s="57"/>
      <c r="G17" s="83"/>
      <c r="H17" s="87"/>
      <c r="I17" s="55"/>
      <c r="J17" s="57"/>
      <c r="K17" s="57"/>
      <c r="L17" s="57"/>
      <c r="M17" s="57"/>
      <c r="N17" s="91"/>
      <c r="O17" s="79"/>
      <c r="P17" s="58" t="s">
        <v>95</v>
      </c>
      <c r="Q17" s="55"/>
      <c r="R17" s="59">
        <v>1</v>
      </c>
      <c r="S17" s="56">
        <f t="shared" si="0"/>
        <v>0.75</v>
      </c>
      <c r="T17" s="75">
        <f>ROUNDUP((R5*R17)+(R6*S17)+(R7*(R17*2)),2)</f>
        <v>0</v>
      </c>
    </row>
    <row r="18" spans="1:20" ht="18.75" customHeight="1" x14ac:dyDescent="0.2">
      <c r="A18" s="109"/>
      <c r="B18" s="80"/>
      <c r="C18" s="60"/>
      <c r="D18" s="61"/>
      <c r="E18" s="62"/>
      <c r="F18" s="63"/>
      <c r="G18" s="84"/>
      <c r="H18" s="88"/>
      <c r="I18" s="61"/>
      <c r="J18" s="63"/>
      <c r="K18" s="63"/>
      <c r="L18" s="63"/>
      <c r="M18" s="63"/>
      <c r="N18" s="92"/>
      <c r="O18" s="80"/>
      <c r="P18" s="64"/>
      <c r="Q18" s="61"/>
      <c r="R18" s="65"/>
      <c r="S18" s="62"/>
      <c r="T18" s="76"/>
    </row>
    <row r="19" spans="1:20" ht="18.75" customHeight="1" x14ac:dyDescent="0.2">
      <c r="A19" s="109"/>
      <c r="B19" s="79" t="s">
        <v>438</v>
      </c>
      <c r="C19" s="54" t="s">
        <v>145</v>
      </c>
      <c r="D19" s="55"/>
      <c r="E19" s="98">
        <v>0.25</v>
      </c>
      <c r="F19" s="57" t="s">
        <v>146</v>
      </c>
      <c r="G19" s="83"/>
      <c r="H19" s="87" t="s">
        <v>145</v>
      </c>
      <c r="I19" s="55"/>
      <c r="J19" s="57">
        <f>ROUNDUP(E19*0.75,2)</f>
        <v>0.19</v>
      </c>
      <c r="K19" s="57" t="s">
        <v>146</v>
      </c>
      <c r="L19" s="57"/>
      <c r="M19" s="57">
        <f>ROUNDUP((R5*E19)+(R6*J19)+(R7*(E19*2)),2)</f>
        <v>0</v>
      </c>
      <c r="N19" s="91">
        <f>M19</f>
        <v>0</v>
      </c>
      <c r="O19" s="79" t="s">
        <v>439</v>
      </c>
      <c r="P19" s="58" t="s">
        <v>95</v>
      </c>
      <c r="Q19" s="55"/>
      <c r="R19" s="59">
        <v>20</v>
      </c>
      <c r="S19" s="56">
        <f>ROUNDUP(R19*0.75,2)</f>
        <v>15</v>
      </c>
      <c r="T19" s="75">
        <f>ROUNDUP((R5*R19)+(R6*S19)+(R7*(R19*2)),2)</f>
        <v>0</v>
      </c>
    </row>
    <row r="20" spans="1:20" ht="18.75" customHeight="1" x14ac:dyDescent="0.2">
      <c r="A20" s="109"/>
      <c r="B20" s="79"/>
      <c r="C20" s="54" t="s">
        <v>124</v>
      </c>
      <c r="D20" s="55"/>
      <c r="E20" s="56">
        <v>10</v>
      </c>
      <c r="F20" s="57" t="s">
        <v>27</v>
      </c>
      <c r="G20" s="83"/>
      <c r="H20" s="87" t="s">
        <v>124</v>
      </c>
      <c r="I20" s="55"/>
      <c r="J20" s="57">
        <f>ROUNDUP(E20*0.75,2)</f>
        <v>7.5</v>
      </c>
      <c r="K20" s="57" t="s">
        <v>27</v>
      </c>
      <c r="L20" s="57"/>
      <c r="M20" s="57">
        <f>ROUNDUP((R5*E20)+(R6*J20)+(R7*(E20*2)),2)</f>
        <v>0</v>
      </c>
      <c r="N20" s="91">
        <f>M20</f>
        <v>0</v>
      </c>
      <c r="O20" s="79" t="s">
        <v>607</v>
      </c>
      <c r="P20" s="58" t="s">
        <v>32</v>
      </c>
      <c r="Q20" s="55"/>
      <c r="R20" s="59">
        <v>0.2</v>
      </c>
      <c r="S20" s="56">
        <f>ROUNDUP(R20*0.75,2)</f>
        <v>0.15</v>
      </c>
      <c r="T20" s="75">
        <f>ROUNDUP((R5*R20)+(R6*S20)+(R7*(R20*2)),2)</f>
        <v>0</v>
      </c>
    </row>
    <row r="21" spans="1:20" ht="18.75" customHeight="1" x14ac:dyDescent="0.2">
      <c r="A21" s="109"/>
      <c r="B21" s="79"/>
      <c r="C21" s="54" t="s">
        <v>28</v>
      </c>
      <c r="D21" s="55"/>
      <c r="E21" s="56">
        <v>20</v>
      </c>
      <c r="F21" s="57" t="s">
        <v>27</v>
      </c>
      <c r="G21" s="83"/>
      <c r="H21" s="87" t="s">
        <v>28</v>
      </c>
      <c r="I21" s="55"/>
      <c r="J21" s="57">
        <f>ROUNDUP(E21*0.75,2)</f>
        <v>15</v>
      </c>
      <c r="K21" s="57" t="s">
        <v>27</v>
      </c>
      <c r="L21" s="57"/>
      <c r="M21" s="57">
        <f>ROUNDUP((R5*E21)+(R6*J21)+(R7*(E21*2)),2)</f>
        <v>0</v>
      </c>
      <c r="N21" s="91">
        <f>ROUND(M21+(M21*6/100),2)</f>
        <v>0</v>
      </c>
      <c r="O21" s="79" t="s">
        <v>440</v>
      </c>
      <c r="P21" s="58" t="s">
        <v>96</v>
      </c>
      <c r="Q21" s="55"/>
      <c r="R21" s="59">
        <v>2</v>
      </c>
      <c r="S21" s="56">
        <f>ROUNDUP(R21*0.75,2)</f>
        <v>1.5</v>
      </c>
      <c r="T21" s="75">
        <f>ROUNDUP((R5*R21)+(R6*S21)+(R7*(R21*2)),2)</f>
        <v>0</v>
      </c>
    </row>
    <row r="22" spans="1:20" ht="18.75" customHeight="1" x14ac:dyDescent="0.2">
      <c r="A22" s="109"/>
      <c r="B22" s="79"/>
      <c r="C22" s="54" t="s">
        <v>49</v>
      </c>
      <c r="D22" s="55"/>
      <c r="E22" s="56">
        <v>10</v>
      </c>
      <c r="F22" s="57" t="s">
        <v>27</v>
      </c>
      <c r="G22" s="83"/>
      <c r="H22" s="87" t="s">
        <v>49</v>
      </c>
      <c r="I22" s="55"/>
      <c r="J22" s="57">
        <f>ROUNDUP(E22*0.75,2)</f>
        <v>7.5</v>
      </c>
      <c r="K22" s="57" t="s">
        <v>27</v>
      </c>
      <c r="L22" s="57"/>
      <c r="M22" s="57">
        <f>ROUNDUP((R5*E22)+(R6*J22)+(R7*(E22*2)),2)</f>
        <v>0</v>
      </c>
      <c r="N22" s="91">
        <f>ROUND(M22+(M22*10/100),2)</f>
        <v>0</v>
      </c>
      <c r="O22" s="79" t="s">
        <v>608</v>
      </c>
      <c r="P22" s="58" t="s">
        <v>88</v>
      </c>
      <c r="Q22" s="55" t="s">
        <v>41</v>
      </c>
      <c r="R22" s="59">
        <v>0.5</v>
      </c>
      <c r="S22" s="56">
        <f>ROUNDUP(R22*0.75,2)</f>
        <v>0.38</v>
      </c>
      <c r="T22" s="75">
        <f>ROUNDUP((R5*R22)+(R6*S22)+(R7*(R22*2)),2)</f>
        <v>0</v>
      </c>
    </row>
    <row r="23" spans="1:20" ht="18.75" customHeight="1" x14ac:dyDescent="0.2">
      <c r="A23" s="109"/>
      <c r="B23" s="79"/>
      <c r="C23" s="54" t="s">
        <v>405</v>
      </c>
      <c r="D23" s="55"/>
      <c r="E23" s="56">
        <v>3</v>
      </c>
      <c r="F23" s="57" t="s">
        <v>27</v>
      </c>
      <c r="G23" s="83"/>
      <c r="H23" s="87" t="s">
        <v>405</v>
      </c>
      <c r="I23" s="55"/>
      <c r="J23" s="57">
        <f>ROUNDUP(E23*0.75,2)</f>
        <v>2.25</v>
      </c>
      <c r="K23" s="57" t="s">
        <v>27</v>
      </c>
      <c r="L23" s="57"/>
      <c r="M23" s="57">
        <f>ROUNDUP((R5*E23)+(R6*J23)+(R7*(E23*2)),2)</f>
        <v>0</v>
      </c>
      <c r="N23" s="91">
        <f>ROUND(M23+(M23*9/100),2)</f>
        <v>0</v>
      </c>
      <c r="O23" s="79" t="s">
        <v>283</v>
      </c>
      <c r="P23" s="58" t="s">
        <v>89</v>
      </c>
      <c r="Q23" s="55"/>
      <c r="R23" s="59">
        <v>1</v>
      </c>
      <c r="S23" s="56">
        <f>ROUNDUP(R23*0.75,2)</f>
        <v>0.75</v>
      </c>
      <c r="T23" s="75">
        <f>ROUNDUP((R5*R23)+(R6*S23)+(R7*(R23*2)),2)</f>
        <v>0</v>
      </c>
    </row>
    <row r="24" spans="1:20" ht="18.75" customHeight="1" x14ac:dyDescent="0.2">
      <c r="A24" s="109"/>
      <c r="B24" s="79"/>
      <c r="C24" s="54"/>
      <c r="D24" s="55"/>
      <c r="E24" s="56"/>
      <c r="F24" s="57"/>
      <c r="G24" s="83"/>
      <c r="H24" s="87"/>
      <c r="I24" s="55"/>
      <c r="J24" s="57"/>
      <c r="K24" s="57"/>
      <c r="L24" s="57"/>
      <c r="M24" s="57"/>
      <c r="N24" s="91"/>
      <c r="O24" s="79" t="s">
        <v>48</v>
      </c>
      <c r="P24" s="58"/>
      <c r="Q24" s="55"/>
      <c r="R24" s="59"/>
      <c r="S24" s="56"/>
      <c r="T24" s="75"/>
    </row>
    <row r="25" spans="1:20" ht="18.75" customHeight="1" x14ac:dyDescent="0.2">
      <c r="A25" s="109"/>
      <c r="B25" s="80"/>
      <c r="C25" s="60"/>
      <c r="D25" s="61"/>
      <c r="E25" s="62"/>
      <c r="F25" s="63"/>
      <c r="G25" s="84"/>
      <c r="H25" s="88"/>
      <c r="I25" s="61"/>
      <c r="J25" s="63"/>
      <c r="K25" s="63"/>
      <c r="L25" s="63"/>
      <c r="M25" s="63"/>
      <c r="N25" s="92"/>
      <c r="O25" s="80"/>
      <c r="P25" s="64"/>
      <c r="Q25" s="61"/>
      <c r="R25" s="65"/>
      <c r="S25" s="62"/>
      <c r="T25" s="76"/>
    </row>
    <row r="26" spans="1:20" ht="18.75" customHeight="1" x14ac:dyDescent="0.2">
      <c r="A26" s="109"/>
      <c r="B26" s="79" t="s">
        <v>97</v>
      </c>
      <c r="C26" s="54" t="s">
        <v>83</v>
      </c>
      <c r="D26" s="55" t="s">
        <v>84</v>
      </c>
      <c r="E26" s="98">
        <v>0.25</v>
      </c>
      <c r="F26" s="57" t="s">
        <v>56</v>
      </c>
      <c r="G26" s="83"/>
      <c r="H26" s="87" t="s">
        <v>83</v>
      </c>
      <c r="I26" s="55" t="s">
        <v>84</v>
      </c>
      <c r="J26" s="57">
        <f>ROUNDUP(E26*0.75,2)</f>
        <v>0.19</v>
      </c>
      <c r="K26" s="57" t="s">
        <v>56</v>
      </c>
      <c r="L26" s="57"/>
      <c r="M26" s="57">
        <f>ROUNDUP((R5*E26)+(R6*J26)+(R7*(E26*2)),2)</f>
        <v>0</v>
      </c>
      <c r="N26" s="91">
        <f>M26</f>
        <v>0</v>
      </c>
      <c r="O26" s="79" t="s">
        <v>48</v>
      </c>
      <c r="P26" s="58" t="s">
        <v>95</v>
      </c>
      <c r="Q26" s="55"/>
      <c r="R26" s="59">
        <v>100</v>
      </c>
      <c r="S26" s="56">
        <f>ROUNDUP(R26*0.75,2)</f>
        <v>75</v>
      </c>
      <c r="T26" s="75">
        <f>ROUNDUP((R5*R26)+(R6*S26)+(R7*(R26*2)),2)</f>
        <v>0</v>
      </c>
    </row>
    <row r="27" spans="1:20" ht="18.75" customHeight="1" x14ac:dyDescent="0.2">
      <c r="A27" s="109"/>
      <c r="B27" s="79"/>
      <c r="C27" s="54" t="s">
        <v>50</v>
      </c>
      <c r="D27" s="55"/>
      <c r="E27" s="56">
        <v>0.5</v>
      </c>
      <c r="F27" s="57" t="s">
        <v>27</v>
      </c>
      <c r="G27" s="83"/>
      <c r="H27" s="87" t="s">
        <v>50</v>
      </c>
      <c r="I27" s="55"/>
      <c r="J27" s="57">
        <f>ROUNDUP(E27*0.75,2)</f>
        <v>0.38</v>
      </c>
      <c r="K27" s="57" t="s">
        <v>27</v>
      </c>
      <c r="L27" s="57"/>
      <c r="M27" s="57">
        <f>ROUNDUP((R5*E27)+(R6*J27)+(R7*(E27*2)),2)</f>
        <v>0</v>
      </c>
      <c r="N27" s="91">
        <f>M27</f>
        <v>0</v>
      </c>
      <c r="O27" s="79"/>
      <c r="P27" s="58" t="s">
        <v>32</v>
      </c>
      <c r="Q27" s="55"/>
      <c r="R27" s="59">
        <v>0.1</v>
      </c>
      <c r="S27" s="56">
        <f>ROUNDUP(R27*0.75,2)</f>
        <v>0.08</v>
      </c>
      <c r="T27" s="75">
        <f>ROUNDUP((R5*R27)+(R6*S27)+(R7*(R27*2)),2)</f>
        <v>0</v>
      </c>
    </row>
    <row r="28" spans="1:20" ht="18.75" customHeight="1" x14ac:dyDescent="0.2">
      <c r="A28" s="109"/>
      <c r="B28" s="79"/>
      <c r="C28" s="54"/>
      <c r="D28" s="55"/>
      <c r="E28" s="56"/>
      <c r="F28" s="57"/>
      <c r="G28" s="83"/>
      <c r="H28" s="87"/>
      <c r="I28" s="55"/>
      <c r="J28" s="57"/>
      <c r="K28" s="57"/>
      <c r="L28" s="57"/>
      <c r="M28" s="57"/>
      <c r="N28" s="91"/>
      <c r="O28" s="79"/>
      <c r="P28" s="58" t="s">
        <v>88</v>
      </c>
      <c r="Q28" s="55" t="s">
        <v>41</v>
      </c>
      <c r="R28" s="59">
        <v>0.5</v>
      </c>
      <c r="S28" s="56">
        <f>ROUNDUP(R28*0.75,2)</f>
        <v>0.38</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208</v>
      </c>
      <c r="C30" s="54" t="s">
        <v>209</v>
      </c>
      <c r="D30" s="55"/>
      <c r="E30" s="99">
        <v>0.16666666666666666</v>
      </c>
      <c r="F30" s="57" t="s">
        <v>56</v>
      </c>
      <c r="G30" s="83"/>
      <c r="H30" s="87" t="s">
        <v>209</v>
      </c>
      <c r="I30" s="55"/>
      <c r="J30" s="57">
        <f>ROUNDUP(E30*0.75,2)</f>
        <v>0.13</v>
      </c>
      <c r="K30" s="57" t="s">
        <v>56</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286</v>
      </c>
      <c r="C34" s="54" t="s">
        <v>290</v>
      </c>
      <c r="D34" s="55" t="s">
        <v>31</v>
      </c>
      <c r="E34" s="73">
        <v>0.1</v>
      </c>
      <c r="F34" s="57" t="s">
        <v>100</v>
      </c>
      <c r="G34" s="83"/>
      <c r="H34" s="87" t="s">
        <v>290</v>
      </c>
      <c r="I34" s="55" t="s">
        <v>31</v>
      </c>
      <c r="J34" s="57">
        <f>ROUNDUP(E34*0.75,2)</f>
        <v>0.08</v>
      </c>
      <c r="K34" s="57" t="s">
        <v>100</v>
      </c>
      <c r="L34" s="57"/>
      <c r="M34" s="57">
        <f>ROUNDUP((S5*E34)+(S6*J34)+(S7*(E34*2)),2)</f>
        <v>0</v>
      </c>
      <c r="N34" s="91">
        <f>M34</f>
        <v>0</v>
      </c>
      <c r="O34" s="79" t="s">
        <v>287</v>
      </c>
      <c r="P34" s="58" t="s">
        <v>25</v>
      </c>
      <c r="Q34" s="55"/>
      <c r="R34" s="59">
        <v>70</v>
      </c>
      <c r="S34" s="56">
        <f>ROUNDUP(R34*0.75,2)</f>
        <v>52.5</v>
      </c>
      <c r="T34" s="75">
        <f>ROUNDUP((S5*R34)+(S6*S34)+(S7*(R34*2)),2)</f>
        <v>0</v>
      </c>
    </row>
    <row r="35" spans="1:20" ht="18.75" customHeight="1" x14ac:dyDescent="0.2">
      <c r="A35" s="109"/>
      <c r="B35" s="79"/>
      <c r="C35" s="54" t="s">
        <v>291</v>
      </c>
      <c r="D35" s="55" t="s">
        <v>77</v>
      </c>
      <c r="E35" s="56">
        <v>2</v>
      </c>
      <c r="F35" s="57" t="s">
        <v>27</v>
      </c>
      <c r="G35" s="83"/>
      <c r="H35" s="87" t="s">
        <v>291</v>
      </c>
      <c r="I35" s="55" t="s">
        <v>77</v>
      </c>
      <c r="J35" s="57">
        <f>ROUNDUP(E35*0.75,2)</f>
        <v>1.5</v>
      </c>
      <c r="K35" s="57" t="s">
        <v>27</v>
      </c>
      <c r="L35" s="57"/>
      <c r="M35" s="57">
        <f>ROUNDUP((S5*E35)+(S6*J35)+(S7*(E35*2)),2)</f>
        <v>0</v>
      </c>
      <c r="N35" s="91">
        <f>M35</f>
        <v>0</v>
      </c>
      <c r="O35" s="103" t="s">
        <v>609</v>
      </c>
      <c r="P35" s="58" t="s">
        <v>88</v>
      </c>
      <c r="Q35" s="55" t="s">
        <v>41</v>
      </c>
      <c r="R35" s="59">
        <v>0.8</v>
      </c>
      <c r="S35" s="56">
        <f>ROUNDUP(R35*0.75,2)</f>
        <v>0.6</v>
      </c>
      <c r="T35" s="75">
        <f>ROUNDUP((S5*R35)+(S6*S35)+(S7*(R35*2)),2)</f>
        <v>0</v>
      </c>
    </row>
    <row r="36" spans="1:20" ht="18.75" customHeight="1" x14ac:dyDescent="0.2">
      <c r="A36" s="109"/>
      <c r="B36" s="79"/>
      <c r="C36" s="54" t="s">
        <v>223</v>
      </c>
      <c r="D36" s="55"/>
      <c r="E36" s="56">
        <v>1</v>
      </c>
      <c r="F36" s="57" t="s">
        <v>27</v>
      </c>
      <c r="G36" s="83"/>
      <c r="H36" s="87" t="s">
        <v>223</v>
      </c>
      <c r="I36" s="55"/>
      <c r="J36" s="57">
        <f>ROUNDUP(E36*0.75,2)</f>
        <v>0.75</v>
      </c>
      <c r="K36" s="57" t="s">
        <v>27</v>
      </c>
      <c r="L36" s="57"/>
      <c r="M36" s="57">
        <f>ROUNDUP((S5*E36)+(S6*J36)+(S7*(E36*2)),2)</f>
        <v>0</v>
      </c>
      <c r="N36" s="91">
        <f>M36</f>
        <v>0</v>
      </c>
      <c r="O36" s="36" t="s">
        <v>610</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79" t="s">
        <v>288</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289</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48</v>
      </c>
      <c r="P39" s="58"/>
      <c r="Q39" s="55"/>
      <c r="R39" s="59"/>
      <c r="S39" s="56"/>
      <c r="T39" s="75"/>
    </row>
    <row r="40" spans="1:20" ht="18.75" customHeight="1" thickBot="1" x14ac:dyDescent="0.25">
      <c r="A40" s="110"/>
      <c r="B40" s="81"/>
      <c r="C40" s="67"/>
      <c r="D40" s="68"/>
      <c r="E40" s="69"/>
      <c r="F40" s="70"/>
      <c r="G40" s="85"/>
      <c r="H40" s="89"/>
      <c r="I40" s="68"/>
      <c r="J40" s="70"/>
      <c r="K40" s="70"/>
      <c r="L40" s="70"/>
      <c r="M40" s="70"/>
      <c r="N40" s="93"/>
      <c r="O40" s="81"/>
      <c r="P40" s="71"/>
      <c r="Q40" s="68"/>
      <c r="R40" s="72"/>
      <c r="S40" s="69"/>
      <c r="T40" s="77"/>
    </row>
    <row r="41" spans="1:20" ht="18.75" customHeight="1" x14ac:dyDescent="0.2">
      <c r="A41" s="108" t="s">
        <v>101</v>
      </c>
      <c r="B41" s="79" t="s">
        <v>444</v>
      </c>
      <c r="C41" s="54" t="s">
        <v>279</v>
      </c>
      <c r="D41" s="55" t="s">
        <v>41</v>
      </c>
      <c r="E41" s="56">
        <v>40</v>
      </c>
      <c r="F41" s="57" t="s">
        <v>27</v>
      </c>
      <c r="G41" s="83"/>
      <c r="H41" s="87" t="s">
        <v>279</v>
      </c>
      <c r="I41" s="55" t="s">
        <v>41</v>
      </c>
      <c r="J41" s="57">
        <f>ROUNDUP(E41*0.75,2)</f>
        <v>30</v>
      </c>
      <c r="K41" s="57" t="s">
        <v>27</v>
      </c>
      <c r="L41" s="57"/>
      <c r="M41" s="57">
        <f>ROUNDUP((T5*E41)+(T6*J41)+(T7*(E41*2)),2)</f>
        <v>0</v>
      </c>
      <c r="N41" s="91">
        <f>M41</f>
        <v>0</v>
      </c>
      <c r="O41" s="79" t="s">
        <v>445</v>
      </c>
      <c r="P41" s="58" t="s">
        <v>30</v>
      </c>
      <c r="Q41" s="55" t="s">
        <v>31</v>
      </c>
      <c r="R41" s="59">
        <v>2</v>
      </c>
      <c r="S41" s="56">
        <f>ROUNDUP(R41*0.75,2)</f>
        <v>1.5</v>
      </c>
      <c r="T41" s="75">
        <f>ROUNDUP((T5*R41)+(T6*S41)+(T7*(R41*2)),2)</f>
        <v>0</v>
      </c>
    </row>
    <row r="42" spans="1:20" ht="18.75" customHeight="1" x14ac:dyDescent="0.2">
      <c r="A42" s="109"/>
      <c r="B42" s="79"/>
      <c r="C42" s="54" t="s">
        <v>26</v>
      </c>
      <c r="D42" s="55"/>
      <c r="E42" s="56">
        <v>20</v>
      </c>
      <c r="F42" s="57" t="s">
        <v>27</v>
      </c>
      <c r="G42" s="83"/>
      <c r="H42" s="87" t="s">
        <v>26</v>
      </c>
      <c r="I42" s="55"/>
      <c r="J42" s="57">
        <f>ROUNDUP(E42*0.75,2)</f>
        <v>15</v>
      </c>
      <c r="K42" s="57" t="s">
        <v>27</v>
      </c>
      <c r="L42" s="57"/>
      <c r="M42" s="57">
        <f>ROUNDUP((T5*E42)+(T6*J42)+(T7*(E42*2)),2)</f>
        <v>0</v>
      </c>
      <c r="N42" s="91">
        <f>M42</f>
        <v>0</v>
      </c>
      <c r="O42" s="79" t="s">
        <v>446</v>
      </c>
      <c r="P42" s="58" t="s">
        <v>44</v>
      </c>
      <c r="Q42" s="55"/>
      <c r="R42" s="59">
        <v>2</v>
      </c>
      <c r="S42" s="56">
        <f>ROUNDUP(R42*0.75,2)</f>
        <v>1.5</v>
      </c>
      <c r="T42" s="75">
        <f>ROUNDUP((T5*R42)+(T6*S42)+(T7*(R42*2)),2)</f>
        <v>0</v>
      </c>
    </row>
    <row r="43" spans="1:20" ht="18.75" customHeight="1" x14ac:dyDescent="0.2">
      <c r="A43" s="109"/>
      <c r="B43" s="79"/>
      <c r="C43" s="54" t="s">
        <v>28</v>
      </c>
      <c r="D43" s="55"/>
      <c r="E43" s="56">
        <v>30</v>
      </c>
      <c r="F43" s="57" t="s">
        <v>27</v>
      </c>
      <c r="G43" s="83"/>
      <c r="H43" s="87" t="s">
        <v>28</v>
      </c>
      <c r="I43" s="55"/>
      <c r="J43" s="57">
        <f>ROUNDUP(E43*0.75,2)</f>
        <v>22.5</v>
      </c>
      <c r="K43" s="57" t="s">
        <v>27</v>
      </c>
      <c r="L43" s="57"/>
      <c r="M43" s="57">
        <f>ROUNDUP((T5*E43)+(T6*J43)+(T7*(E43*2)),2)</f>
        <v>0</v>
      </c>
      <c r="N43" s="91">
        <f>ROUND(M43+(M43*6/100),2)</f>
        <v>0</v>
      </c>
      <c r="O43" s="79" t="s">
        <v>447</v>
      </c>
      <c r="P43" s="58" t="s">
        <v>32</v>
      </c>
      <c r="Q43" s="55"/>
      <c r="R43" s="59">
        <v>0.05</v>
      </c>
      <c r="S43" s="56">
        <f>ROUNDUP(R43*0.75,2)</f>
        <v>0.04</v>
      </c>
      <c r="T43" s="75">
        <f>ROUNDUP((T5*R43)+(T6*S43)+(T7*(R43*2)),2)</f>
        <v>0</v>
      </c>
    </row>
    <row r="44" spans="1:20" ht="18.75" customHeight="1" x14ac:dyDescent="0.2">
      <c r="A44" s="109"/>
      <c r="B44" s="79"/>
      <c r="C44" s="54" t="s">
        <v>98</v>
      </c>
      <c r="D44" s="55"/>
      <c r="E44" s="56">
        <v>10</v>
      </c>
      <c r="F44" s="57" t="s">
        <v>27</v>
      </c>
      <c r="G44" s="83"/>
      <c r="H44" s="87" t="s">
        <v>98</v>
      </c>
      <c r="I44" s="55"/>
      <c r="J44" s="57">
        <f>ROUNDUP(E44*0.75,2)</f>
        <v>7.5</v>
      </c>
      <c r="K44" s="57" t="s">
        <v>27</v>
      </c>
      <c r="L44" s="57"/>
      <c r="M44" s="57">
        <f>ROUNDUP((T5*E44)+(T6*J44)+(T7*(E44*2)),2)</f>
        <v>0</v>
      </c>
      <c r="N44" s="91">
        <f>ROUND(M44+(M44*10/100),2)</f>
        <v>0</v>
      </c>
      <c r="O44" s="79" t="s">
        <v>24</v>
      </c>
      <c r="P44" s="58" t="s">
        <v>88</v>
      </c>
      <c r="Q44" s="55" t="s">
        <v>41</v>
      </c>
      <c r="R44" s="59">
        <v>3</v>
      </c>
      <c r="S44" s="56">
        <f>ROUNDUP(R44*0.75,2)</f>
        <v>2.25</v>
      </c>
      <c r="T44" s="75">
        <f>ROUNDUP((T5*R44)+(T6*S44)+(T7*(R44*2)),2)</f>
        <v>0</v>
      </c>
    </row>
    <row r="45" spans="1:20" ht="18.75" customHeight="1" x14ac:dyDescent="0.2">
      <c r="A45" s="109"/>
      <c r="B45" s="79"/>
      <c r="C45" s="54" t="s">
        <v>448</v>
      </c>
      <c r="D45" s="55"/>
      <c r="E45" s="56">
        <v>5</v>
      </c>
      <c r="F45" s="57" t="s">
        <v>27</v>
      </c>
      <c r="G45" s="83"/>
      <c r="H45" s="87" t="s">
        <v>448</v>
      </c>
      <c r="I45" s="55"/>
      <c r="J45" s="57">
        <f>ROUNDUP(E45*0.75,2)</f>
        <v>3.75</v>
      </c>
      <c r="K45" s="57" t="s">
        <v>27</v>
      </c>
      <c r="L45" s="57"/>
      <c r="M45" s="57">
        <f>ROUNDUP((T5*E45)+(T6*J45)+(T7*(E45*2)),2)</f>
        <v>0</v>
      </c>
      <c r="N45" s="91">
        <f>ROUND(M45+(M45*10/100),2)</f>
        <v>0</v>
      </c>
      <c r="O45" s="79"/>
      <c r="P45" s="58" t="s">
        <v>86</v>
      </c>
      <c r="Q45" s="55"/>
      <c r="R45" s="59">
        <v>1</v>
      </c>
      <c r="S45" s="56">
        <f>ROUNDUP(R45*0.75,2)</f>
        <v>0.75</v>
      </c>
      <c r="T45" s="75">
        <f>ROUNDUP((T5*R45)+(T6*S45)+(T7*(R45*2)),2)</f>
        <v>0</v>
      </c>
    </row>
    <row r="46" spans="1:20" ht="18.75" customHeight="1" x14ac:dyDescent="0.2">
      <c r="A46" s="109"/>
      <c r="B46" s="80"/>
      <c r="C46" s="60"/>
      <c r="D46" s="61"/>
      <c r="E46" s="62"/>
      <c r="F46" s="63"/>
      <c r="G46" s="84"/>
      <c r="H46" s="88"/>
      <c r="I46" s="61"/>
      <c r="J46" s="63"/>
      <c r="K46" s="63"/>
      <c r="L46" s="63"/>
      <c r="M46" s="63"/>
      <c r="N46" s="92"/>
      <c r="O46" s="80"/>
      <c r="P46" s="64"/>
      <c r="Q46" s="61"/>
      <c r="R46" s="65"/>
      <c r="S46" s="62"/>
      <c r="T46" s="76"/>
    </row>
    <row r="47" spans="1:20" ht="18.75" customHeight="1" x14ac:dyDescent="0.2">
      <c r="A47" s="109"/>
      <c r="B47" s="79" t="s">
        <v>449</v>
      </c>
      <c r="C47" s="54" t="s">
        <v>37</v>
      </c>
      <c r="D47" s="55"/>
      <c r="E47" s="56">
        <v>40</v>
      </c>
      <c r="F47" s="57" t="s">
        <v>27</v>
      </c>
      <c r="G47" s="83"/>
      <c r="H47" s="87" t="s">
        <v>37</v>
      </c>
      <c r="I47" s="55"/>
      <c r="J47" s="57">
        <f>ROUNDUP(E47*0.75,2)</f>
        <v>30</v>
      </c>
      <c r="K47" s="57" t="s">
        <v>27</v>
      </c>
      <c r="L47" s="57"/>
      <c r="M47" s="57">
        <f>ROUNDUP((T5*E47)+(T6*J47)+(T7*(E47*2)),2)</f>
        <v>0</v>
      </c>
      <c r="N47" s="91">
        <f>ROUND(M47+(M47*10/100),2)</f>
        <v>0</v>
      </c>
      <c r="O47" s="79" t="s">
        <v>450</v>
      </c>
      <c r="P47" s="58" t="s">
        <v>131</v>
      </c>
      <c r="Q47" s="55" t="s">
        <v>132</v>
      </c>
      <c r="R47" s="59">
        <v>4</v>
      </c>
      <c r="S47" s="56">
        <f>ROUNDUP(R47*0.75,2)</f>
        <v>3</v>
      </c>
      <c r="T47" s="75">
        <f>ROUNDUP((T5*R47)+(T6*S47)+(T7*(R47*2)),2)</f>
        <v>0</v>
      </c>
    </row>
    <row r="48" spans="1:20" ht="18.75" customHeight="1" x14ac:dyDescent="0.2">
      <c r="A48" s="109"/>
      <c r="B48" s="79"/>
      <c r="C48" s="54" t="s">
        <v>49</v>
      </c>
      <c r="D48" s="55"/>
      <c r="E48" s="56">
        <v>5</v>
      </c>
      <c r="F48" s="57" t="s">
        <v>27</v>
      </c>
      <c r="G48" s="83"/>
      <c r="H48" s="87" t="s">
        <v>49</v>
      </c>
      <c r="I48" s="55"/>
      <c r="J48" s="57">
        <f>ROUNDUP(E48*0.75,2)</f>
        <v>3.75</v>
      </c>
      <c r="K48" s="57" t="s">
        <v>27</v>
      </c>
      <c r="L48" s="57"/>
      <c r="M48" s="57">
        <f>ROUNDUP((T5*E48)+(T6*J48)+(T7*(E48*2)),2)</f>
        <v>0</v>
      </c>
      <c r="N48" s="91">
        <f>ROUND(M48+(M48*10/100),2)</f>
        <v>0</v>
      </c>
      <c r="O48" s="79" t="s">
        <v>451</v>
      </c>
      <c r="P48" s="58" t="s">
        <v>69</v>
      </c>
      <c r="Q48" s="55"/>
      <c r="R48" s="59">
        <v>0.3</v>
      </c>
      <c r="S48" s="56">
        <f>ROUNDUP(R48*0.75,2)</f>
        <v>0.23</v>
      </c>
      <c r="T48" s="75">
        <f>ROUNDUP((T5*R48)+(T6*S48)+(T7*(R48*2)),2)</f>
        <v>0</v>
      </c>
    </row>
    <row r="49" spans="1:20" ht="18.75" customHeight="1" x14ac:dyDescent="0.2">
      <c r="A49" s="109"/>
      <c r="B49" s="79"/>
      <c r="C49" s="54"/>
      <c r="D49" s="55"/>
      <c r="E49" s="56"/>
      <c r="F49" s="57"/>
      <c r="G49" s="83"/>
      <c r="H49" s="87"/>
      <c r="I49" s="55"/>
      <c r="J49" s="57"/>
      <c r="K49" s="57"/>
      <c r="L49" s="57"/>
      <c r="M49" s="57"/>
      <c r="N49" s="91"/>
      <c r="O49" s="79" t="s">
        <v>48</v>
      </c>
      <c r="P49" s="58" t="s">
        <v>32</v>
      </c>
      <c r="Q49" s="55"/>
      <c r="R49" s="59">
        <v>0.1</v>
      </c>
      <c r="S49" s="56">
        <f>ROUNDUP(R49*0.75,2)</f>
        <v>0.08</v>
      </c>
      <c r="T49" s="75">
        <f>ROUNDUP((T5*R49)+(T6*S49)+(T7*(R49*2)),2)</f>
        <v>0</v>
      </c>
    </row>
    <row r="50" spans="1:20" ht="18.75" customHeight="1" x14ac:dyDescent="0.2">
      <c r="A50" s="109"/>
      <c r="B50" s="80"/>
      <c r="C50" s="60"/>
      <c r="D50" s="61"/>
      <c r="E50" s="62"/>
      <c r="F50" s="63"/>
      <c r="G50" s="84"/>
      <c r="H50" s="88"/>
      <c r="I50" s="61"/>
      <c r="J50" s="63"/>
      <c r="K50" s="63"/>
      <c r="L50" s="63"/>
      <c r="M50" s="63"/>
      <c r="N50" s="92"/>
      <c r="O50" s="80"/>
      <c r="P50" s="64"/>
      <c r="Q50" s="61"/>
      <c r="R50" s="65"/>
      <c r="S50" s="62"/>
      <c r="T50" s="76"/>
    </row>
    <row r="51" spans="1:20" ht="18.75" customHeight="1" x14ac:dyDescent="0.2">
      <c r="A51" s="109"/>
      <c r="B51" s="79" t="s">
        <v>452</v>
      </c>
      <c r="C51" s="54" t="s">
        <v>129</v>
      </c>
      <c r="D51" s="55"/>
      <c r="E51" s="56">
        <v>20</v>
      </c>
      <c r="F51" s="57" t="s">
        <v>27</v>
      </c>
      <c r="G51" s="83"/>
      <c r="H51" s="87" t="s">
        <v>129</v>
      </c>
      <c r="I51" s="55"/>
      <c r="J51" s="57">
        <f>ROUNDUP(E51*0.75,2)</f>
        <v>15</v>
      </c>
      <c r="K51" s="57" t="s">
        <v>27</v>
      </c>
      <c r="L51" s="57"/>
      <c r="M51" s="57">
        <f>ROUNDUP((T5*E51)+(T6*J51)+(T7*(E51*2)),2)</f>
        <v>0</v>
      </c>
      <c r="N51" s="91">
        <f>ROUND(M51+(M51*15/100),2)</f>
        <v>0</v>
      </c>
      <c r="O51" s="103" t="s">
        <v>640</v>
      </c>
      <c r="P51" s="58" t="s">
        <v>30</v>
      </c>
      <c r="Q51" s="55" t="s">
        <v>31</v>
      </c>
      <c r="R51" s="59">
        <v>1</v>
      </c>
      <c r="S51" s="56">
        <f>ROUNDUP(R51*0.75,2)</f>
        <v>0.75</v>
      </c>
      <c r="T51" s="75">
        <f>ROUNDUP((T5*R51)+(T6*S51)+(T7*(R51*2)),2)</f>
        <v>0</v>
      </c>
    </row>
    <row r="52" spans="1:20" ht="18.75" customHeight="1" x14ac:dyDescent="0.2">
      <c r="A52" s="109"/>
      <c r="B52" s="79"/>
      <c r="C52" s="54" t="s">
        <v>454</v>
      </c>
      <c r="D52" s="55"/>
      <c r="E52" s="56">
        <v>50</v>
      </c>
      <c r="F52" s="57" t="s">
        <v>27</v>
      </c>
      <c r="G52" s="83"/>
      <c r="H52" s="87" t="s">
        <v>454</v>
      </c>
      <c r="I52" s="55"/>
      <c r="J52" s="57">
        <f>ROUNDUP(E52*0.75,2)</f>
        <v>37.5</v>
      </c>
      <c r="K52" s="57" t="s">
        <v>27</v>
      </c>
      <c r="L52" s="57"/>
      <c r="M52" s="57">
        <f>ROUNDUP((T5*E52)+(T6*J52)+(T7*(E52*2)),2)</f>
        <v>0</v>
      </c>
      <c r="N52" s="91">
        <f>M52</f>
        <v>0</v>
      </c>
      <c r="O52" s="36" t="s">
        <v>641</v>
      </c>
      <c r="P52" s="58" t="s">
        <v>40</v>
      </c>
      <c r="Q52" s="55" t="s">
        <v>41</v>
      </c>
      <c r="R52" s="59">
        <v>3</v>
      </c>
      <c r="S52" s="56">
        <f>ROUNDUP(R52*0.75,2)</f>
        <v>2.25</v>
      </c>
      <c r="T52" s="75">
        <f>ROUNDUP((T5*R52)+(T6*S52)+(T7*(R52*2)),2)</f>
        <v>0</v>
      </c>
    </row>
    <row r="53" spans="1:20" ht="18.75" customHeight="1" x14ac:dyDescent="0.2">
      <c r="A53" s="109"/>
      <c r="B53" s="79"/>
      <c r="C53" s="54" t="s">
        <v>58</v>
      </c>
      <c r="D53" s="55" t="s">
        <v>31</v>
      </c>
      <c r="E53" s="56">
        <v>45</v>
      </c>
      <c r="F53" s="57" t="s">
        <v>59</v>
      </c>
      <c r="G53" s="83"/>
      <c r="H53" s="87" t="s">
        <v>58</v>
      </c>
      <c r="I53" s="55" t="s">
        <v>31</v>
      </c>
      <c r="J53" s="57">
        <f>ROUNDUP(E53*0.75,2)</f>
        <v>33.75</v>
      </c>
      <c r="K53" s="57" t="s">
        <v>59</v>
      </c>
      <c r="L53" s="57"/>
      <c r="M53" s="57">
        <f>ROUNDUP((T5*E53)+(T6*J53)+(T7*(E53*2)),2)</f>
        <v>0</v>
      </c>
      <c r="N53" s="91">
        <f>M53</f>
        <v>0</v>
      </c>
      <c r="O53" s="79" t="s">
        <v>453</v>
      </c>
      <c r="P53" s="58" t="s">
        <v>42</v>
      </c>
      <c r="Q53" s="55"/>
      <c r="R53" s="59">
        <v>50</v>
      </c>
      <c r="S53" s="56">
        <f>ROUNDUP(R53*0.75,2)</f>
        <v>37.5</v>
      </c>
      <c r="T53" s="75">
        <f>ROUNDUP((T5*R53)+(T6*S53)+(T7*(R53*2)),2)</f>
        <v>0</v>
      </c>
    </row>
    <row r="54" spans="1:20" ht="18.75" customHeight="1" x14ac:dyDescent="0.2">
      <c r="A54" s="109"/>
      <c r="B54" s="79"/>
      <c r="C54" s="54"/>
      <c r="D54" s="55"/>
      <c r="E54" s="56"/>
      <c r="F54" s="57"/>
      <c r="G54" s="83"/>
      <c r="H54" s="87"/>
      <c r="I54" s="55"/>
      <c r="J54" s="57"/>
      <c r="K54" s="57"/>
      <c r="L54" s="57"/>
      <c r="M54" s="57"/>
      <c r="N54" s="91"/>
      <c r="O54" s="79" t="s">
        <v>611</v>
      </c>
      <c r="P54" s="58" t="s">
        <v>51</v>
      </c>
      <c r="Q54" s="55" t="s">
        <v>52</v>
      </c>
      <c r="R54" s="59">
        <v>0.5</v>
      </c>
      <c r="S54" s="56">
        <f>ROUNDUP(R54*0.75,2)</f>
        <v>0.38</v>
      </c>
      <c r="T54" s="75">
        <f>ROUNDUP((T5*R54)+(T6*S54)+(T7*(R54*2)),2)</f>
        <v>0</v>
      </c>
    </row>
    <row r="55" spans="1:20" ht="18.75" customHeight="1" thickBot="1" x14ac:dyDescent="0.25">
      <c r="A55" s="110"/>
      <c r="B55" s="81"/>
      <c r="C55" s="67"/>
      <c r="D55" s="68"/>
      <c r="E55" s="69"/>
      <c r="F55" s="70"/>
      <c r="G55" s="85"/>
      <c r="H55" s="89"/>
      <c r="I55" s="68"/>
      <c r="J55" s="70"/>
      <c r="K55" s="70"/>
      <c r="L55" s="70"/>
      <c r="M55" s="70"/>
      <c r="N55" s="93"/>
      <c r="O55" s="81" t="s">
        <v>48</v>
      </c>
      <c r="P55" s="71"/>
      <c r="Q55" s="68"/>
      <c r="R55" s="72"/>
      <c r="S55" s="69"/>
      <c r="T55" s="77"/>
    </row>
    <row r="56" spans="1:20" ht="18.75" customHeight="1" x14ac:dyDescent="0.2">
      <c r="A56" s="94" t="s">
        <v>102</v>
      </c>
    </row>
    <row r="57" spans="1:20" ht="18.75" customHeight="1" x14ac:dyDescent="0.2">
      <c r="A57" s="94" t="s">
        <v>103</v>
      </c>
    </row>
    <row r="58" spans="1:20" ht="18.75" customHeight="1" x14ac:dyDescent="0.2">
      <c r="A58" s="37" t="s">
        <v>104</v>
      </c>
    </row>
    <row r="59" spans="1:20" ht="18.75" customHeight="1" x14ac:dyDescent="0.2">
      <c r="A59" s="37" t="s">
        <v>105</v>
      </c>
    </row>
    <row r="60" spans="1:20" ht="18.75" customHeight="1" x14ac:dyDescent="0.2">
      <c r="A60" s="37" t="s">
        <v>106</v>
      </c>
    </row>
    <row r="61" spans="1:20" ht="18.75" customHeight="1" x14ac:dyDescent="0.2">
      <c r="A61" s="37" t="s">
        <v>107</v>
      </c>
    </row>
    <row r="62" spans="1:20" ht="18.75" customHeight="1" x14ac:dyDescent="0.2">
      <c r="A62" s="37" t="s">
        <v>108</v>
      </c>
    </row>
    <row r="63" spans="1:20" ht="18.75" customHeight="1" x14ac:dyDescent="0.2">
      <c r="A63" s="37" t="s">
        <v>110</v>
      </c>
    </row>
    <row r="64" spans="1:20" ht="18.75" customHeight="1" x14ac:dyDescent="0.2">
      <c r="A64" s="37" t="s">
        <v>172</v>
      </c>
    </row>
  </sheetData>
  <mergeCells count="7">
    <mergeCell ref="A41:A55"/>
    <mergeCell ref="H1:O1"/>
    <mergeCell ref="A2:T2"/>
    <mergeCell ref="Q3:T3"/>
    <mergeCell ref="A8:F8"/>
    <mergeCell ref="A10:A31"/>
    <mergeCell ref="A32:A40"/>
  </mergeCells>
  <phoneticPr fontId="19"/>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8"/>
  <sheetViews>
    <sheetView showZeros="0" topLeftCell="A13" zoomScale="80" zoomScaleNormal="80" zoomScaleSheetLayoutView="80" workbookViewId="0">
      <selection activeCell="O37" sqref="O37"/>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455</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456</v>
      </c>
      <c r="C12" s="54" t="s">
        <v>28</v>
      </c>
      <c r="D12" s="55"/>
      <c r="E12" s="56">
        <v>10</v>
      </c>
      <c r="F12" s="57" t="s">
        <v>27</v>
      </c>
      <c r="G12" s="83"/>
      <c r="H12" s="87" t="s">
        <v>28</v>
      </c>
      <c r="I12" s="55"/>
      <c r="J12" s="57">
        <f>ROUNDUP(E12*0.75,2)</f>
        <v>7.5</v>
      </c>
      <c r="K12" s="57" t="s">
        <v>27</v>
      </c>
      <c r="L12" s="57"/>
      <c r="M12" s="57">
        <f>ROUNDUP((R5*E12)+(R6*J12)+(R7*(E12*2)),2)</f>
        <v>0</v>
      </c>
      <c r="N12" s="91">
        <f>ROUND(M12+(M12*6/100),2)</f>
        <v>0</v>
      </c>
      <c r="O12" s="79" t="s">
        <v>457</v>
      </c>
      <c r="P12" s="58" t="s">
        <v>44</v>
      </c>
      <c r="Q12" s="55"/>
      <c r="R12" s="59">
        <v>2</v>
      </c>
      <c r="S12" s="56">
        <f t="shared" ref="S12:S18" si="0">ROUNDUP(R12*0.75,2)</f>
        <v>1.5</v>
      </c>
      <c r="T12" s="75">
        <f>ROUNDUP((R5*R12)+(R6*S12)+(R7*(R12*2)),2)</f>
        <v>0</v>
      </c>
    </row>
    <row r="13" spans="1:21" ht="18.75" customHeight="1" x14ac:dyDescent="0.2">
      <c r="A13" s="109"/>
      <c r="B13" s="79"/>
      <c r="C13" s="54" t="s">
        <v>265</v>
      </c>
      <c r="D13" s="55"/>
      <c r="E13" s="102">
        <v>0.05</v>
      </c>
      <c r="F13" s="57" t="s">
        <v>100</v>
      </c>
      <c r="G13" s="83" t="s">
        <v>76</v>
      </c>
      <c r="H13" s="87" t="s">
        <v>265</v>
      </c>
      <c r="I13" s="55"/>
      <c r="J13" s="57">
        <f>ROUNDUP(E13*0.75,2)</f>
        <v>0.04</v>
      </c>
      <c r="K13" s="57" t="s">
        <v>100</v>
      </c>
      <c r="L13" s="57" t="s">
        <v>76</v>
      </c>
      <c r="M13" s="57">
        <f>ROUNDUP((R5*E13)+(R6*J13)+(R7*(E13*2)),2)</f>
        <v>0</v>
      </c>
      <c r="N13" s="91">
        <f>M13</f>
        <v>0</v>
      </c>
      <c r="O13" s="79" t="s">
        <v>458</v>
      </c>
      <c r="P13" s="58" t="s">
        <v>69</v>
      </c>
      <c r="Q13" s="55"/>
      <c r="R13" s="59">
        <v>1</v>
      </c>
      <c r="S13" s="56">
        <f t="shared" si="0"/>
        <v>0.75</v>
      </c>
      <c r="T13" s="75">
        <f>ROUNDUP((R5*R13)+(R6*S13)+(R7*(R13*2)),2)</f>
        <v>0</v>
      </c>
    </row>
    <row r="14" spans="1:21" ht="18.75" customHeight="1" x14ac:dyDescent="0.2">
      <c r="A14" s="109"/>
      <c r="B14" s="79"/>
      <c r="C14" s="54" t="s">
        <v>83</v>
      </c>
      <c r="D14" s="55" t="s">
        <v>84</v>
      </c>
      <c r="E14" s="56">
        <v>1</v>
      </c>
      <c r="F14" s="57" t="s">
        <v>56</v>
      </c>
      <c r="G14" s="83"/>
      <c r="H14" s="87" t="s">
        <v>83</v>
      </c>
      <c r="I14" s="55" t="s">
        <v>84</v>
      </c>
      <c r="J14" s="57">
        <f>ROUNDUP(E14*0.75,2)</f>
        <v>0.75</v>
      </c>
      <c r="K14" s="57" t="s">
        <v>56</v>
      </c>
      <c r="L14" s="57"/>
      <c r="M14" s="57">
        <f>ROUNDUP((R5*E14)+(R6*J14)+(R7*(E14*2)),2)</f>
        <v>0</v>
      </c>
      <c r="N14" s="91">
        <f>M14</f>
        <v>0</v>
      </c>
      <c r="O14" s="79" t="s">
        <v>459</v>
      </c>
      <c r="P14" s="58" t="s">
        <v>32</v>
      </c>
      <c r="Q14" s="55"/>
      <c r="R14" s="59">
        <v>0.1</v>
      </c>
      <c r="S14" s="56">
        <f t="shared" si="0"/>
        <v>0.08</v>
      </c>
      <c r="T14" s="75">
        <f>ROUNDUP((R5*R14)+(R6*S14)+(R7*(R14*2)),2)</f>
        <v>0</v>
      </c>
    </row>
    <row r="15" spans="1:21" ht="18.75" customHeight="1" x14ac:dyDescent="0.2">
      <c r="A15" s="109"/>
      <c r="B15" s="79"/>
      <c r="C15" s="54"/>
      <c r="D15" s="55"/>
      <c r="E15" s="56"/>
      <c r="F15" s="57"/>
      <c r="G15" s="83"/>
      <c r="H15" s="87"/>
      <c r="I15" s="55"/>
      <c r="J15" s="57"/>
      <c r="K15" s="57"/>
      <c r="L15" s="57"/>
      <c r="M15" s="57"/>
      <c r="N15" s="91"/>
      <c r="O15" s="79" t="s">
        <v>460</v>
      </c>
      <c r="P15" s="58" t="s">
        <v>86</v>
      </c>
      <c r="Q15" s="55"/>
      <c r="R15" s="59">
        <v>0.3</v>
      </c>
      <c r="S15" s="56">
        <f t="shared" si="0"/>
        <v>0.23</v>
      </c>
      <c r="T15" s="75">
        <f>ROUNDUP((R5*R15)+(R6*S15)+(R7*(R15*2)),2)</f>
        <v>0</v>
      </c>
    </row>
    <row r="16" spans="1:21" ht="18.75" customHeight="1" x14ac:dyDescent="0.2">
      <c r="A16" s="109"/>
      <c r="B16" s="79"/>
      <c r="C16" s="54"/>
      <c r="D16" s="55"/>
      <c r="E16" s="56"/>
      <c r="F16" s="57"/>
      <c r="G16" s="83"/>
      <c r="H16" s="87"/>
      <c r="I16" s="55"/>
      <c r="J16" s="57"/>
      <c r="K16" s="57"/>
      <c r="L16" s="57"/>
      <c r="M16" s="57"/>
      <c r="N16" s="91"/>
      <c r="O16" s="79" t="s">
        <v>48</v>
      </c>
      <c r="P16" s="58" t="s">
        <v>88</v>
      </c>
      <c r="Q16" s="55" t="s">
        <v>41</v>
      </c>
      <c r="R16" s="59">
        <v>0.5</v>
      </c>
      <c r="S16" s="56">
        <f t="shared" si="0"/>
        <v>0.38</v>
      </c>
      <c r="T16" s="75">
        <f>ROUNDUP((R5*R16)+(R6*S16)+(R7*(R16*2)),2)</f>
        <v>0</v>
      </c>
    </row>
    <row r="17" spans="1:20" ht="18.75" customHeight="1" x14ac:dyDescent="0.2">
      <c r="A17" s="109"/>
      <c r="B17" s="79"/>
      <c r="C17" s="54"/>
      <c r="D17" s="55"/>
      <c r="E17" s="56"/>
      <c r="F17" s="57"/>
      <c r="G17" s="83"/>
      <c r="H17" s="87"/>
      <c r="I17" s="55"/>
      <c r="J17" s="57"/>
      <c r="K17" s="57"/>
      <c r="L17" s="57"/>
      <c r="M17" s="57"/>
      <c r="N17" s="91"/>
      <c r="O17" s="79"/>
      <c r="P17" s="58" t="s">
        <v>95</v>
      </c>
      <c r="Q17" s="55"/>
      <c r="R17" s="59">
        <v>5</v>
      </c>
      <c r="S17" s="56">
        <f t="shared" si="0"/>
        <v>3.75</v>
      </c>
      <c r="T17" s="75">
        <f>ROUNDUP((R5*R17)+(R6*S17)+(R7*(R17*2)),2)</f>
        <v>0</v>
      </c>
    </row>
    <row r="18" spans="1:20" ht="18.75" customHeight="1" x14ac:dyDescent="0.2">
      <c r="A18" s="109"/>
      <c r="B18" s="79"/>
      <c r="C18" s="54"/>
      <c r="D18" s="55"/>
      <c r="E18" s="56"/>
      <c r="F18" s="57"/>
      <c r="G18" s="83"/>
      <c r="H18" s="87"/>
      <c r="I18" s="55"/>
      <c r="J18" s="57"/>
      <c r="K18" s="57"/>
      <c r="L18" s="57"/>
      <c r="M18" s="57"/>
      <c r="N18" s="91"/>
      <c r="O18" s="79"/>
      <c r="P18" s="58" t="s">
        <v>44</v>
      </c>
      <c r="Q18" s="55"/>
      <c r="R18" s="59">
        <v>1</v>
      </c>
      <c r="S18" s="56">
        <f t="shared" si="0"/>
        <v>0.75</v>
      </c>
      <c r="T18" s="75">
        <f>ROUNDUP((R5*R18)+(R6*S18)+(R7*(R18*2)),2)</f>
        <v>0</v>
      </c>
    </row>
    <row r="19" spans="1:20" ht="18.75" customHeight="1" x14ac:dyDescent="0.2">
      <c r="A19" s="109"/>
      <c r="B19" s="80"/>
      <c r="C19" s="60"/>
      <c r="D19" s="61"/>
      <c r="E19" s="62"/>
      <c r="F19" s="63"/>
      <c r="G19" s="84"/>
      <c r="H19" s="88"/>
      <c r="I19" s="61"/>
      <c r="J19" s="63"/>
      <c r="K19" s="63"/>
      <c r="L19" s="63"/>
      <c r="M19" s="63"/>
      <c r="N19" s="92"/>
      <c r="O19" s="80"/>
      <c r="P19" s="64"/>
      <c r="Q19" s="61"/>
      <c r="R19" s="65"/>
      <c r="S19" s="62"/>
      <c r="T19" s="76"/>
    </row>
    <row r="20" spans="1:20" ht="18.75" customHeight="1" x14ac:dyDescent="0.2">
      <c r="A20" s="109"/>
      <c r="B20" s="79" t="s">
        <v>461</v>
      </c>
      <c r="C20" s="54" t="s">
        <v>85</v>
      </c>
      <c r="D20" s="55"/>
      <c r="E20" s="56">
        <v>20</v>
      </c>
      <c r="F20" s="57" t="s">
        <v>27</v>
      </c>
      <c r="G20" s="83"/>
      <c r="H20" s="87" t="s">
        <v>85</v>
      </c>
      <c r="I20" s="55"/>
      <c r="J20" s="57">
        <f>ROUNDUP(E20*0.75,2)</f>
        <v>15</v>
      </c>
      <c r="K20" s="57" t="s">
        <v>27</v>
      </c>
      <c r="L20" s="57"/>
      <c r="M20" s="57">
        <f>ROUNDUP((R5*E20)+(R6*J20)+(R7*(E20*2)),2)</f>
        <v>0</v>
      </c>
      <c r="N20" s="91">
        <f>M20</f>
        <v>0</v>
      </c>
      <c r="O20" s="79" t="s">
        <v>462</v>
      </c>
      <c r="P20" s="58" t="s">
        <v>86</v>
      </c>
      <c r="Q20" s="55"/>
      <c r="R20" s="59">
        <v>0.5</v>
      </c>
      <c r="S20" s="56">
        <f t="shared" ref="S20:S25" si="1">ROUNDUP(R20*0.75,2)</f>
        <v>0.38</v>
      </c>
      <c r="T20" s="75">
        <f>ROUNDUP((R5*R20)+(R6*S20)+(R7*(R20*2)),2)</f>
        <v>0</v>
      </c>
    </row>
    <row r="21" spans="1:20" ht="18.75" customHeight="1" x14ac:dyDescent="0.2">
      <c r="A21" s="109"/>
      <c r="B21" s="79"/>
      <c r="C21" s="54" t="s">
        <v>464</v>
      </c>
      <c r="D21" s="55"/>
      <c r="E21" s="98">
        <v>0.25</v>
      </c>
      <c r="F21" s="57" t="s">
        <v>72</v>
      </c>
      <c r="G21" s="83"/>
      <c r="H21" s="87" t="s">
        <v>464</v>
      </c>
      <c r="I21" s="55"/>
      <c r="J21" s="57">
        <f>ROUNDUP(E21*0.75,2)</f>
        <v>0.19</v>
      </c>
      <c r="K21" s="57" t="s">
        <v>72</v>
      </c>
      <c r="L21" s="57"/>
      <c r="M21" s="57">
        <f>ROUNDUP((R5*E21)+(R6*J21)+(R7*(E21*2)),2)</f>
        <v>0</v>
      </c>
      <c r="N21" s="91">
        <f>M21</f>
        <v>0</v>
      </c>
      <c r="O21" s="79" t="s">
        <v>612</v>
      </c>
      <c r="P21" s="58" t="s">
        <v>44</v>
      </c>
      <c r="Q21" s="55"/>
      <c r="R21" s="59">
        <v>1.5</v>
      </c>
      <c r="S21" s="56">
        <f t="shared" si="1"/>
        <v>1.1300000000000001</v>
      </c>
      <c r="T21" s="75">
        <f>ROUNDUP((R5*R21)+(R6*S21)+(R7*(R21*2)),2)</f>
        <v>0</v>
      </c>
    </row>
    <row r="22" spans="1:20" ht="18.75" customHeight="1" x14ac:dyDescent="0.2">
      <c r="A22" s="109"/>
      <c r="B22" s="79"/>
      <c r="C22" s="54" t="s">
        <v>49</v>
      </c>
      <c r="D22" s="55"/>
      <c r="E22" s="56">
        <v>10</v>
      </c>
      <c r="F22" s="57" t="s">
        <v>27</v>
      </c>
      <c r="G22" s="83"/>
      <c r="H22" s="87" t="s">
        <v>49</v>
      </c>
      <c r="I22" s="55"/>
      <c r="J22" s="57">
        <f>ROUNDUP(E22*0.75,2)</f>
        <v>7.5</v>
      </c>
      <c r="K22" s="57" t="s">
        <v>27</v>
      </c>
      <c r="L22" s="57"/>
      <c r="M22" s="57">
        <f>ROUNDUP((R5*E22)+(R6*J22)+(R7*(E22*2)),2)</f>
        <v>0</v>
      </c>
      <c r="N22" s="91">
        <f>ROUND(M22+(M22*10/100),2)</f>
        <v>0</v>
      </c>
      <c r="O22" s="79" t="s">
        <v>48</v>
      </c>
      <c r="P22" s="58" t="s">
        <v>95</v>
      </c>
      <c r="Q22" s="55"/>
      <c r="R22" s="59">
        <v>30</v>
      </c>
      <c r="S22" s="56">
        <f t="shared" si="1"/>
        <v>22.5</v>
      </c>
      <c r="T22" s="75">
        <f>ROUNDUP((R5*R22)+(R6*S22)+(R7*(R22*2)),2)</f>
        <v>0</v>
      </c>
    </row>
    <row r="23" spans="1:20" ht="18.75" customHeight="1" x14ac:dyDescent="0.2">
      <c r="A23" s="109"/>
      <c r="B23" s="79"/>
      <c r="C23" s="54" t="s">
        <v>165</v>
      </c>
      <c r="D23" s="55"/>
      <c r="E23" s="56">
        <v>5</v>
      </c>
      <c r="F23" s="57" t="s">
        <v>27</v>
      </c>
      <c r="G23" s="83"/>
      <c r="H23" s="87" t="s">
        <v>165</v>
      </c>
      <c r="I23" s="55"/>
      <c r="J23" s="57">
        <f>ROUNDUP(E23*0.75,2)</f>
        <v>3.75</v>
      </c>
      <c r="K23" s="57" t="s">
        <v>27</v>
      </c>
      <c r="L23" s="57"/>
      <c r="M23" s="57">
        <f>ROUNDUP((R5*E23)+(R6*J23)+(R7*(E23*2)),2)</f>
        <v>0</v>
      </c>
      <c r="N23" s="91">
        <f>ROUND(M23+(M23*23/100),2)</f>
        <v>0</v>
      </c>
      <c r="O23" s="79"/>
      <c r="P23" s="58" t="s">
        <v>69</v>
      </c>
      <c r="Q23" s="55"/>
      <c r="R23" s="59">
        <v>2</v>
      </c>
      <c r="S23" s="56">
        <f t="shared" si="1"/>
        <v>1.5</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96</v>
      </c>
      <c r="Q24" s="55"/>
      <c r="R24" s="59">
        <v>1.5</v>
      </c>
      <c r="S24" s="56">
        <f t="shared" si="1"/>
        <v>1.1300000000000001</v>
      </c>
      <c r="T24" s="75">
        <f>ROUNDUP((R5*R24)+(R6*S24)+(R7*(R24*2)),2)</f>
        <v>0</v>
      </c>
    </row>
    <row r="25" spans="1:20" ht="18.75" customHeight="1" x14ac:dyDescent="0.2">
      <c r="A25" s="109"/>
      <c r="B25" s="79"/>
      <c r="C25" s="54"/>
      <c r="D25" s="55"/>
      <c r="E25" s="56"/>
      <c r="F25" s="57"/>
      <c r="G25" s="83"/>
      <c r="H25" s="87"/>
      <c r="I25" s="55"/>
      <c r="J25" s="57"/>
      <c r="K25" s="57"/>
      <c r="L25" s="57"/>
      <c r="M25" s="57"/>
      <c r="N25" s="91"/>
      <c r="O25" s="79"/>
      <c r="P25" s="58" t="s">
        <v>88</v>
      </c>
      <c r="Q25" s="55" t="s">
        <v>41</v>
      </c>
      <c r="R25" s="59">
        <v>1.5</v>
      </c>
      <c r="S25" s="56">
        <f t="shared" si="1"/>
        <v>1.1300000000000001</v>
      </c>
      <c r="T25" s="75">
        <f>ROUNDUP((R5*R25)+(R6*S25)+(R7*(R25*2)),2)</f>
        <v>0</v>
      </c>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133</v>
      </c>
      <c r="C27" s="54" t="s">
        <v>163</v>
      </c>
      <c r="D27" s="55"/>
      <c r="E27" s="56">
        <v>20</v>
      </c>
      <c r="F27" s="57" t="s">
        <v>27</v>
      </c>
      <c r="G27" s="83"/>
      <c r="H27" s="87" t="s">
        <v>163</v>
      </c>
      <c r="I27" s="55"/>
      <c r="J27" s="57">
        <f>ROUNDUP(E27*0.75,2)</f>
        <v>15</v>
      </c>
      <c r="K27" s="57" t="s">
        <v>27</v>
      </c>
      <c r="L27" s="57"/>
      <c r="M27" s="57">
        <f>ROUNDUP((R5*E27)+(R6*J27)+(R7*(E27*2)),2)</f>
        <v>0</v>
      </c>
      <c r="N27" s="91">
        <f>ROUND(M27+(M27*6/100),2)</f>
        <v>0</v>
      </c>
      <c r="O27" s="79" t="s">
        <v>48</v>
      </c>
      <c r="P27" s="58" t="s">
        <v>95</v>
      </c>
      <c r="Q27" s="55"/>
      <c r="R27" s="59">
        <v>100</v>
      </c>
      <c r="S27" s="56">
        <f>ROUNDUP(R27*0.75,2)</f>
        <v>75</v>
      </c>
      <c r="T27" s="75">
        <f>ROUNDUP((R5*R27)+(R6*S27)+(R7*(R27*2)),2)</f>
        <v>0</v>
      </c>
    </row>
    <row r="28" spans="1:20" ht="18.75" customHeight="1" x14ac:dyDescent="0.2">
      <c r="A28" s="109"/>
      <c r="B28" s="79"/>
      <c r="C28" s="54" t="s">
        <v>187</v>
      </c>
      <c r="D28" s="55"/>
      <c r="E28" s="56">
        <v>5</v>
      </c>
      <c r="F28" s="57" t="s">
        <v>27</v>
      </c>
      <c r="G28" s="83"/>
      <c r="H28" s="87" t="s">
        <v>187</v>
      </c>
      <c r="I28" s="55"/>
      <c r="J28" s="57">
        <f>ROUNDUP(E28*0.75,2)</f>
        <v>3.75</v>
      </c>
      <c r="K28" s="57" t="s">
        <v>27</v>
      </c>
      <c r="L28" s="57"/>
      <c r="M28" s="57">
        <f>ROUNDUP((R5*E28)+(R6*J28)+(R7*(E28*2)),2)</f>
        <v>0</v>
      </c>
      <c r="N28" s="91">
        <f>ROUND(M28+(M28*10/100),2)</f>
        <v>0</v>
      </c>
      <c r="O28" s="79"/>
      <c r="P28" s="58" t="s">
        <v>136</v>
      </c>
      <c r="Q28" s="55"/>
      <c r="R28" s="59">
        <v>3</v>
      </c>
      <c r="S28" s="56">
        <f>ROUNDUP(R28*0.75,2)</f>
        <v>2.25</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166</v>
      </c>
      <c r="C30" s="54" t="s">
        <v>167</v>
      </c>
      <c r="D30" s="55"/>
      <c r="E30" s="98">
        <v>0.25</v>
      </c>
      <c r="F30" s="57" t="s">
        <v>168</v>
      </c>
      <c r="G30" s="83"/>
      <c r="H30" s="87" t="s">
        <v>167</v>
      </c>
      <c r="I30" s="55"/>
      <c r="J30" s="57">
        <f>ROUNDUP(E30*0.75,2)</f>
        <v>0.19</v>
      </c>
      <c r="K30" s="57" t="s">
        <v>168</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465</v>
      </c>
      <c r="C34" s="54" t="s">
        <v>467</v>
      </c>
      <c r="D34" s="55" t="s">
        <v>468</v>
      </c>
      <c r="E34" s="96">
        <v>0.5</v>
      </c>
      <c r="F34" s="57" t="s">
        <v>72</v>
      </c>
      <c r="G34" s="83"/>
      <c r="H34" s="87" t="s">
        <v>467</v>
      </c>
      <c r="I34" s="55" t="s">
        <v>468</v>
      </c>
      <c r="J34" s="57">
        <f>ROUNDUP(E34*0.75,2)</f>
        <v>0.38</v>
      </c>
      <c r="K34" s="57" t="s">
        <v>72</v>
      </c>
      <c r="L34" s="57"/>
      <c r="M34" s="57">
        <f>ROUNDUP((S5*E34)+(S6*J34)+(S7*(E34*2)),2)</f>
        <v>0</v>
      </c>
      <c r="N34" s="91">
        <f>M34</f>
        <v>0</v>
      </c>
      <c r="O34" s="103" t="s">
        <v>642</v>
      </c>
      <c r="P34" s="58" t="s">
        <v>69</v>
      </c>
      <c r="Q34" s="55"/>
      <c r="R34" s="59">
        <v>2.5</v>
      </c>
      <c r="S34" s="56">
        <f>ROUNDUP(R34*0.75,2)</f>
        <v>1.8800000000000001</v>
      </c>
      <c r="T34" s="75">
        <f>ROUNDUP((S5*R34)+(S6*S34)+(S7*(R34*2)),2)</f>
        <v>0</v>
      </c>
    </row>
    <row r="35" spans="1:20" ht="18.75" customHeight="1" x14ac:dyDescent="0.2">
      <c r="A35" s="109"/>
      <c r="B35" s="79"/>
      <c r="C35" s="54" t="s">
        <v>58</v>
      </c>
      <c r="D35" s="55" t="s">
        <v>31</v>
      </c>
      <c r="E35" s="56">
        <v>8</v>
      </c>
      <c r="F35" s="57" t="s">
        <v>59</v>
      </c>
      <c r="G35" s="83"/>
      <c r="H35" s="87" t="s">
        <v>58</v>
      </c>
      <c r="I35" s="55" t="s">
        <v>31</v>
      </c>
      <c r="J35" s="57">
        <f>ROUNDUP(E35*0.75,2)</f>
        <v>6</v>
      </c>
      <c r="K35" s="57" t="s">
        <v>59</v>
      </c>
      <c r="L35" s="57"/>
      <c r="M35" s="57">
        <f>ROUNDUP((S5*E35)+(S6*J35)+(S7*(E35*2)),2)</f>
        <v>0</v>
      </c>
      <c r="N35" s="91">
        <f>M35</f>
        <v>0</v>
      </c>
      <c r="O35" s="36" t="s">
        <v>643</v>
      </c>
      <c r="P35" s="58" t="s">
        <v>30</v>
      </c>
      <c r="Q35" s="55" t="s">
        <v>31</v>
      </c>
      <c r="R35" s="59">
        <v>6</v>
      </c>
      <c r="S35" s="56">
        <f>ROUNDUP(R35*0.75,2)</f>
        <v>4.5</v>
      </c>
      <c r="T35" s="75">
        <f>ROUNDUP((S5*R35)+(S6*S35)+(S7*(R35*2)),2)</f>
        <v>0</v>
      </c>
    </row>
    <row r="36" spans="1:20" ht="18.75" customHeight="1" x14ac:dyDescent="0.2">
      <c r="A36" s="109"/>
      <c r="B36" s="79"/>
      <c r="C36" s="54"/>
      <c r="D36" s="55"/>
      <c r="E36" s="56"/>
      <c r="F36" s="57"/>
      <c r="G36" s="83"/>
      <c r="H36" s="87"/>
      <c r="I36" s="55"/>
      <c r="J36" s="57"/>
      <c r="K36" s="57"/>
      <c r="L36" s="57"/>
      <c r="M36" s="57"/>
      <c r="N36" s="91"/>
      <c r="O36" s="79" t="s">
        <v>466</v>
      </c>
      <c r="P36" s="58"/>
      <c r="Q36" s="55"/>
      <c r="R36" s="59"/>
      <c r="S36" s="56"/>
      <c r="T36" s="75"/>
    </row>
    <row r="37" spans="1:20" ht="18.75" customHeight="1" x14ac:dyDescent="0.2">
      <c r="A37" s="109"/>
      <c r="B37" s="80"/>
      <c r="C37" s="60"/>
      <c r="D37" s="61"/>
      <c r="E37" s="62"/>
      <c r="F37" s="63"/>
      <c r="G37" s="84"/>
      <c r="H37" s="88"/>
      <c r="I37" s="61"/>
      <c r="J37" s="63"/>
      <c r="K37" s="63"/>
      <c r="L37" s="63"/>
      <c r="M37" s="63"/>
      <c r="N37" s="92"/>
      <c r="O37" s="80" t="s">
        <v>48</v>
      </c>
      <c r="P37" s="64"/>
      <c r="Q37" s="61"/>
      <c r="R37" s="65"/>
      <c r="S37" s="62"/>
      <c r="T37" s="76"/>
    </row>
    <row r="38" spans="1:20" ht="18.75" customHeight="1" x14ac:dyDescent="0.2">
      <c r="A38" s="109"/>
      <c r="B38" s="79" t="s">
        <v>411</v>
      </c>
      <c r="C38" s="54" t="s">
        <v>412</v>
      </c>
      <c r="D38" s="55"/>
      <c r="E38" s="56">
        <v>20</v>
      </c>
      <c r="F38" s="57" t="s">
        <v>27</v>
      </c>
      <c r="G38" s="83"/>
      <c r="H38" s="87" t="s">
        <v>412</v>
      </c>
      <c r="I38" s="55"/>
      <c r="J38" s="57">
        <f>ROUNDUP(E38*0.75,2)</f>
        <v>15</v>
      </c>
      <c r="K38" s="57" t="s">
        <v>27</v>
      </c>
      <c r="L38" s="57"/>
      <c r="M38" s="57">
        <f>ROUNDUP((S5*E38)+(S6*J38)+(S7*(E38*2)),2)</f>
        <v>0</v>
      </c>
      <c r="N38" s="91">
        <f>M38</f>
        <v>0</v>
      </c>
      <c r="O38" s="79"/>
      <c r="P38" s="58"/>
      <c r="Q38" s="55"/>
      <c r="R38" s="59"/>
      <c r="S38" s="56"/>
      <c r="T38" s="75"/>
    </row>
    <row r="39" spans="1:20" ht="18.75" customHeight="1" thickBot="1" x14ac:dyDescent="0.25">
      <c r="A39" s="110"/>
      <c r="B39" s="81"/>
      <c r="C39" s="67"/>
      <c r="D39" s="68"/>
      <c r="E39" s="69"/>
      <c r="F39" s="70"/>
      <c r="G39" s="85"/>
      <c r="H39" s="89"/>
      <c r="I39" s="68"/>
      <c r="J39" s="70"/>
      <c r="K39" s="70"/>
      <c r="L39" s="70"/>
      <c r="M39" s="70"/>
      <c r="N39" s="93"/>
      <c r="O39" s="81"/>
      <c r="P39" s="71"/>
      <c r="Q39" s="68"/>
      <c r="R39" s="72"/>
      <c r="S39" s="69"/>
      <c r="T39" s="77"/>
    </row>
    <row r="40" spans="1:20" ht="18.75" customHeight="1" x14ac:dyDescent="0.2">
      <c r="A40" s="108" t="s">
        <v>101</v>
      </c>
      <c r="B40" s="79" t="s">
        <v>25</v>
      </c>
      <c r="C40" s="54"/>
      <c r="D40" s="55"/>
      <c r="E40" s="56"/>
      <c r="F40" s="57"/>
      <c r="G40" s="83"/>
      <c r="H40" s="87"/>
      <c r="I40" s="55"/>
      <c r="J40" s="57"/>
      <c r="K40" s="57"/>
      <c r="L40" s="57"/>
      <c r="M40" s="57"/>
      <c r="N40" s="91"/>
      <c r="O40" s="79"/>
      <c r="P40" s="58" t="s">
        <v>25</v>
      </c>
      <c r="Q40" s="55"/>
      <c r="R40" s="59">
        <v>110</v>
      </c>
      <c r="S40" s="56">
        <f>ROUNDUP(R40*0.75,2)</f>
        <v>82.5</v>
      </c>
      <c r="T40" s="75">
        <f>ROUNDUP((T5*R40)+(T6*S40)+(T7*(R40*2)),2)</f>
        <v>0</v>
      </c>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469</v>
      </c>
      <c r="C42" s="54" t="s">
        <v>179</v>
      </c>
      <c r="D42" s="55"/>
      <c r="E42" s="56">
        <v>1</v>
      </c>
      <c r="F42" s="57" t="s">
        <v>157</v>
      </c>
      <c r="G42" s="83" t="s">
        <v>76</v>
      </c>
      <c r="H42" s="87" t="s">
        <v>179</v>
      </c>
      <c r="I42" s="55"/>
      <c r="J42" s="57">
        <f>ROUNDUP(E42*0.75,2)</f>
        <v>0.75</v>
      </c>
      <c r="K42" s="57" t="s">
        <v>157</v>
      </c>
      <c r="L42" s="57" t="s">
        <v>76</v>
      </c>
      <c r="M42" s="57">
        <f>ROUNDUP((T5*E42)+(T6*J42)+(T7*(E42*2)),2)</f>
        <v>0</v>
      </c>
      <c r="N42" s="91">
        <f>M42</f>
        <v>0</v>
      </c>
      <c r="O42" s="79" t="s">
        <v>470</v>
      </c>
      <c r="P42" s="58" t="s">
        <v>32</v>
      </c>
      <c r="Q42" s="55"/>
      <c r="R42" s="59">
        <v>0.05</v>
      </c>
      <c r="S42" s="56">
        <f>ROUNDUP(R42*0.75,2)</f>
        <v>0.04</v>
      </c>
      <c r="T42" s="75">
        <f>ROUNDUP((T5*R42)+(T6*S42)+(T7*(R42*2)),2)</f>
        <v>0</v>
      </c>
    </row>
    <row r="43" spans="1:20" ht="18.75" customHeight="1" x14ac:dyDescent="0.2">
      <c r="A43" s="109"/>
      <c r="B43" s="79"/>
      <c r="C43" s="54" t="s">
        <v>290</v>
      </c>
      <c r="D43" s="55" t="s">
        <v>31</v>
      </c>
      <c r="E43" s="73">
        <v>0.1</v>
      </c>
      <c r="F43" s="57" t="s">
        <v>100</v>
      </c>
      <c r="G43" s="83"/>
      <c r="H43" s="87" t="s">
        <v>290</v>
      </c>
      <c r="I43" s="55" t="s">
        <v>31</v>
      </c>
      <c r="J43" s="57">
        <f>ROUNDUP(E43*0.75,2)</f>
        <v>0.08</v>
      </c>
      <c r="K43" s="57" t="s">
        <v>100</v>
      </c>
      <c r="L43" s="57"/>
      <c r="M43" s="57">
        <f>ROUNDUP((T5*E43)+(T6*J43)+(T7*(E43*2)),2)</f>
        <v>0</v>
      </c>
      <c r="N43" s="91">
        <f>M43</f>
        <v>0</v>
      </c>
      <c r="O43" s="79" t="s">
        <v>471</v>
      </c>
      <c r="P43" s="58" t="s">
        <v>39</v>
      </c>
      <c r="Q43" s="55"/>
      <c r="R43" s="59">
        <v>0.01</v>
      </c>
      <c r="S43" s="56">
        <f>ROUNDUP(R43*0.75,2)</f>
        <v>0.01</v>
      </c>
      <c r="T43" s="75">
        <f>ROUNDUP((T5*R43)+(T6*S43)+(T7*(R43*2)),2)</f>
        <v>0</v>
      </c>
    </row>
    <row r="44" spans="1:20" ht="18.75" customHeight="1" x14ac:dyDescent="0.2">
      <c r="A44" s="109"/>
      <c r="B44" s="79"/>
      <c r="C44" s="54" t="s">
        <v>474</v>
      </c>
      <c r="D44" s="55"/>
      <c r="E44" s="56">
        <v>20</v>
      </c>
      <c r="F44" s="57" t="s">
        <v>27</v>
      </c>
      <c r="G44" s="83"/>
      <c r="H44" s="87" t="s">
        <v>474</v>
      </c>
      <c r="I44" s="55"/>
      <c r="J44" s="57">
        <f>ROUNDUP(E44*0.75,2)</f>
        <v>15</v>
      </c>
      <c r="K44" s="57" t="s">
        <v>27</v>
      </c>
      <c r="L44" s="57"/>
      <c r="M44" s="57">
        <f>ROUNDUP((T5*E44)+(T6*J44)+(T7*(E44*2)),2)</f>
        <v>0</v>
      </c>
      <c r="N44" s="91"/>
      <c r="O44" s="79" t="s">
        <v>472</v>
      </c>
      <c r="P44" s="58" t="s">
        <v>44</v>
      </c>
      <c r="Q44" s="55"/>
      <c r="R44" s="59">
        <v>2</v>
      </c>
      <c r="S44" s="56">
        <f>ROUNDUP(R44*0.75,2)</f>
        <v>1.5</v>
      </c>
      <c r="T44" s="75">
        <f>ROUNDUP((T5*R44)+(T6*S44)+(T7*(R44*2)),2)</f>
        <v>0</v>
      </c>
    </row>
    <row r="45" spans="1:20" ht="18.75" customHeight="1" x14ac:dyDescent="0.2">
      <c r="A45" s="109"/>
      <c r="B45" s="79"/>
      <c r="C45" s="54"/>
      <c r="D45" s="55"/>
      <c r="E45" s="56"/>
      <c r="F45" s="57"/>
      <c r="G45" s="83"/>
      <c r="H45" s="87"/>
      <c r="I45" s="55"/>
      <c r="J45" s="57"/>
      <c r="K45" s="57"/>
      <c r="L45" s="57"/>
      <c r="M45" s="57"/>
      <c r="N45" s="91"/>
      <c r="O45" s="79" t="s">
        <v>473</v>
      </c>
      <c r="P45" s="58" t="s">
        <v>131</v>
      </c>
      <c r="Q45" s="55" t="s">
        <v>132</v>
      </c>
      <c r="R45" s="59">
        <v>5</v>
      </c>
      <c r="S45" s="56">
        <f>ROUNDUP(R45*0.75,2)</f>
        <v>3.75</v>
      </c>
      <c r="T45" s="75">
        <f>ROUNDUP((T5*R45)+(T6*S45)+(T7*(R45*2)),2)</f>
        <v>0</v>
      </c>
    </row>
    <row r="46" spans="1:20" ht="18.75" customHeight="1" x14ac:dyDescent="0.2">
      <c r="A46" s="109"/>
      <c r="B46" s="79"/>
      <c r="C46" s="54"/>
      <c r="D46" s="55"/>
      <c r="E46" s="56"/>
      <c r="F46" s="57"/>
      <c r="G46" s="83"/>
      <c r="H46" s="87"/>
      <c r="I46" s="55"/>
      <c r="J46" s="57"/>
      <c r="K46" s="57"/>
      <c r="L46" s="57"/>
      <c r="M46" s="57"/>
      <c r="N46" s="91"/>
      <c r="O46" s="79" t="s">
        <v>48</v>
      </c>
      <c r="P46" s="58"/>
      <c r="Q46" s="55"/>
      <c r="R46" s="59"/>
      <c r="S46" s="56"/>
      <c r="T46" s="75"/>
    </row>
    <row r="47" spans="1:20" ht="18.75" customHeight="1" x14ac:dyDescent="0.2">
      <c r="A47" s="109"/>
      <c r="B47" s="80"/>
      <c r="C47" s="60"/>
      <c r="D47" s="61"/>
      <c r="E47" s="62"/>
      <c r="F47" s="63"/>
      <c r="G47" s="84"/>
      <c r="H47" s="88"/>
      <c r="I47" s="61"/>
      <c r="J47" s="63"/>
      <c r="K47" s="63"/>
      <c r="L47" s="63"/>
      <c r="M47" s="63"/>
      <c r="N47" s="92"/>
      <c r="O47" s="80"/>
      <c r="P47" s="64"/>
      <c r="Q47" s="61"/>
      <c r="R47" s="65"/>
      <c r="S47" s="62"/>
      <c r="T47" s="76"/>
    </row>
    <row r="48" spans="1:20" ht="18.75" customHeight="1" x14ac:dyDescent="0.2">
      <c r="A48" s="109"/>
      <c r="B48" s="79" t="s">
        <v>475</v>
      </c>
      <c r="C48" s="54" t="s">
        <v>26</v>
      </c>
      <c r="D48" s="55"/>
      <c r="E48" s="56">
        <v>20</v>
      </c>
      <c r="F48" s="57" t="s">
        <v>27</v>
      </c>
      <c r="G48" s="83"/>
      <c r="H48" s="87" t="s">
        <v>26</v>
      </c>
      <c r="I48" s="55"/>
      <c r="J48" s="57">
        <f>ROUNDUP(E48*0.75,2)</f>
        <v>15</v>
      </c>
      <c r="K48" s="57" t="s">
        <v>27</v>
      </c>
      <c r="L48" s="57"/>
      <c r="M48" s="57">
        <f>ROUNDUP((T5*E48)+(T6*J48)+(T7*(E48*2)),2)</f>
        <v>0</v>
      </c>
      <c r="N48" s="91">
        <f>M48</f>
        <v>0</v>
      </c>
      <c r="O48" s="79" t="s">
        <v>476</v>
      </c>
      <c r="P48" s="58" t="s">
        <v>216</v>
      </c>
      <c r="Q48" s="55"/>
      <c r="R48" s="59">
        <v>1.5</v>
      </c>
      <c r="S48" s="56">
        <f>ROUNDUP(R48*0.75,2)</f>
        <v>1.1300000000000001</v>
      </c>
      <c r="T48" s="75">
        <f>ROUNDUP((T5*R48)+(T6*S48)+(T7*(R48*2)),2)</f>
        <v>0</v>
      </c>
    </row>
    <row r="49" spans="1:20" ht="18.75" customHeight="1" x14ac:dyDescent="0.2">
      <c r="A49" s="109"/>
      <c r="B49" s="79"/>
      <c r="C49" s="54" t="s">
        <v>134</v>
      </c>
      <c r="D49" s="55"/>
      <c r="E49" s="56">
        <v>20</v>
      </c>
      <c r="F49" s="57" t="s">
        <v>27</v>
      </c>
      <c r="G49" s="83"/>
      <c r="H49" s="87" t="s">
        <v>134</v>
      </c>
      <c r="I49" s="55"/>
      <c r="J49" s="57">
        <f>ROUNDUP(E49*0.75,2)</f>
        <v>15</v>
      </c>
      <c r="K49" s="57" t="s">
        <v>27</v>
      </c>
      <c r="L49" s="57"/>
      <c r="M49" s="57">
        <f>ROUNDUP((T5*E49)+(T6*J49)+(T7*(E49*2)),2)</f>
        <v>0</v>
      </c>
      <c r="N49" s="91">
        <f>ROUND(M49+(M49*3/100),2)</f>
        <v>0</v>
      </c>
      <c r="O49" s="79" t="s">
        <v>477</v>
      </c>
      <c r="P49" s="58" t="s">
        <v>382</v>
      </c>
      <c r="Q49" s="55"/>
      <c r="R49" s="59">
        <v>0.5</v>
      </c>
      <c r="S49" s="56">
        <f>ROUNDUP(R49*0.75,2)</f>
        <v>0.38</v>
      </c>
      <c r="T49" s="75">
        <f>ROUNDUP((T5*R49)+(T6*S49)+(T7*(R49*2)),2)</f>
        <v>0</v>
      </c>
    </row>
    <row r="50" spans="1:20" ht="18.75" customHeight="1" x14ac:dyDescent="0.2">
      <c r="A50" s="109"/>
      <c r="B50" s="79"/>
      <c r="C50" s="54" t="s">
        <v>49</v>
      </c>
      <c r="D50" s="55"/>
      <c r="E50" s="56">
        <v>10</v>
      </c>
      <c r="F50" s="57" t="s">
        <v>27</v>
      </c>
      <c r="G50" s="83"/>
      <c r="H50" s="87" t="s">
        <v>49</v>
      </c>
      <c r="I50" s="55"/>
      <c r="J50" s="57">
        <f>ROUNDUP(E50*0.75,2)</f>
        <v>7.5</v>
      </c>
      <c r="K50" s="57" t="s">
        <v>27</v>
      </c>
      <c r="L50" s="57"/>
      <c r="M50" s="57">
        <f>ROUNDUP((T5*E50)+(T6*J50)+(T7*(E50*2)),2)</f>
        <v>0</v>
      </c>
      <c r="N50" s="91">
        <f>ROUND(M50+(M50*10/100),2)</f>
        <v>0</v>
      </c>
      <c r="O50" s="79" t="s">
        <v>48</v>
      </c>
      <c r="P50" s="58" t="s">
        <v>88</v>
      </c>
      <c r="Q50" s="55" t="s">
        <v>41</v>
      </c>
      <c r="R50" s="59">
        <v>1.5</v>
      </c>
      <c r="S50" s="56">
        <f>ROUNDUP(R50*0.75,2)</f>
        <v>1.1300000000000001</v>
      </c>
      <c r="T50" s="75">
        <f>ROUNDUP((T5*R50)+(T6*S50)+(T7*(R50*2)),2)</f>
        <v>0</v>
      </c>
    </row>
    <row r="51" spans="1:20" ht="18.75" customHeight="1" x14ac:dyDescent="0.2">
      <c r="A51" s="109"/>
      <c r="B51" s="79"/>
      <c r="C51" s="54" t="s">
        <v>215</v>
      </c>
      <c r="D51" s="55"/>
      <c r="E51" s="56">
        <v>5</v>
      </c>
      <c r="F51" s="57" t="s">
        <v>27</v>
      </c>
      <c r="G51" s="83"/>
      <c r="H51" s="87" t="s">
        <v>215</v>
      </c>
      <c r="I51" s="55"/>
      <c r="J51" s="57">
        <f>ROUNDUP(E51*0.75,2)</f>
        <v>3.75</v>
      </c>
      <c r="K51" s="57" t="s">
        <v>27</v>
      </c>
      <c r="L51" s="57"/>
      <c r="M51" s="57">
        <f>ROUNDUP((T5*E51)+(T6*J51)+(T7*(E51*2)),2)</f>
        <v>0</v>
      </c>
      <c r="N51" s="91">
        <f>ROUND(M51+(M51*15/100),2)</f>
        <v>0</v>
      </c>
      <c r="O51" s="79"/>
      <c r="P51" s="58"/>
      <c r="Q51" s="55"/>
      <c r="R51" s="59"/>
      <c r="S51" s="56"/>
      <c r="T51" s="75"/>
    </row>
    <row r="52" spans="1:20" ht="18.75" customHeight="1" x14ac:dyDescent="0.2">
      <c r="A52" s="109"/>
      <c r="B52" s="79"/>
      <c r="C52" s="54" t="s">
        <v>223</v>
      </c>
      <c r="D52" s="55"/>
      <c r="E52" s="56">
        <v>1</v>
      </c>
      <c r="F52" s="57" t="s">
        <v>27</v>
      </c>
      <c r="G52" s="83"/>
      <c r="H52" s="87" t="s">
        <v>223</v>
      </c>
      <c r="I52" s="55"/>
      <c r="J52" s="57">
        <f>ROUNDUP(E52*0.75,2)</f>
        <v>0.75</v>
      </c>
      <c r="K52" s="57" t="s">
        <v>27</v>
      </c>
      <c r="L52" s="57"/>
      <c r="M52" s="57">
        <f>ROUNDUP((T5*E52)+(T6*J52)+(T7*(E52*2)),2)</f>
        <v>0</v>
      </c>
      <c r="N52" s="91">
        <f>M52</f>
        <v>0</v>
      </c>
      <c r="O52" s="79"/>
      <c r="P52" s="58"/>
      <c r="Q52" s="55"/>
      <c r="R52" s="59"/>
      <c r="S52" s="56"/>
      <c r="T52" s="75"/>
    </row>
    <row r="53" spans="1:20" ht="18.75" customHeight="1" x14ac:dyDescent="0.2">
      <c r="A53" s="109"/>
      <c r="B53" s="80"/>
      <c r="C53" s="60"/>
      <c r="D53" s="61"/>
      <c r="E53" s="62"/>
      <c r="F53" s="63"/>
      <c r="G53" s="84"/>
      <c r="H53" s="88"/>
      <c r="I53" s="61"/>
      <c r="J53" s="63"/>
      <c r="K53" s="63"/>
      <c r="L53" s="63"/>
      <c r="M53" s="63"/>
      <c r="N53" s="92"/>
      <c r="O53" s="80"/>
      <c r="P53" s="64"/>
      <c r="Q53" s="61"/>
      <c r="R53" s="65"/>
      <c r="S53" s="62"/>
      <c r="T53" s="76"/>
    </row>
    <row r="54" spans="1:20" ht="18.75" customHeight="1" x14ac:dyDescent="0.2">
      <c r="A54" s="109"/>
      <c r="B54" s="79" t="s">
        <v>133</v>
      </c>
      <c r="C54" s="54" t="s">
        <v>164</v>
      </c>
      <c r="D54" s="55"/>
      <c r="E54" s="56">
        <v>20</v>
      </c>
      <c r="F54" s="57" t="s">
        <v>27</v>
      </c>
      <c r="G54" s="83"/>
      <c r="H54" s="87" t="s">
        <v>164</v>
      </c>
      <c r="I54" s="55"/>
      <c r="J54" s="57">
        <f>ROUNDUP(E54*0.75,2)</f>
        <v>15</v>
      </c>
      <c r="K54" s="57" t="s">
        <v>27</v>
      </c>
      <c r="L54" s="57"/>
      <c r="M54" s="57">
        <f>ROUNDUP((T5*E54)+(T6*J54)+(T7*(E54*2)),2)</f>
        <v>0</v>
      </c>
      <c r="N54" s="91">
        <f>ROUND(M54+(M54*10/100),2)</f>
        <v>0</v>
      </c>
      <c r="O54" s="79" t="s">
        <v>48</v>
      </c>
      <c r="P54" s="58" t="s">
        <v>95</v>
      </c>
      <c r="Q54" s="55"/>
      <c r="R54" s="59">
        <v>100</v>
      </c>
      <c r="S54" s="56">
        <f>ROUNDUP(R54*0.75,2)</f>
        <v>75</v>
      </c>
      <c r="T54" s="75">
        <f>ROUNDUP((T5*R54)+(T6*S54)+(T7*(R54*2)),2)</f>
        <v>0</v>
      </c>
    </row>
    <row r="55" spans="1:20" ht="18.75" customHeight="1" x14ac:dyDescent="0.2">
      <c r="A55" s="109"/>
      <c r="B55" s="79"/>
      <c r="C55" s="54" t="s">
        <v>135</v>
      </c>
      <c r="D55" s="55"/>
      <c r="E55" s="56">
        <v>5</v>
      </c>
      <c r="F55" s="57" t="s">
        <v>27</v>
      </c>
      <c r="G55" s="83"/>
      <c r="H55" s="87" t="s">
        <v>135</v>
      </c>
      <c r="I55" s="55"/>
      <c r="J55" s="57">
        <f>ROUNDUP(E55*0.75,2)</f>
        <v>3.75</v>
      </c>
      <c r="K55" s="57" t="s">
        <v>27</v>
      </c>
      <c r="L55" s="57"/>
      <c r="M55" s="57">
        <f>ROUNDUP((T5*E55)+(T6*J55)+(T7*(E55*2)),2)</f>
        <v>0</v>
      </c>
      <c r="N55" s="91">
        <f>M55</f>
        <v>0</v>
      </c>
      <c r="O55" s="79"/>
      <c r="P55" s="58" t="s">
        <v>136</v>
      </c>
      <c r="Q55" s="55"/>
      <c r="R55" s="59">
        <v>3</v>
      </c>
      <c r="S55" s="56">
        <f>ROUNDUP(R55*0.75,2)</f>
        <v>2.25</v>
      </c>
      <c r="T55" s="75">
        <f>ROUNDUP((T5*R55)+(T6*S55)+(T7*(R55*2)),2)</f>
        <v>0</v>
      </c>
    </row>
    <row r="56" spans="1:20" ht="18.75" customHeight="1" x14ac:dyDescent="0.2">
      <c r="A56" s="109"/>
      <c r="B56" s="80"/>
      <c r="C56" s="60"/>
      <c r="D56" s="61"/>
      <c r="E56" s="62"/>
      <c r="F56" s="63"/>
      <c r="G56" s="84"/>
      <c r="H56" s="88"/>
      <c r="I56" s="61"/>
      <c r="J56" s="63"/>
      <c r="K56" s="63"/>
      <c r="L56" s="63"/>
      <c r="M56" s="63"/>
      <c r="N56" s="92"/>
      <c r="O56" s="80"/>
      <c r="P56" s="64"/>
      <c r="Q56" s="61"/>
      <c r="R56" s="65"/>
      <c r="S56" s="62"/>
      <c r="T56" s="76"/>
    </row>
    <row r="57" spans="1:20" ht="18.75" customHeight="1" x14ac:dyDescent="0.2">
      <c r="A57" s="109"/>
      <c r="B57" s="79" t="s">
        <v>188</v>
      </c>
      <c r="C57" s="54" t="s">
        <v>192</v>
      </c>
      <c r="D57" s="55" t="s">
        <v>31</v>
      </c>
      <c r="E57" s="56">
        <v>40</v>
      </c>
      <c r="F57" s="57" t="s">
        <v>27</v>
      </c>
      <c r="G57" s="83"/>
      <c r="H57" s="87" t="s">
        <v>192</v>
      </c>
      <c r="I57" s="55" t="s">
        <v>31</v>
      </c>
      <c r="J57" s="57">
        <f>ROUNDUP(E57*0.75,2)</f>
        <v>30</v>
      </c>
      <c r="K57" s="57" t="s">
        <v>27</v>
      </c>
      <c r="L57" s="57"/>
      <c r="M57" s="57">
        <f>ROUNDUP((T5*E57)+(T6*J57)+(T7*(E57*2)),2)</f>
        <v>0</v>
      </c>
      <c r="N57" s="91">
        <f>M57</f>
        <v>0</v>
      </c>
      <c r="O57" s="79" t="s">
        <v>189</v>
      </c>
      <c r="P57" s="58" t="s">
        <v>69</v>
      </c>
      <c r="Q57" s="55"/>
      <c r="R57" s="59">
        <v>1</v>
      </c>
      <c r="S57" s="56">
        <f>ROUNDUP(R57*0.75,2)</f>
        <v>0.75</v>
      </c>
      <c r="T57" s="75">
        <f>ROUNDUP((T5*R57)+(T6*S57)+(T7*(R57*2)),2)</f>
        <v>0</v>
      </c>
    </row>
    <row r="58" spans="1:20" ht="18.75" customHeight="1" x14ac:dyDescent="0.2">
      <c r="A58" s="109"/>
      <c r="B58" s="79"/>
      <c r="C58" s="54"/>
      <c r="D58" s="55"/>
      <c r="E58" s="56"/>
      <c r="F58" s="57"/>
      <c r="G58" s="83"/>
      <c r="H58" s="87"/>
      <c r="I58" s="55"/>
      <c r="J58" s="57"/>
      <c r="K58" s="57"/>
      <c r="L58" s="57"/>
      <c r="M58" s="57"/>
      <c r="N58" s="91"/>
      <c r="O58" s="79" t="s">
        <v>190</v>
      </c>
      <c r="P58" s="58" t="s">
        <v>42</v>
      </c>
      <c r="Q58" s="55"/>
      <c r="R58" s="59">
        <v>3</v>
      </c>
      <c r="S58" s="56">
        <f>ROUNDUP(R58*0.75,2)</f>
        <v>2.25</v>
      </c>
      <c r="T58" s="75">
        <f>ROUNDUP((T5*R58)+(T6*S58)+(T7*(R58*2)),2)</f>
        <v>0</v>
      </c>
    </row>
    <row r="59" spans="1:20" ht="18.75" customHeight="1" x14ac:dyDescent="0.2">
      <c r="A59" s="109"/>
      <c r="B59" s="79"/>
      <c r="C59" s="54"/>
      <c r="D59" s="55"/>
      <c r="E59" s="56"/>
      <c r="F59" s="57"/>
      <c r="G59" s="83"/>
      <c r="H59" s="87"/>
      <c r="I59" s="55"/>
      <c r="J59" s="57"/>
      <c r="K59" s="57"/>
      <c r="L59" s="57"/>
      <c r="M59" s="57"/>
      <c r="N59" s="91"/>
      <c r="O59" s="79" t="s">
        <v>191</v>
      </c>
      <c r="P59" s="58"/>
      <c r="Q59" s="55"/>
      <c r="R59" s="59"/>
      <c r="S59" s="56"/>
      <c r="T59" s="75"/>
    </row>
    <row r="60" spans="1:20" ht="18.75" customHeight="1" x14ac:dyDescent="0.2">
      <c r="A60" s="109"/>
      <c r="B60" s="79"/>
      <c r="C60" s="54"/>
      <c r="D60" s="55"/>
      <c r="E60" s="56"/>
      <c r="F60" s="57"/>
      <c r="G60" s="83"/>
      <c r="H60" s="87"/>
      <c r="I60" s="55"/>
      <c r="J60" s="57"/>
      <c r="K60" s="57"/>
      <c r="L60" s="57"/>
      <c r="M60" s="57"/>
      <c r="N60" s="91"/>
      <c r="O60" s="79" t="s">
        <v>48</v>
      </c>
      <c r="P60" s="58"/>
      <c r="Q60" s="55"/>
      <c r="R60" s="59"/>
      <c r="S60" s="56"/>
      <c r="T60" s="75"/>
    </row>
    <row r="61" spans="1:20" ht="18.75" customHeight="1" thickBot="1" x14ac:dyDescent="0.25">
      <c r="A61" s="110"/>
      <c r="B61" s="81"/>
      <c r="C61" s="67"/>
      <c r="D61" s="68"/>
      <c r="E61" s="69"/>
      <c r="F61" s="70"/>
      <c r="G61" s="85"/>
      <c r="H61" s="89"/>
      <c r="I61" s="68"/>
      <c r="J61" s="70"/>
      <c r="K61" s="70"/>
      <c r="L61" s="70"/>
      <c r="M61" s="70"/>
      <c r="N61" s="93"/>
      <c r="O61" s="81"/>
      <c r="P61" s="71"/>
      <c r="Q61" s="68"/>
      <c r="R61" s="72"/>
      <c r="S61" s="69"/>
      <c r="T61" s="77"/>
    </row>
    <row r="62" spans="1:20" ht="18.75" customHeight="1" x14ac:dyDescent="0.2">
      <c r="A62" s="94" t="s">
        <v>102</v>
      </c>
    </row>
    <row r="63" spans="1:20" ht="18.75" customHeight="1" x14ac:dyDescent="0.2">
      <c r="A63" s="94" t="s">
        <v>103</v>
      </c>
    </row>
    <row r="64" spans="1:20" ht="18.75" customHeight="1" x14ac:dyDescent="0.2">
      <c r="A64" s="37" t="s">
        <v>104</v>
      </c>
    </row>
    <row r="65" spans="1:1" ht="18.75" customHeight="1" x14ac:dyDescent="0.2">
      <c r="A65" s="37" t="s">
        <v>105</v>
      </c>
    </row>
    <row r="66" spans="1:1" ht="18.75" customHeight="1" x14ac:dyDescent="0.2">
      <c r="A66" s="37" t="s">
        <v>106</v>
      </c>
    </row>
    <row r="67" spans="1:1" ht="18.75" customHeight="1" x14ac:dyDescent="0.2">
      <c r="A67" s="37" t="s">
        <v>107</v>
      </c>
    </row>
    <row r="68" spans="1:1" ht="18.75" customHeight="1" x14ac:dyDescent="0.2">
      <c r="A68" s="37" t="s">
        <v>108</v>
      </c>
    </row>
  </sheetData>
  <mergeCells count="7">
    <mergeCell ref="A40:A61"/>
    <mergeCell ref="H1:O1"/>
    <mergeCell ref="A2:T2"/>
    <mergeCell ref="Q3:T3"/>
    <mergeCell ref="A8:F8"/>
    <mergeCell ref="A10:A31"/>
    <mergeCell ref="A32:A39"/>
  </mergeCells>
  <phoneticPr fontId="19"/>
  <printOptions horizontalCentered="1" verticalCentered="1"/>
  <pageMargins left="0.39370078740157483" right="0.39370078740157483" top="0.39370078740157483" bottom="0.39370078740157483" header="0.39370078740157483" footer="0.39370078740157483"/>
  <pageSetup paperSize="12" scale="54"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4"/>
  <sheetViews>
    <sheetView showZeros="0" topLeftCell="A28" zoomScale="80" zoomScaleNormal="80" zoomScaleSheetLayoutView="80" workbookViewId="0">
      <selection activeCell="B47" sqref="B47"/>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478</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650</v>
      </c>
      <c r="C10" s="48" t="s">
        <v>26</v>
      </c>
      <c r="D10" s="49"/>
      <c r="E10" s="50">
        <v>10</v>
      </c>
      <c r="F10" s="51" t="s">
        <v>27</v>
      </c>
      <c r="G10" s="82"/>
      <c r="H10" s="86" t="s">
        <v>26</v>
      </c>
      <c r="I10" s="49"/>
      <c r="J10" s="51">
        <f>ROUNDUP(E10*0.75,2)</f>
        <v>7.5</v>
      </c>
      <c r="K10" s="51" t="s">
        <v>27</v>
      </c>
      <c r="L10" s="51"/>
      <c r="M10" s="51">
        <f>ROUNDUP((R5*E10)+(R6*J10)+(R7*(E10*2)),2)</f>
        <v>0</v>
      </c>
      <c r="N10" s="90">
        <f>M10</f>
        <v>0</v>
      </c>
      <c r="O10" s="78" t="s">
        <v>651</v>
      </c>
      <c r="P10" s="52" t="s">
        <v>25</v>
      </c>
      <c r="Q10" s="49"/>
      <c r="R10" s="53">
        <v>110</v>
      </c>
      <c r="S10" s="50">
        <f>ROUNDUP(R10*0.75,2)</f>
        <v>82.5</v>
      </c>
      <c r="T10" s="74">
        <f>ROUNDUP((R5*R10)+(R6*S10)+(R7*(R10*2)),2)</f>
        <v>0</v>
      </c>
    </row>
    <row r="11" spans="1:21" ht="18.75" customHeight="1" x14ac:dyDescent="0.2">
      <c r="A11" s="109"/>
      <c r="B11" s="79"/>
      <c r="C11" s="54" t="s">
        <v>28</v>
      </c>
      <c r="D11" s="55"/>
      <c r="E11" s="56">
        <v>20</v>
      </c>
      <c r="F11" s="57" t="s">
        <v>27</v>
      </c>
      <c r="G11" s="83"/>
      <c r="H11" s="87" t="s">
        <v>28</v>
      </c>
      <c r="I11" s="55"/>
      <c r="J11" s="57">
        <f>ROUNDUP(E11*0.75,2)</f>
        <v>15</v>
      </c>
      <c r="K11" s="57" t="s">
        <v>27</v>
      </c>
      <c r="L11" s="57"/>
      <c r="M11" s="57">
        <f>ROUNDUP((R5*E11)+(R6*J11)+(R7*(E11*2)),2)</f>
        <v>0</v>
      </c>
      <c r="N11" s="91">
        <f>ROUND(M11+(M11*6/100),2)</f>
        <v>0</v>
      </c>
      <c r="O11" s="103" t="s">
        <v>652</v>
      </c>
      <c r="P11" s="58" t="s">
        <v>30</v>
      </c>
      <c r="Q11" s="55" t="s">
        <v>31</v>
      </c>
      <c r="R11" s="59">
        <v>1</v>
      </c>
      <c r="S11" s="56">
        <f>ROUNDUP(R11*0.75,2)</f>
        <v>0.75</v>
      </c>
      <c r="T11" s="75">
        <f>ROUNDUP((R5*R11)+(R6*S11)+(R7*(R11*2)),2)</f>
        <v>0</v>
      </c>
    </row>
    <row r="12" spans="1:21" ht="18.75" customHeight="1" x14ac:dyDescent="0.2">
      <c r="A12" s="109"/>
      <c r="B12" s="79"/>
      <c r="C12" s="54" t="s">
        <v>29</v>
      </c>
      <c r="D12" s="55"/>
      <c r="E12" s="56">
        <v>0.5</v>
      </c>
      <c r="F12" s="57" t="s">
        <v>27</v>
      </c>
      <c r="G12" s="83"/>
      <c r="H12" s="87" t="s">
        <v>29</v>
      </c>
      <c r="I12" s="55"/>
      <c r="J12" s="57">
        <f>ROUNDUP(E12*0.75,2)</f>
        <v>0.38</v>
      </c>
      <c r="K12" s="57" t="s">
        <v>27</v>
      </c>
      <c r="L12" s="57"/>
      <c r="M12" s="57">
        <f>ROUNDUP((R5*E12)+(R6*J12)+(R7*(E12*2)),2)</f>
        <v>0</v>
      </c>
      <c r="N12" s="91">
        <f>ROUND(M12+(M12*10/100),2)</f>
        <v>0</v>
      </c>
      <c r="O12" s="36" t="s">
        <v>571</v>
      </c>
      <c r="P12" s="58" t="s">
        <v>33</v>
      </c>
      <c r="Q12" s="55"/>
      <c r="R12" s="59">
        <v>8</v>
      </c>
      <c r="S12" s="56">
        <f>ROUNDUP(R12*0.75,2)</f>
        <v>6</v>
      </c>
      <c r="T12" s="75">
        <f>ROUNDUP((R5*R12)+(R6*S12)+(R7*(R12*2)),2)</f>
        <v>0</v>
      </c>
    </row>
    <row r="13" spans="1:21" ht="18.75" customHeight="1" x14ac:dyDescent="0.2">
      <c r="A13" s="109"/>
      <c r="B13" s="79"/>
      <c r="C13" s="54"/>
      <c r="D13" s="55"/>
      <c r="E13" s="56"/>
      <c r="F13" s="57"/>
      <c r="G13" s="83"/>
      <c r="H13" s="87"/>
      <c r="I13" s="55"/>
      <c r="J13" s="57"/>
      <c r="K13" s="57"/>
      <c r="L13" s="57"/>
      <c r="M13" s="57"/>
      <c r="N13" s="91"/>
      <c r="O13" s="79" t="s">
        <v>24</v>
      </c>
      <c r="P13" s="58"/>
      <c r="Q13" s="55"/>
      <c r="R13" s="59"/>
      <c r="S13" s="56"/>
      <c r="T13" s="75"/>
    </row>
    <row r="14" spans="1:21" ht="18.75" customHeight="1" x14ac:dyDescent="0.2">
      <c r="A14" s="109"/>
      <c r="B14" s="80"/>
      <c r="C14" s="60"/>
      <c r="D14" s="61"/>
      <c r="E14" s="62"/>
      <c r="F14" s="63"/>
      <c r="G14" s="84"/>
      <c r="H14" s="88"/>
      <c r="I14" s="61"/>
      <c r="J14" s="63"/>
      <c r="K14" s="63"/>
      <c r="L14" s="63"/>
      <c r="M14" s="63"/>
      <c r="N14" s="92"/>
      <c r="O14" s="80"/>
      <c r="P14" s="64"/>
      <c r="Q14" s="61"/>
      <c r="R14" s="65"/>
      <c r="S14" s="62"/>
      <c r="T14" s="76"/>
    </row>
    <row r="15" spans="1:21" ht="18.75" customHeight="1" x14ac:dyDescent="0.2">
      <c r="A15" s="109"/>
      <c r="B15" s="79" t="s">
        <v>34</v>
      </c>
      <c r="C15" s="54" t="s">
        <v>37</v>
      </c>
      <c r="D15" s="55"/>
      <c r="E15" s="56">
        <v>50</v>
      </c>
      <c r="F15" s="57" t="s">
        <v>27</v>
      </c>
      <c r="G15" s="83"/>
      <c r="H15" s="87" t="s">
        <v>37</v>
      </c>
      <c r="I15" s="55"/>
      <c r="J15" s="57">
        <f>ROUNDUP(E15*0.75,2)</f>
        <v>37.5</v>
      </c>
      <c r="K15" s="57" t="s">
        <v>27</v>
      </c>
      <c r="L15" s="57"/>
      <c r="M15" s="57">
        <f>ROUNDUP((R5*E15)+(R6*J15)+(R7*(E15*2)),2)</f>
        <v>0</v>
      </c>
      <c r="N15" s="91">
        <f>ROUND(M15+(M15*10/100),2)</f>
        <v>0</v>
      </c>
      <c r="O15" s="79" t="s">
        <v>35</v>
      </c>
      <c r="P15" s="58" t="s">
        <v>32</v>
      </c>
      <c r="Q15" s="55"/>
      <c r="R15" s="59">
        <v>0.1</v>
      </c>
      <c r="S15" s="56">
        <f t="shared" ref="S15:S22" si="0">ROUNDUP(R15*0.75,2)</f>
        <v>0.08</v>
      </c>
      <c r="T15" s="75">
        <f>ROUNDUP((R5*R15)+(R6*S15)+(R7*(R15*2)),2)</f>
        <v>0</v>
      </c>
    </row>
    <row r="16" spans="1:21" ht="18.75" customHeight="1" x14ac:dyDescent="0.2">
      <c r="A16" s="109"/>
      <c r="B16" s="79"/>
      <c r="C16" s="54" t="s">
        <v>38</v>
      </c>
      <c r="D16" s="55"/>
      <c r="E16" s="56">
        <v>20</v>
      </c>
      <c r="F16" s="57" t="s">
        <v>27</v>
      </c>
      <c r="G16" s="83"/>
      <c r="H16" s="87" t="s">
        <v>38</v>
      </c>
      <c r="I16" s="55"/>
      <c r="J16" s="57">
        <f>ROUNDUP(E16*0.75,2)</f>
        <v>15</v>
      </c>
      <c r="K16" s="57" t="s">
        <v>27</v>
      </c>
      <c r="L16" s="57"/>
      <c r="M16" s="57">
        <f>ROUNDUP((R5*E16)+(R6*J16)+(R7*(E16*2)),2)</f>
        <v>0</v>
      </c>
      <c r="N16" s="91">
        <f>M16</f>
        <v>0</v>
      </c>
      <c r="O16" s="103" t="s">
        <v>653</v>
      </c>
      <c r="P16" s="58" t="s">
        <v>39</v>
      </c>
      <c r="Q16" s="55"/>
      <c r="R16" s="59">
        <v>0.01</v>
      </c>
      <c r="S16" s="56">
        <f t="shared" si="0"/>
        <v>0.01</v>
      </c>
      <c r="T16" s="75">
        <f>ROUNDUP((R5*R16)+(R6*S16)+(R7*(R16*2)),2)</f>
        <v>0</v>
      </c>
    </row>
    <row r="17" spans="1:20" ht="18.75" customHeight="1" x14ac:dyDescent="0.2">
      <c r="A17" s="109"/>
      <c r="B17" s="79"/>
      <c r="C17" s="54" t="s">
        <v>45</v>
      </c>
      <c r="D17" s="55"/>
      <c r="E17" s="56">
        <v>20</v>
      </c>
      <c r="F17" s="57" t="s">
        <v>27</v>
      </c>
      <c r="G17" s="83"/>
      <c r="H17" s="87" t="s">
        <v>45</v>
      </c>
      <c r="I17" s="55"/>
      <c r="J17" s="57">
        <f>ROUNDUP(E17*0.75,2)</f>
        <v>15</v>
      </c>
      <c r="K17" s="57" t="s">
        <v>27</v>
      </c>
      <c r="L17" s="57"/>
      <c r="M17" s="57">
        <f>ROUNDUP((R5*E17)+(R6*J17)+(R7*(E17*2)),2)</f>
        <v>0</v>
      </c>
      <c r="N17" s="91">
        <f>ROUND(M17+(M17*3/100),2)</f>
        <v>0</v>
      </c>
      <c r="O17" s="36" t="s">
        <v>521</v>
      </c>
      <c r="P17" s="58" t="s">
        <v>40</v>
      </c>
      <c r="Q17" s="55" t="s">
        <v>41</v>
      </c>
      <c r="R17" s="59">
        <v>4</v>
      </c>
      <c r="S17" s="56">
        <f t="shared" si="0"/>
        <v>3</v>
      </c>
      <c r="T17" s="75">
        <f>ROUNDUP((R5*R17)+(R6*S17)+(R7*(R17*2)),2)</f>
        <v>0</v>
      </c>
    </row>
    <row r="18" spans="1:20" ht="18.75" customHeight="1" x14ac:dyDescent="0.2">
      <c r="A18" s="109"/>
      <c r="B18" s="79"/>
      <c r="C18" s="54"/>
      <c r="D18" s="55"/>
      <c r="E18" s="56"/>
      <c r="F18" s="57"/>
      <c r="G18" s="83"/>
      <c r="H18" s="87"/>
      <c r="I18" s="55"/>
      <c r="J18" s="57"/>
      <c r="K18" s="57"/>
      <c r="L18" s="57"/>
      <c r="M18" s="57"/>
      <c r="N18" s="91"/>
      <c r="O18" s="103" t="s">
        <v>662</v>
      </c>
      <c r="P18" s="58" t="s">
        <v>40</v>
      </c>
      <c r="Q18" s="55" t="s">
        <v>41</v>
      </c>
      <c r="R18" s="59">
        <v>4</v>
      </c>
      <c r="S18" s="56">
        <f t="shared" si="0"/>
        <v>3</v>
      </c>
      <c r="T18" s="75">
        <f>ROUNDUP((R5*R18)+(R6*S18)+(R7*(R18*2)),2)</f>
        <v>0</v>
      </c>
    </row>
    <row r="19" spans="1:20" ht="18.75" customHeight="1" x14ac:dyDescent="0.2">
      <c r="A19" s="109"/>
      <c r="B19" s="79"/>
      <c r="C19" s="54"/>
      <c r="D19" s="55"/>
      <c r="E19" s="56"/>
      <c r="F19" s="57"/>
      <c r="G19" s="83"/>
      <c r="H19" s="87"/>
      <c r="I19" s="55"/>
      <c r="J19" s="57"/>
      <c r="K19" s="57"/>
      <c r="L19" s="57"/>
      <c r="M19" s="57"/>
      <c r="N19" s="91"/>
      <c r="O19" s="79" t="s">
        <v>24</v>
      </c>
      <c r="P19" s="58" t="s">
        <v>42</v>
      </c>
      <c r="Q19" s="55"/>
      <c r="R19" s="59">
        <v>8</v>
      </c>
      <c r="S19" s="56">
        <f t="shared" si="0"/>
        <v>6</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43</v>
      </c>
      <c r="Q20" s="55" t="s">
        <v>41</v>
      </c>
      <c r="R20" s="59">
        <v>6</v>
      </c>
      <c r="S20" s="56">
        <f t="shared" si="0"/>
        <v>4.5</v>
      </c>
      <c r="T20" s="75">
        <f>ROUNDUP((R5*R20)+(R6*S20)+(R7*(R20*2)),2)</f>
        <v>0</v>
      </c>
    </row>
    <row r="21" spans="1:20" ht="18.75" customHeight="1" x14ac:dyDescent="0.2">
      <c r="A21" s="109"/>
      <c r="B21" s="79"/>
      <c r="C21" s="54"/>
      <c r="D21" s="55"/>
      <c r="E21" s="56"/>
      <c r="F21" s="57"/>
      <c r="G21" s="83"/>
      <c r="H21" s="87"/>
      <c r="I21" s="55"/>
      <c r="J21" s="57"/>
      <c r="K21" s="57"/>
      <c r="L21" s="57"/>
      <c r="M21" s="57"/>
      <c r="N21" s="91"/>
      <c r="O21" s="79"/>
      <c r="P21" s="58" t="s">
        <v>44</v>
      </c>
      <c r="Q21" s="55"/>
      <c r="R21" s="59">
        <v>6</v>
      </c>
      <c r="S21" s="56">
        <f t="shared" si="0"/>
        <v>4.5</v>
      </c>
      <c r="T21" s="75">
        <f>ROUNDUP((R5*R21)+(R6*S21)+(R7*(R21*2)),2)</f>
        <v>0</v>
      </c>
    </row>
    <row r="22" spans="1:20" ht="18.75" customHeight="1" x14ac:dyDescent="0.2">
      <c r="A22" s="109"/>
      <c r="B22" s="79"/>
      <c r="C22" s="54"/>
      <c r="D22" s="55"/>
      <c r="E22" s="56"/>
      <c r="F22" s="57"/>
      <c r="G22" s="83"/>
      <c r="H22" s="87"/>
      <c r="I22" s="55"/>
      <c r="J22" s="57"/>
      <c r="K22" s="57"/>
      <c r="L22" s="57"/>
      <c r="M22" s="57"/>
      <c r="N22" s="91"/>
      <c r="O22" s="79"/>
      <c r="P22" s="58" t="s">
        <v>46</v>
      </c>
      <c r="Q22" s="55"/>
      <c r="R22" s="59">
        <v>3</v>
      </c>
      <c r="S22" s="56">
        <f t="shared" si="0"/>
        <v>2.25</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47</v>
      </c>
      <c r="C24" s="54" t="s">
        <v>49</v>
      </c>
      <c r="D24" s="55"/>
      <c r="E24" s="56">
        <v>10</v>
      </c>
      <c r="F24" s="57" t="s">
        <v>27</v>
      </c>
      <c r="G24" s="83"/>
      <c r="H24" s="87" t="s">
        <v>49</v>
      </c>
      <c r="I24" s="55"/>
      <c r="J24" s="57">
        <f>ROUNDUP(E24*0.75,2)</f>
        <v>7.5</v>
      </c>
      <c r="K24" s="57" t="s">
        <v>27</v>
      </c>
      <c r="L24" s="57"/>
      <c r="M24" s="57">
        <f>ROUNDUP((R5*E24)+(R6*J24)+(R7*(E24*2)),2)</f>
        <v>0</v>
      </c>
      <c r="N24" s="91">
        <f>ROUND(M24+(M24*10/100),2)</f>
        <v>0</v>
      </c>
      <c r="O24" s="79" t="s">
        <v>48</v>
      </c>
      <c r="P24" s="58" t="s">
        <v>42</v>
      </c>
      <c r="Q24" s="55"/>
      <c r="R24" s="59">
        <v>100</v>
      </c>
      <c r="S24" s="56">
        <f>ROUNDUP(R24*0.75,2)</f>
        <v>75</v>
      </c>
      <c r="T24" s="75">
        <f>ROUNDUP((R5*R24)+(R6*S24)+(R7*(R24*2)),2)</f>
        <v>0</v>
      </c>
    </row>
    <row r="25" spans="1:20" ht="18.75" customHeight="1" x14ac:dyDescent="0.2">
      <c r="A25" s="109"/>
      <c r="B25" s="79"/>
      <c r="C25" s="54" t="s">
        <v>50</v>
      </c>
      <c r="D25" s="55"/>
      <c r="E25" s="56">
        <v>0.5</v>
      </c>
      <c r="F25" s="57" t="s">
        <v>27</v>
      </c>
      <c r="G25" s="83"/>
      <c r="H25" s="87" t="s">
        <v>50</v>
      </c>
      <c r="I25" s="55"/>
      <c r="J25" s="57">
        <f>ROUNDUP(E25*0.75,2)</f>
        <v>0.38</v>
      </c>
      <c r="K25" s="57" t="s">
        <v>27</v>
      </c>
      <c r="L25" s="57"/>
      <c r="M25" s="57">
        <f>ROUNDUP((R5*E25)+(R6*J25)+(R7*(E25*2)),2)</f>
        <v>0</v>
      </c>
      <c r="N25" s="91">
        <f>M25</f>
        <v>0</v>
      </c>
      <c r="O25" s="79"/>
      <c r="P25" s="58" t="s">
        <v>51</v>
      </c>
      <c r="Q25" s="55" t="s">
        <v>52</v>
      </c>
      <c r="R25" s="59">
        <v>0.5</v>
      </c>
      <c r="S25" s="56">
        <f>ROUNDUP(R25*0.75,2)</f>
        <v>0.38</v>
      </c>
      <c r="T25" s="75">
        <f>ROUNDUP((R5*R25)+(R6*S25)+(R7*(R25*2)),2)</f>
        <v>0</v>
      </c>
    </row>
    <row r="26" spans="1:20" ht="18.75" customHeight="1" x14ac:dyDescent="0.2">
      <c r="A26" s="109"/>
      <c r="B26" s="79"/>
      <c r="C26" s="54"/>
      <c r="D26" s="55"/>
      <c r="E26" s="56"/>
      <c r="F26" s="57"/>
      <c r="G26" s="83"/>
      <c r="H26" s="87"/>
      <c r="I26" s="55"/>
      <c r="J26" s="57"/>
      <c r="K26" s="57"/>
      <c r="L26" s="57"/>
      <c r="M26" s="57"/>
      <c r="N26" s="91"/>
      <c r="O26" s="79"/>
      <c r="P26" s="58" t="s">
        <v>32</v>
      </c>
      <c r="Q26" s="55"/>
      <c r="R26" s="59">
        <v>0.1</v>
      </c>
      <c r="S26" s="56">
        <f>ROUNDUP(R26*0.75,2)</f>
        <v>0.08</v>
      </c>
      <c r="T26" s="75">
        <f>ROUNDUP((R5*R26)+(R6*S26)+(R7*(R26*2)),2)</f>
        <v>0</v>
      </c>
    </row>
    <row r="27" spans="1:20" ht="18.75" customHeight="1" x14ac:dyDescent="0.2">
      <c r="A27" s="109"/>
      <c r="B27" s="80"/>
      <c r="C27" s="60"/>
      <c r="D27" s="61"/>
      <c r="E27" s="62"/>
      <c r="F27" s="63"/>
      <c r="G27" s="84"/>
      <c r="H27" s="88"/>
      <c r="I27" s="61"/>
      <c r="J27" s="63"/>
      <c r="K27" s="63"/>
      <c r="L27" s="63"/>
      <c r="M27" s="63"/>
      <c r="N27" s="92"/>
      <c r="O27" s="80"/>
      <c r="P27" s="64"/>
      <c r="Q27" s="61"/>
      <c r="R27" s="65"/>
      <c r="S27" s="62"/>
      <c r="T27" s="76"/>
    </row>
    <row r="28" spans="1:20" ht="18.75" customHeight="1" x14ac:dyDescent="0.2">
      <c r="A28" s="109"/>
      <c r="B28" s="79" t="s">
        <v>53</v>
      </c>
      <c r="C28" s="54" t="s">
        <v>55</v>
      </c>
      <c r="D28" s="55"/>
      <c r="E28" s="66">
        <v>0.125</v>
      </c>
      <c r="F28" s="57" t="s">
        <v>56</v>
      </c>
      <c r="G28" s="83"/>
      <c r="H28" s="87" t="s">
        <v>55</v>
      </c>
      <c r="I28" s="55"/>
      <c r="J28" s="57">
        <f>ROUNDUP(E28*0.75,2)</f>
        <v>9.9999999999999992E-2</v>
      </c>
      <c r="K28" s="57" t="s">
        <v>56</v>
      </c>
      <c r="L28" s="57"/>
      <c r="M28" s="57">
        <f>ROUNDUP((R5*E28)+(R6*J28)+(R7*(E28*2)),2)</f>
        <v>0</v>
      </c>
      <c r="N28" s="91">
        <f>M28</f>
        <v>0</v>
      </c>
      <c r="O28" s="79" t="s">
        <v>54</v>
      </c>
      <c r="P28" s="58"/>
      <c r="Q28" s="55"/>
      <c r="R28" s="59"/>
      <c r="S28" s="56"/>
      <c r="T28" s="75"/>
    </row>
    <row r="29" spans="1:20" ht="18.75" customHeight="1" thickBot="1" x14ac:dyDescent="0.25">
      <c r="A29" s="110"/>
      <c r="B29" s="81"/>
      <c r="C29" s="67"/>
      <c r="D29" s="68"/>
      <c r="E29" s="69"/>
      <c r="F29" s="70"/>
      <c r="G29" s="85"/>
      <c r="H29" s="89"/>
      <c r="I29" s="68"/>
      <c r="J29" s="70"/>
      <c r="K29" s="70"/>
      <c r="L29" s="70"/>
      <c r="M29" s="70"/>
      <c r="N29" s="93"/>
      <c r="O29" s="81"/>
      <c r="P29" s="71"/>
      <c r="Q29" s="68"/>
      <c r="R29" s="72"/>
      <c r="S29" s="69"/>
      <c r="T29" s="77"/>
    </row>
    <row r="30" spans="1:20" ht="18.75" customHeight="1" x14ac:dyDescent="0.2">
      <c r="A30" s="108" t="s">
        <v>73</v>
      </c>
      <c r="B30" s="79" t="s">
        <v>58</v>
      </c>
      <c r="C30" s="54" t="s">
        <v>58</v>
      </c>
      <c r="D30" s="55" t="s">
        <v>31</v>
      </c>
      <c r="E30" s="56">
        <v>120</v>
      </c>
      <c r="F30" s="57" t="s">
        <v>59</v>
      </c>
      <c r="G30" s="83"/>
      <c r="H30" s="87" t="s">
        <v>58</v>
      </c>
      <c r="I30" s="55" t="s">
        <v>31</v>
      </c>
      <c r="J30" s="57">
        <f>ROUNDUP(E30*0.75,2)</f>
        <v>90</v>
      </c>
      <c r="K30" s="57" t="s">
        <v>59</v>
      </c>
      <c r="L30" s="57"/>
      <c r="M30" s="57">
        <f>ROUNDUP((S5*E30)+(S6*J30)+(S7*(E30*2)),2)</f>
        <v>0</v>
      </c>
      <c r="N30" s="91">
        <f>M30</f>
        <v>0</v>
      </c>
      <c r="O30" s="79"/>
      <c r="P30" s="58"/>
      <c r="Q30" s="55"/>
      <c r="R30" s="59"/>
      <c r="S30" s="56"/>
      <c r="T30" s="75"/>
    </row>
    <row r="31" spans="1:20" ht="18.75" customHeight="1" x14ac:dyDescent="0.2">
      <c r="A31" s="109"/>
      <c r="B31" s="80"/>
      <c r="C31" s="60"/>
      <c r="D31" s="61"/>
      <c r="E31" s="62"/>
      <c r="F31" s="63"/>
      <c r="G31" s="84"/>
      <c r="H31" s="88"/>
      <c r="I31" s="61"/>
      <c r="J31" s="63"/>
      <c r="K31" s="63"/>
      <c r="L31" s="63"/>
      <c r="M31" s="63"/>
      <c r="N31" s="92"/>
      <c r="O31" s="80"/>
      <c r="P31" s="64"/>
      <c r="Q31" s="61"/>
      <c r="R31" s="65"/>
      <c r="S31" s="62"/>
      <c r="T31" s="76"/>
    </row>
    <row r="32" spans="1:20" ht="18.75" customHeight="1" x14ac:dyDescent="0.2">
      <c r="A32" s="109"/>
      <c r="B32" s="79" t="s">
        <v>60</v>
      </c>
      <c r="C32" s="54" t="s">
        <v>66</v>
      </c>
      <c r="D32" s="55"/>
      <c r="E32" s="56">
        <v>20</v>
      </c>
      <c r="F32" s="57" t="s">
        <v>27</v>
      </c>
      <c r="G32" s="83" t="s">
        <v>67</v>
      </c>
      <c r="H32" s="87" t="s">
        <v>66</v>
      </c>
      <c r="I32" s="55"/>
      <c r="J32" s="57">
        <f>ROUNDUP(E32*0.75,2)</f>
        <v>15</v>
      </c>
      <c r="K32" s="57" t="s">
        <v>27</v>
      </c>
      <c r="L32" s="57" t="s">
        <v>67</v>
      </c>
      <c r="M32" s="57">
        <f>ROUNDUP((S5*E32)+(S6*J32)+(S7*(E32*2)),2)</f>
        <v>0</v>
      </c>
      <c r="N32" s="91">
        <f>M32</f>
        <v>0</v>
      </c>
      <c r="O32" s="103" t="s">
        <v>654</v>
      </c>
      <c r="P32" s="58" t="s">
        <v>42</v>
      </c>
      <c r="Q32" s="55"/>
      <c r="R32" s="59">
        <v>60</v>
      </c>
      <c r="S32" s="56">
        <f>ROUNDUP(R32*0.75,2)</f>
        <v>45</v>
      </c>
      <c r="T32" s="75">
        <f>ROUNDUP((S5*R32)+(S6*S32)+(S7*(R32*2)),2)</f>
        <v>0</v>
      </c>
    </row>
    <row r="33" spans="1:20" ht="18.75" customHeight="1" x14ac:dyDescent="0.2">
      <c r="A33" s="109"/>
      <c r="B33" s="79"/>
      <c r="C33" s="54" t="s">
        <v>68</v>
      </c>
      <c r="D33" s="55"/>
      <c r="E33" s="56">
        <v>0.5</v>
      </c>
      <c r="F33" s="57" t="s">
        <v>27</v>
      </c>
      <c r="G33" s="83"/>
      <c r="H33" s="87" t="s">
        <v>68</v>
      </c>
      <c r="I33" s="55"/>
      <c r="J33" s="57">
        <f>ROUNDUP(E33*0.75,2)</f>
        <v>0.38</v>
      </c>
      <c r="K33" s="57" t="s">
        <v>27</v>
      </c>
      <c r="L33" s="57"/>
      <c r="M33" s="57">
        <f>ROUNDUP((S5*E33)+(S6*J33)+(S7*(E33*2)),2)</f>
        <v>0</v>
      </c>
      <c r="N33" s="91">
        <f>M33</f>
        <v>0</v>
      </c>
      <c r="O33" s="36" t="s">
        <v>522</v>
      </c>
      <c r="P33" s="58" t="s">
        <v>69</v>
      </c>
      <c r="Q33" s="55"/>
      <c r="R33" s="59">
        <v>6</v>
      </c>
      <c r="S33" s="56">
        <f>ROUNDUP(R33*0.75,2)</f>
        <v>4.5</v>
      </c>
      <c r="T33" s="75">
        <f>ROUNDUP((S5*R33)+(S6*S33)+(S7*(R33*2)),2)</f>
        <v>0</v>
      </c>
    </row>
    <row r="34" spans="1:20" ht="18.75" customHeight="1" x14ac:dyDescent="0.2">
      <c r="A34" s="109"/>
      <c r="B34" s="79"/>
      <c r="C34" s="54"/>
      <c r="D34" s="55"/>
      <c r="E34" s="56"/>
      <c r="F34" s="57"/>
      <c r="G34" s="83"/>
      <c r="H34" s="87"/>
      <c r="I34" s="55"/>
      <c r="J34" s="57"/>
      <c r="K34" s="57"/>
      <c r="L34" s="57"/>
      <c r="M34" s="57"/>
      <c r="N34" s="91"/>
      <c r="O34" s="79" t="s">
        <v>61</v>
      </c>
      <c r="P34" s="58"/>
      <c r="Q34" s="55"/>
      <c r="R34" s="59"/>
      <c r="S34" s="56"/>
      <c r="T34" s="75"/>
    </row>
    <row r="35" spans="1:20" ht="18.75" customHeight="1" x14ac:dyDescent="0.2">
      <c r="A35" s="109"/>
      <c r="B35" s="79"/>
      <c r="C35" s="54"/>
      <c r="D35" s="55"/>
      <c r="E35" s="56"/>
      <c r="F35" s="57"/>
      <c r="G35" s="83"/>
      <c r="H35" s="87"/>
      <c r="I35" s="55"/>
      <c r="J35" s="57"/>
      <c r="K35" s="57"/>
      <c r="L35" s="57"/>
      <c r="M35" s="57"/>
      <c r="N35" s="91"/>
      <c r="O35" s="79" t="s">
        <v>62</v>
      </c>
      <c r="P35" s="58"/>
      <c r="Q35" s="55"/>
      <c r="R35" s="59"/>
      <c r="S35" s="56"/>
      <c r="T35" s="75"/>
    </row>
    <row r="36" spans="1:20" ht="18.75" customHeight="1" x14ac:dyDescent="0.2">
      <c r="A36" s="109"/>
      <c r="B36" s="79"/>
      <c r="C36" s="54"/>
      <c r="D36" s="55"/>
      <c r="E36" s="56"/>
      <c r="F36" s="57"/>
      <c r="G36" s="83"/>
      <c r="H36" s="87"/>
      <c r="I36" s="55"/>
      <c r="J36" s="57"/>
      <c r="K36" s="57"/>
      <c r="L36" s="57"/>
      <c r="M36" s="57"/>
      <c r="N36" s="91"/>
      <c r="O36" s="79" t="s">
        <v>63</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79" t="s">
        <v>64</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c r="P38" s="58"/>
      <c r="Q38" s="55"/>
      <c r="R38" s="59"/>
      <c r="S38" s="56"/>
      <c r="T38" s="75"/>
    </row>
    <row r="39" spans="1:20" ht="18.75" customHeight="1" x14ac:dyDescent="0.2">
      <c r="A39" s="109"/>
      <c r="B39" s="80"/>
      <c r="C39" s="60"/>
      <c r="D39" s="61"/>
      <c r="E39" s="62"/>
      <c r="F39" s="63"/>
      <c r="G39" s="84"/>
      <c r="H39" s="88"/>
      <c r="I39" s="61"/>
      <c r="J39" s="63"/>
      <c r="K39" s="63"/>
      <c r="L39" s="63"/>
      <c r="M39" s="63"/>
      <c r="N39" s="92"/>
      <c r="O39" s="80"/>
      <c r="P39" s="64"/>
      <c r="Q39" s="61"/>
      <c r="R39" s="65"/>
      <c r="S39" s="62"/>
      <c r="T39" s="76"/>
    </row>
    <row r="40" spans="1:20" ht="18.75" customHeight="1" x14ac:dyDescent="0.2">
      <c r="A40" s="109"/>
      <c r="B40" s="79" t="s">
        <v>70</v>
      </c>
      <c r="C40" s="54" t="s">
        <v>71</v>
      </c>
      <c r="D40" s="55" t="s">
        <v>655</v>
      </c>
      <c r="E40" s="56">
        <v>1</v>
      </c>
      <c r="F40" s="57" t="s">
        <v>72</v>
      </c>
      <c r="G40" s="83"/>
      <c r="H40" s="87" t="s">
        <v>71</v>
      </c>
      <c r="I40" s="55" t="s">
        <v>655</v>
      </c>
      <c r="J40" s="57">
        <f>ROUNDUP(E40*0.75,2)</f>
        <v>0.75</v>
      </c>
      <c r="K40" s="57" t="s">
        <v>72</v>
      </c>
      <c r="L40" s="57"/>
      <c r="M40" s="57">
        <f>ROUNDUP((S5*E40)+(S6*J40)+(S7*(E40*2)),2)</f>
        <v>0</v>
      </c>
      <c r="N40" s="91">
        <f>M40</f>
        <v>0</v>
      </c>
      <c r="O40" s="79"/>
      <c r="P40" s="58"/>
      <c r="Q40" s="55"/>
      <c r="R40" s="59"/>
      <c r="S40" s="56"/>
      <c r="T40" s="75"/>
    </row>
    <row r="41" spans="1:20" ht="18.75" customHeight="1" thickBot="1" x14ac:dyDescent="0.25">
      <c r="A41" s="110"/>
      <c r="B41" s="81"/>
      <c r="C41" s="67"/>
      <c r="D41" s="68"/>
      <c r="E41" s="69"/>
      <c r="F41" s="70"/>
      <c r="G41" s="85"/>
      <c r="H41" s="89"/>
      <c r="I41" s="68"/>
      <c r="J41" s="70"/>
      <c r="K41" s="70"/>
      <c r="L41" s="70"/>
      <c r="M41" s="70"/>
      <c r="N41" s="93"/>
      <c r="O41" s="81"/>
      <c r="P41" s="71"/>
      <c r="Q41" s="68"/>
      <c r="R41" s="72"/>
      <c r="S41" s="69"/>
      <c r="T41" s="77"/>
    </row>
    <row r="42" spans="1:20" ht="18.75" customHeight="1" x14ac:dyDescent="0.2">
      <c r="A42" s="108" t="s">
        <v>101</v>
      </c>
      <c r="B42" s="79" t="s">
        <v>656</v>
      </c>
      <c r="C42" s="54" t="s">
        <v>75</v>
      </c>
      <c r="D42" s="55" t="s">
        <v>77</v>
      </c>
      <c r="E42" s="56">
        <v>3</v>
      </c>
      <c r="F42" s="57" t="s">
        <v>27</v>
      </c>
      <c r="G42" s="83" t="s">
        <v>76</v>
      </c>
      <c r="H42" s="87" t="s">
        <v>75</v>
      </c>
      <c r="I42" s="55" t="s">
        <v>77</v>
      </c>
      <c r="J42" s="57">
        <f>ROUNDUP(E42*0.75,2)</f>
        <v>2.25</v>
      </c>
      <c r="K42" s="57" t="s">
        <v>27</v>
      </c>
      <c r="L42" s="57" t="s">
        <v>76</v>
      </c>
      <c r="M42" s="57">
        <f>ROUNDUP((T5*E42)+(T6*J42)+(T7*(E42*2)),2)</f>
        <v>0</v>
      </c>
      <c r="N42" s="91">
        <f>M42</f>
        <v>0</v>
      </c>
      <c r="O42" s="79" t="s">
        <v>657</v>
      </c>
      <c r="P42" s="58" t="s">
        <v>25</v>
      </c>
      <c r="Q42" s="55"/>
      <c r="R42" s="59">
        <v>110</v>
      </c>
      <c r="S42" s="56">
        <f>ROUNDUP(R42*0.75,2)</f>
        <v>82.5</v>
      </c>
      <c r="T42" s="75">
        <f>ROUNDUP((T5*R42)+(T6*S42)+(T7*(R42*2)),2)</f>
        <v>0</v>
      </c>
    </row>
    <row r="43" spans="1:20" ht="18.75" customHeight="1" x14ac:dyDescent="0.2">
      <c r="A43" s="109"/>
      <c r="B43" s="79" t="s">
        <v>559</v>
      </c>
      <c r="C43" s="54" t="s">
        <v>78</v>
      </c>
      <c r="D43" s="55"/>
      <c r="E43" s="56">
        <v>10</v>
      </c>
      <c r="F43" s="57" t="s">
        <v>27</v>
      </c>
      <c r="G43" s="83"/>
      <c r="H43" s="87" t="s">
        <v>78</v>
      </c>
      <c r="I43" s="55"/>
      <c r="J43" s="57">
        <f>ROUNDUP(E43*0.75,2)</f>
        <v>7.5</v>
      </c>
      <c r="K43" s="57" t="s">
        <v>27</v>
      </c>
      <c r="L43" s="57"/>
      <c r="M43" s="57">
        <f>ROUNDUP((T5*E43)+(T6*J43)+(T7*(E43*2)),2)</f>
        <v>0</v>
      </c>
      <c r="N43" s="91">
        <f>M43</f>
        <v>0</v>
      </c>
      <c r="O43" s="79" t="s">
        <v>74</v>
      </c>
      <c r="P43" s="58"/>
      <c r="Q43" s="55"/>
      <c r="R43" s="59"/>
      <c r="S43" s="56"/>
      <c r="T43" s="75"/>
    </row>
    <row r="44" spans="1:20" ht="18.75" customHeight="1" x14ac:dyDescent="0.2">
      <c r="A44" s="109"/>
      <c r="B44" s="79"/>
      <c r="C44" s="54"/>
      <c r="D44" s="55"/>
      <c r="E44" s="56"/>
      <c r="F44" s="57"/>
      <c r="G44" s="83"/>
      <c r="H44" s="87"/>
      <c r="I44" s="55"/>
      <c r="J44" s="57"/>
      <c r="K44" s="57"/>
      <c r="L44" s="57"/>
      <c r="M44" s="57"/>
      <c r="N44" s="91"/>
      <c r="O44" s="79" t="s">
        <v>48</v>
      </c>
      <c r="P44" s="58"/>
      <c r="Q44" s="55"/>
      <c r="R44" s="59"/>
      <c r="S44" s="56"/>
      <c r="T44" s="75"/>
    </row>
    <row r="45" spans="1:20" ht="18.75" customHeight="1" x14ac:dyDescent="0.2">
      <c r="A45" s="109"/>
      <c r="B45" s="80"/>
      <c r="C45" s="60"/>
      <c r="D45" s="61"/>
      <c r="E45" s="62"/>
      <c r="F45" s="63"/>
      <c r="G45" s="84"/>
      <c r="H45" s="88"/>
      <c r="I45" s="61"/>
      <c r="J45" s="63"/>
      <c r="K45" s="63"/>
      <c r="L45" s="63"/>
      <c r="M45" s="63"/>
      <c r="N45" s="92"/>
      <c r="O45" s="80"/>
      <c r="P45" s="64"/>
      <c r="Q45" s="61"/>
      <c r="R45" s="65"/>
      <c r="S45" s="62"/>
      <c r="T45" s="76"/>
    </row>
    <row r="46" spans="1:20" ht="18.75" customHeight="1" x14ac:dyDescent="0.2">
      <c r="A46" s="109"/>
      <c r="B46" s="79" t="s">
        <v>658</v>
      </c>
      <c r="C46" s="54" t="s">
        <v>83</v>
      </c>
      <c r="D46" s="55" t="s">
        <v>84</v>
      </c>
      <c r="E46" s="56">
        <v>1</v>
      </c>
      <c r="F46" s="57" t="s">
        <v>56</v>
      </c>
      <c r="G46" s="83"/>
      <c r="H46" s="87" t="s">
        <v>83</v>
      </c>
      <c r="I46" s="55" t="s">
        <v>84</v>
      </c>
      <c r="J46" s="57">
        <f>ROUNDUP(E46*0.75,2)</f>
        <v>0.75</v>
      </c>
      <c r="K46" s="57" t="s">
        <v>56</v>
      </c>
      <c r="L46" s="57"/>
      <c r="M46" s="57">
        <f>ROUNDUP((T5*E46)+(T6*J46)+(T7*(E46*2)),2)</f>
        <v>0</v>
      </c>
      <c r="N46" s="91">
        <f>M46</f>
        <v>0</v>
      </c>
      <c r="O46" s="79" t="s">
        <v>79</v>
      </c>
      <c r="P46" s="58" t="s">
        <v>86</v>
      </c>
      <c r="Q46" s="55"/>
      <c r="R46" s="59">
        <v>0.5</v>
      </c>
      <c r="S46" s="56">
        <f t="shared" ref="S46:S54" si="1">ROUNDUP(R46*0.75,2)</f>
        <v>0.38</v>
      </c>
      <c r="T46" s="75">
        <f>ROUNDUP((T5*R46)+(T6*S46)+(T7*(R46*2)),2)</f>
        <v>0</v>
      </c>
    </row>
    <row r="47" spans="1:20" ht="18.75" customHeight="1" x14ac:dyDescent="0.2">
      <c r="A47" s="109"/>
      <c r="B47" s="79" t="s">
        <v>560</v>
      </c>
      <c r="C47" s="54" t="s">
        <v>85</v>
      </c>
      <c r="D47" s="55"/>
      <c r="E47" s="56">
        <v>10</v>
      </c>
      <c r="F47" s="57" t="s">
        <v>27</v>
      </c>
      <c r="G47" s="83"/>
      <c r="H47" s="87" t="s">
        <v>85</v>
      </c>
      <c r="I47" s="55"/>
      <c r="J47" s="57">
        <f>ROUNDUP(E47*0.75,2)</f>
        <v>7.5</v>
      </c>
      <c r="K47" s="57" t="s">
        <v>27</v>
      </c>
      <c r="L47" s="57"/>
      <c r="M47" s="57">
        <f>ROUNDUP((T5*E47)+(T6*J47)+(T7*(E47*2)),2)</f>
        <v>0</v>
      </c>
      <c r="N47" s="91">
        <f>M47</f>
        <v>0</v>
      </c>
      <c r="O47" s="79" t="s">
        <v>80</v>
      </c>
      <c r="P47" s="58" t="s">
        <v>32</v>
      </c>
      <c r="Q47" s="55"/>
      <c r="R47" s="59">
        <v>0.05</v>
      </c>
      <c r="S47" s="56">
        <f t="shared" si="1"/>
        <v>0.04</v>
      </c>
      <c r="T47" s="75">
        <f>ROUNDUP((T5*R47)+(T6*S47)+(T7*(R47*2)),2)</f>
        <v>0</v>
      </c>
    </row>
    <row r="48" spans="1:20" ht="18.75" customHeight="1" x14ac:dyDescent="0.2">
      <c r="A48" s="109"/>
      <c r="B48" s="79"/>
      <c r="C48" s="54" t="s">
        <v>28</v>
      </c>
      <c r="D48" s="55"/>
      <c r="E48" s="56">
        <v>20</v>
      </c>
      <c r="F48" s="57" t="s">
        <v>27</v>
      </c>
      <c r="G48" s="83"/>
      <c r="H48" s="87" t="s">
        <v>28</v>
      </c>
      <c r="I48" s="55"/>
      <c r="J48" s="57">
        <f>ROUNDUP(E48*0.75,2)</f>
        <v>15</v>
      </c>
      <c r="K48" s="57" t="s">
        <v>27</v>
      </c>
      <c r="L48" s="57"/>
      <c r="M48" s="57">
        <f>ROUNDUP((T5*E48)+(T6*J48)+(T7*(E48*2)),2)</f>
        <v>0</v>
      </c>
      <c r="N48" s="91">
        <f>ROUND(M48+(M48*6/100),2)</f>
        <v>0</v>
      </c>
      <c r="O48" s="79" t="s">
        <v>81</v>
      </c>
      <c r="P48" s="58" t="s">
        <v>39</v>
      </c>
      <c r="Q48" s="55"/>
      <c r="R48" s="59">
        <v>0.01</v>
      </c>
      <c r="S48" s="56">
        <f t="shared" si="1"/>
        <v>0.01</v>
      </c>
      <c r="T48" s="75">
        <f>ROUNDUP((T5*R48)+(T6*S48)+(T7*(R48*2)),2)</f>
        <v>0</v>
      </c>
    </row>
    <row r="49" spans="1:20" ht="18.75" customHeight="1" x14ac:dyDescent="0.2">
      <c r="A49" s="109"/>
      <c r="B49" s="79"/>
      <c r="C49" s="54" t="s">
        <v>90</v>
      </c>
      <c r="D49" s="55"/>
      <c r="E49" s="56">
        <v>3</v>
      </c>
      <c r="F49" s="57" t="s">
        <v>27</v>
      </c>
      <c r="G49" s="83"/>
      <c r="H49" s="87" t="s">
        <v>90</v>
      </c>
      <c r="I49" s="55"/>
      <c r="J49" s="57">
        <f>ROUNDUP(E49*0.75,2)</f>
        <v>2.25</v>
      </c>
      <c r="K49" s="57" t="s">
        <v>27</v>
      </c>
      <c r="L49" s="57"/>
      <c r="M49" s="57">
        <f>ROUNDUP((T5*E49)+(T6*J49)+(T7*(E49*2)),2)</f>
        <v>0</v>
      </c>
      <c r="N49" s="91">
        <f>M49</f>
        <v>0</v>
      </c>
      <c r="O49" s="103" t="s">
        <v>659</v>
      </c>
      <c r="P49" s="58" t="s">
        <v>44</v>
      </c>
      <c r="Q49" s="55"/>
      <c r="R49" s="59">
        <v>2</v>
      </c>
      <c r="S49" s="56">
        <f t="shared" si="1"/>
        <v>1.5</v>
      </c>
      <c r="T49" s="75">
        <f>ROUNDUP((T5*R49)+(T6*S49)+(T7*(R49*2)),2)</f>
        <v>0</v>
      </c>
    </row>
    <row r="50" spans="1:20" ht="18.75" customHeight="1" x14ac:dyDescent="0.2">
      <c r="A50" s="109"/>
      <c r="B50" s="79"/>
      <c r="C50" s="54"/>
      <c r="D50" s="55"/>
      <c r="E50" s="56"/>
      <c r="F50" s="57"/>
      <c r="G50" s="83"/>
      <c r="H50" s="87"/>
      <c r="I50" s="55"/>
      <c r="J50" s="57"/>
      <c r="K50" s="57"/>
      <c r="L50" s="57"/>
      <c r="M50" s="57"/>
      <c r="N50" s="91"/>
      <c r="O50" s="36" t="s">
        <v>660</v>
      </c>
      <c r="P50" s="58" t="s">
        <v>42</v>
      </c>
      <c r="Q50" s="55"/>
      <c r="R50" s="59">
        <v>15</v>
      </c>
      <c r="S50" s="56">
        <f t="shared" si="1"/>
        <v>11.25</v>
      </c>
      <c r="T50" s="75">
        <f>ROUNDUP((T5*R50)+(T6*S50)+(T7*(R50*2)),2)</f>
        <v>0</v>
      </c>
    </row>
    <row r="51" spans="1:20" ht="18.75" customHeight="1" x14ac:dyDescent="0.2">
      <c r="A51" s="109"/>
      <c r="B51" s="79"/>
      <c r="C51" s="54"/>
      <c r="D51" s="55"/>
      <c r="E51" s="56"/>
      <c r="F51" s="57"/>
      <c r="G51" s="83"/>
      <c r="H51" s="87"/>
      <c r="I51" s="55"/>
      <c r="J51" s="57"/>
      <c r="K51" s="57"/>
      <c r="L51" s="57"/>
      <c r="M51" s="57"/>
      <c r="N51" s="91"/>
      <c r="O51" s="79" t="s">
        <v>82</v>
      </c>
      <c r="P51" s="58" t="s">
        <v>69</v>
      </c>
      <c r="Q51" s="55"/>
      <c r="R51" s="59">
        <v>1</v>
      </c>
      <c r="S51" s="56">
        <f t="shared" si="1"/>
        <v>0.75</v>
      </c>
      <c r="T51" s="75">
        <f>ROUNDUP((T5*R51)+(T6*S51)+(T7*(R51*2)),2)</f>
        <v>0</v>
      </c>
    </row>
    <row r="52" spans="1:20" ht="18.75" customHeight="1" x14ac:dyDescent="0.2">
      <c r="A52" s="109"/>
      <c r="B52" s="79"/>
      <c r="C52" s="54"/>
      <c r="D52" s="55"/>
      <c r="E52" s="56"/>
      <c r="F52" s="57"/>
      <c r="G52" s="83"/>
      <c r="H52" s="87"/>
      <c r="I52" s="55"/>
      <c r="J52" s="57"/>
      <c r="K52" s="57"/>
      <c r="L52" s="57"/>
      <c r="M52" s="57"/>
      <c r="N52" s="91"/>
      <c r="O52" s="79" t="s">
        <v>48</v>
      </c>
      <c r="P52" s="58" t="s">
        <v>87</v>
      </c>
      <c r="Q52" s="55"/>
      <c r="R52" s="59">
        <v>1.5</v>
      </c>
      <c r="S52" s="56">
        <f t="shared" si="1"/>
        <v>1.1300000000000001</v>
      </c>
      <c r="T52" s="75">
        <f>ROUNDUP((T5*R52)+(T6*S52)+(T7*(R52*2)),2)</f>
        <v>0</v>
      </c>
    </row>
    <row r="53" spans="1:20" ht="18.75" customHeight="1" x14ac:dyDescent="0.2">
      <c r="A53" s="109"/>
      <c r="B53" s="79"/>
      <c r="C53" s="54"/>
      <c r="D53" s="55"/>
      <c r="E53" s="56"/>
      <c r="F53" s="57"/>
      <c r="G53" s="83"/>
      <c r="H53" s="87"/>
      <c r="I53" s="55"/>
      <c r="J53" s="57"/>
      <c r="K53" s="57"/>
      <c r="L53" s="57"/>
      <c r="M53" s="57"/>
      <c r="N53" s="91"/>
      <c r="O53" s="79"/>
      <c r="P53" s="58" t="s">
        <v>88</v>
      </c>
      <c r="Q53" s="55" t="s">
        <v>41</v>
      </c>
      <c r="R53" s="59">
        <v>1.5</v>
      </c>
      <c r="S53" s="56">
        <f t="shared" si="1"/>
        <v>1.1300000000000001</v>
      </c>
      <c r="T53" s="75">
        <f>ROUNDUP((T5*R53)+(T6*S53)+(T7*(R53*2)),2)</f>
        <v>0</v>
      </c>
    </row>
    <row r="54" spans="1:20" ht="18.75" customHeight="1" x14ac:dyDescent="0.2">
      <c r="A54" s="109"/>
      <c r="B54" s="79"/>
      <c r="C54" s="54"/>
      <c r="D54" s="55"/>
      <c r="E54" s="56"/>
      <c r="F54" s="57"/>
      <c r="G54" s="83"/>
      <c r="H54" s="87"/>
      <c r="I54" s="55"/>
      <c r="J54" s="57"/>
      <c r="K54" s="57"/>
      <c r="L54" s="57"/>
      <c r="M54" s="57"/>
      <c r="N54" s="91"/>
      <c r="O54" s="79"/>
      <c r="P54" s="58" t="s">
        <v>89</v>
      </c>
      <c r="Q54" s="55"/>
      <c r="R54" s="59">
        <v>1</v>
      </c>
      <c r="S54" s="56">
        <f t="shared" si="1"/>
        <v>0.75</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91</v>
      </c>
      <c r="C56" s="54" t="s">
        <v>93</v>
      </c>
      <c r="D56" s="55"/>
      <c r="E56" s="56">
        <v>5</v>
      </c>
      <c r="F56" s="57" t="s">
        <v>27</v>
      </c>
      <c r="G56" s="83"/>
      <c r="H56" s="87" t="s">
        <v>93</v>
      </c>
      <c r="I56" s="55"/>
      <c r="J56" s="57">
        <f>ROUNDUP(E56*0.75,2)</f>
        <v>3.75</v>
      </c>
      <c r="K56" s="57" t="s">
        <v>27</v>
      </c>
      <c r="L56" s="57"/>
      <c r="M56" s="57">
        <f>ROUNDUP((T5*E56)+(T6*J56)+(T7*(E56*2)),2)</f>
        <v>0</v>
      </c>
      <c r="N56" s="91">
        <f>M56</f>
        <v>0</v>
      </c>
      <c r="O56" s="103" t="s">
        <v>661</v>
      </c>
      <c r="P56" s="58" t="s">
        <v>44</v>
      </c>
      <c r="Q56" s="55"/>
      <c r="R56" s="59">
        <v>1</v>
      </c>
      <c r="S56" s="56">
        <f>ROUNDUP(R56*0.75,2)</f>
        <v>0.75</v>
      </c>
      <c r="T56" s="75">
        <f>ROUNDUP((T5*R56)+(T6*S56)+(T7*(R56*2)),2)</f>
        <v>0</v>
      </c>
    </row>
    <row r="57" spans="1:20" ht="18.75" customHeight="1" x14ac:dyDescent="0.2">
      <c r="A57" s="109"/>
      <c r="B57" s="79"/>
      <c r="C57" s="54" t="s">
        <v>49</v>
      </c>
      <c r="D57" s="55"/>
      <c r="E57" s="56">
        <v>10</v>
      </c>
      <c r="F57" s="57" t="s">
        <v>27</v>
      </c>
      <c r="G57" s="83"/>
      <c r="H57" s="87" t="s">
        <v>49</v>
      </c>
      <c r="I57" s="55"/>
      <c r="J57" s="57">
        <f>ROUNDUP(E57*0.75,2)</f>
        <v>7.5</v>
      </c>
      <c r="K57" s="57" t="s">
        <v>27</v>
      </c>
      <c r="L57" s="57"/>
      <c r="M57" s="57">
        <f>ROUNDUP((T5*E57)+(T6*J57)+(T7*(E57*2)),2)</f>
        <v>0</v>
      </c>
      <c r="N57" s="91">
        <f>ROUND(M57+(M57*10/100),2)</f>
        <v>0</v>
      </c>
      <c r="O57" s="36" t="s">
        <v>523</v>
      </c>
      <c r="P57" s="58" t="s">
        <v>95</v>
      </c>
      <c r="Q57" s="55"/>
      <c r="R57" s="59">
        <v>20</v>
      </c>
      <c r="S57" s="56">
        <f>ROUNDUP(R57*0.75,2)</f>
        <v>15</v>
      </c>
      <c r="T57" s="75">
        <f>ROUNDUP((T5*R57)+(T6*S57)+(T7*(R57*2)),2)</f>
        <v>0</v>
      </c>
    </row>
    <row r="58" spans="1:20" ht="18.75" customHeight="1" x14ac:dyDescent="0.2">
      <c r="A58" s="109"/>
      <c r="B58" s="79"/>
      <c r="C58" s="54" t="s">
        <v>94</v>
      </c>
      <c r="D58" s="55"/>
      <c r="E58" s="56">
        <v>5</v>
      </c>
      <c r="F58" s="57" t="s">
        <v>27</v>
      </c>
      <c r="G58" s="83"/>
      <c r="H58" s="87" t="s">
        <v>94</v>
      </c>
      <c r="I58" s="55"/>
      <c r="J58" s="57">
        <f>ROUNDUP(E58*0.75,2)</f>
        <v>3.75</v>
      </c>
      <c r="K58" s="57" t="s">
        <v>27</v>
      </c>
      <c r="L58" s="57"/>
      <c r="M58" s="57">
        <f>ROUNDUP((T5*E58)+(T6*J58)+(T7*(E58*2)),2)</f>
        <v>0</v>
      </c>
      <c r="N58" s="91">
        <f>ROUND(M58+(M58*10/100),2)</f>
        <v>0</v>
      </c>
      <c r="O58" s="79" t="s">
        <v>92</v>
      </c>
      <c r="P58" s="58" t="s">
        <v>69</v>
      </c>
      <c r="Q58" s="55"/>
      <c r="R58" s="59">
        <v>1</v>
      </c>
      <c r="S58" s="56">
        <f>ROUNDUP(R58*0.75,2)</f>
        <v>0.75</v>
      </c>
      <c r="T58" s="75">
        <f>ROUNDUP((T5*R58)+(T6*S58)+(T7*(R58*2)),2)</f>
        <v>0</v>
      </c>
    </row>
    <row r="59" spans="1:20" ht="18.75" customHeight="1" x14ac:dyDescent="0.2">
      <c r="A59" s="109"/>
      <c r="B59" s="79"/>
      <c r="C59" s="54"/>
      <c r="D59" s="55"/>
      <c r="E59" s="56"/>
      <c r="F59" s="57"/>
      <c r="G59" s="83"/>
      <c r="H59" s="87"/>
      <c r="I59" s="55"/>
      <c r="J59" s="57"/>
      <c r="K59" s="57"/>
      <c r="L59" s="57"/>
      <c r="M59" s="57"/>
      <c r="N59" s="91"/>
      <c r="O59" s="79" t="s">
        <v>48</v>
      </c>
      <c r="P59" s="58" t="s">
        <v>96</v>
      </c>
      <c r="Q59" s="55"/>
      <c r="R59" s="59">
        <v>1</v>
      </c>
      <c r="S59" s="56">
        <f>ROUNDUP(R59*0.75,2)</f>
        <v>0.75</v>
      </c>
      <c r="T59" s="75">
        <f>ROUNDUP((T5*R59)+(T6*S59)+(T7*(R59*2)),2)</f>
        <v>0</v>
      </c>
    </row>
    <row r="60" spans="1:20" ht="18.75" customHeight="1" x14ac:dyDescent="0.2">
      <c r="A60" s="109"/>
      <c r="B60" s="79"/>
      <c r="C60" s="54"/>
      <c r="D60" s="55"/>
      <c r="E60" s="56"/>
      <c r="F60" s="57"/>
      <c r="G60" s="83"/>
      <c r="H60" s="87"/>
      <c r="I60" s="55"/>
      <c r="J60" s="57"/>
      <c r="K60" s="57"/>
      <c r="L60" s="57"/>
      <c r="M60" s="57"/>
      <c r="N60" s="91"/>
      <c r="O60" s="79"/>
      <c r="P60" s="58" t="s">
        <v>88</v>
      </c>
      <c r="Q60" s="55" t="s">
        <v>41</v>
      </c>
      <c r="R60" s="59">
        <v>1</v>
      </c>
      <c r="S60" s="56">
        <f>ROUNDUP(R60*0.75,2)</f>
        <v>0.75</v>
      </c>
      <c r="T60" s="75">
        <f>ROUNDUP((T5*R60)+(T6*S60)+(T7*(R60*2)),2)</f>
        <v>0</v>
      </c>
    </row>
    <row r="61" spans="1:20" ht="18.75" customHeight="1" x14ac:dyDescent="0.2">
      <c r="A61" s="109"/>
      <c r="B61" s="80"/>
      <c r="C61" s="60"/>
      <c r="D61" s="61"/>
      <c r="E61" s="62"/>
      <c r="F61" s="63"/>
      <c r="G61" s="84"/>
      <c r="H61" s="88"/>
      <c r="I61" s="61"/>
      <c r="J61" s="63"/>
      <c r="K61" s="63"/>
      <c r="L61" s="63"/>
      <c r="M61" s="63"/>
      <c r="N61" s="92"/>
      <c r="O61" s="80"/>
      <c r="P61" s="64"/>
      <c r="Q61" s="61"/>
      <c r="R61" s="65"/>
      <c r="S61" s="62"/>
      <c r="T61" s="76"/>
    </row>
    <row r="62" spans="1:20" ht="18.75" customHeight="1" x14ac:dyDescent="0.2">
      <c r="A62" s="109"/>
      <c r="B62" s="79" t="s">
        <v>97</v>
      </c>
      <c r="C62" s="54" t="s">
        <v>98</v>
      </c>
      <c r="D62" s="55"/>
      <c r="E62" s="56">
        <v>20</v>
      </c>
      <c r="F62" s="57" t="s">
        <v>27</v>
      </c>
      <c r="G62" s="83"/>
      <c r="H62" s="87" t="s">
        <v>98</v>
      </c>
      <c r="I62" s="55"/>
      <c r="J62" s="57">
        <f>ROUNDUP(E62*0.75,2)</f>
        <v>15</v>
      </c>
      <c r="K62" s="57" t="s">
        <v>27</v>
      </c>
      <c r="L62" s="57"/>
      <c r="M62" s="57">
        <f>ROUNDUP((T5*E62)+(T6*J62)+(T7*(E62*2)),2)</f>
        <v>0</v>
      </c>
      <c r="N62" s="91">
        <f>ROUND(M62+(M62*10/100),2)</f>
        <v>0</v>
      </c>
      <c r="O62" s="79" t="s">
        <v>48</v>
      </c>
      <c r="P62" s="58" t="s">
        <v>95</v>
      </c>
      <c r="Q62" s="55"/>
      <c r="R62" s="59">
        <v>100</v>
      </c>
      <c r="S62" s="56">
        <f>ROUNDUP(R62*0.75,2)</f>
        <v>75</v>
      </c>
      <c r="T62" s="75">
        <f>ROUNDUP((T5*R62)+(T6*S62)+(T7*(R62*2)),2)</f>
        <v>0</v>
      </c>
    </row>
    <row r="63" spans="1:20" ht="18.75" customHeight="1" x14ac:dyDescent="0.2">
      <c r="A63" s="109"/>
      <c r="B63" s="79"/>
      <c r="C63" s="54" t="s">
        <v>99</v>
      </c>
      <c r="D63" s="55" t="s">
        <v>41</v>
      </c>
      <c r="E63" s="73">
        <v>0.1</v>
      </c>
      <c r="F63" s="57" t="s">
        <v>100</v>
      </c>
      <c r="G63" s="83"/>
      <c r="H63" s="87" t="s">
        <v>99</v>
      </c>
      <c r="I63" s="55" t="s">
        <v>41</v>
      </c>
      <c r="J63" s="57">
        <f>ROUNDUP(E63*0.75,2)</f>
        <v>0.08</v>
      </c>
      <c r="K63" s="57" t="s">
        <v>100</v>
      </c>
      <c r="L63" s="57"/>
      <c r="M63" s="57">
        <f>ROUNDUP((T5*E63)+(T6*J63)+(T7*(E63*2)),2)</f>
        <v>0</v>
      </c>
      <c r="N63" s="91">
        <f>M63</f>
        <v>0</v>
      </c>
      <c r="O63" s="79"/>
      <c r="P63" s="58" t="s">
        <v>32</v>
      </c>
      <c r="Q63" s="55"/>
      <c r="R63" s="59">
        <v>0.1</v>
      </c>
      <c r="S63" s="56">
        <f>ROUNDUP(R63*0.75,2)</f>
        <v>0.08</v>
      </c>
      <c r="T63" s="75">
        <f>ROUNDUP((T5*R63)+(T6*S63)+(T7*(R63*2)),2)</f>
        <v>0</v>
      </c>
    </row>
    <row r="64" spans="1:20" ht="18.75" customHeight="1" x14ac:dyDescent="0.2">
      <c r="A64" s="109"/>
      <c r="B64" s="79"/>
      <c r="C64" s="54"/>
      <c r="D64" s="55"/>
      <c r="E64" s="56"/>
      <c r="F64" s="57"/>
      <c r="G64" s="83"/>
      <c r="H64" s="87"/>
      <c r="I64" s="55"/>
      <c r="J64" s="57"/>
      <c r="K64" s="57"/>
      <c r="L64" s="57"/>
      <c r="M64" s="57"/>
      <c r="N64" s="91"/>
      <c r="O64" s="79"/>
      <c r="P64" s="58" t="s">
        <v>88</v>
      </c>
      <c r="Q64" s="55" t="s">
        <v>41</v>
      </c>
      <c r="R64" s="59">
        <v>0.5</v>
      </c>
      <c r="S64" s="56">
        <f>ROUNDUP(R64*0.75,2)</f>
        <v>0.38</v>
      </c>
      <c r="T64" s="75">
        <f>ROUNDUP((T5*R64)+(T6*S64)+(T7*(R64*2)),2)</f>
        <v>0</v>
      </c>
    </row>
    <row r="65" spans="1:20" ht="18.75" customHeight="1" thickBot="1" x14ac:dyDescent="0.25">
      <c r="A65" s="110"/>
      <c r="B65" s="81"/>
      <c r="C65" s="67"/>
      <c r="D65" s="68"/>
      <c r="E65" s="69"/>
      <c r="F65" s="70"/>
      <c r="G65" s="85"/>
      <c r="H65" s="89"/>
      <c r="I65" s="68"/>
      <c r="J65" s="70"/>
      <c r="K65" s="70"/>
      <c r="L65" s="70"/>
      <c r="M65" s="70"/>
      <c r="N65" s="93"/>
      <c r="O65" s="81"/>
      <c r="P65" s="71"/>
      <c r="Q65" s="68"/>
      <c r="R65" s="72"/>
      <c r="S65" s="69"/>
      <c r="T65" s="77"/>
    </row>
    <row r="66" spans="1:20" ht="18.75" customHeight="1" x14ac:dyDescent="0.2">
      <c r="A66" s="94" t="s">
        <v>102</v>
      </c>
    </row>
    <row r="67" spans="1:20" ht="18.75" customHeight="1" x14ac:dyDescent="0.2">
      <c r="A67" s="94" t="s">
        <v>103</v>
      </c>
    </row>
    <row r="68" spans="1:20" ht="18.75" customHeight="1" x14ac:dyDescent="0.2">
      <c r="A68" s="37" t="s">
        <v>104</v>
      </c>
    </row>
    <row r="69" spans="1:20" ht="18.75" customHeight="1" x14ac:dyDescent="0.2">
      <c r="A69" s="37" t="s">
        <v>105</v>
      </c>
    </row>
    <row r="70" spans="1:20" ht="18.75" customHeight="1" x14ac:dyDescent="0.2">
      <c r="A70" s="37" t="s">
        <v>106</v>
      </c>
    </row>
    <row r="71" spans="1:20" ht="18.75" customHeight="1" x14ac:dyDescent="0.2">
      <c r="A71" s="37" t="s">
        <v>107</v>
      </c>
    </row>
    <row r="72" spans="1:20" ht="18.75" customHeight="1" x14ac:dyDescent="0.2">
      <c r="A72" s="37" t="s">
        <v>108</v>
      </c>
    </row>
    <row r="73" spans="1:20" ht="18.75" customHeight="1" x14ac:dyDescent="0.2">
      <c r="A73" s="37" t="s">
        <v>109</v>
      </c>
    </row>
    <row r="74" spans="1:20" ht="18.75" customHeight="1" x14ac:dyDescent="0.2">
      <c r="A74" s="37" t="s">
        <v>110</v>
      </c>
    </row>
  </sheetData>
  <mergeCells count="7">
    <mergeCell ref="A42:A65"/>
    <mergeCell ref="H1:O1"/>
    <mergeCell ref="A2:T2"/>
    <mergeCell ref="Q3:T3"/>
    <mergeCell ref="A8:F8"/>
    <mergeCell ref="A10:A29"/>
    <mergeCell ref="A30:A41"/>
  </mergeCells>
  <phoneticPr fontId="22"/>
  <printOptions horizontalCentered="1" verticalCentered="1"/>
  <pageMargins left="0.39370078740157483" right="0.39370078740157483" top="0.39370078740157483" bottom="0.39370078740157483" header="0.39370078740157483" footer="0.39370078740157483"/>
  <pageSetup paperSize="12" scale="4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3"/>
  <sheetViews>
    <sheetView showZeros="0" zoomScale="80" zoomScaleNormal="80" zoomScaleSheetLayoutView="80" workbookViewId="0">
      <selection activeCell="O29" sqref="O2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479</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112</v>
      </c>
      <c r="C10" s="48" t="s">
        <v>115</v>
      </c>
      <c r="D10" s="49"/>
      <c r="E10" s="95">
        <v>0.5</v>
      </c>
      <c r="F10" s="51" t="s">
        <v>100</v>
      </c>
      <c r="G10" s="82"/>
      <c r="H10" s="86" t="s">
        <v>115</v>
      </c>
      <c r="I10" s="49"/>
      <c r="J10" s="51">
        <f>ROUNDUP(E10*0.75,2)</f>
        <v>0.38</v>
      </c>
      <c r="K10" s="51" t="s">
        <v>100</v>
      </c>
      <c r="L10" s="51"/>
      <c r="M10" s="51">
        <f>ROUNDUP((R5*E10)+(R6*J10)+(R7*(E10*2)),2)</f>
        <v>0</v>
      </c>
      <c r="N10" s="90">
        <f>M10</f>
        <v>0</v>
      </c>
      <c r="O10" s="78" t="s">
        <v>113</v>
      </c>
      <c r="P10" s="52" t="s">
        <v>25</v>
      </c>
      <c r="Q10" s="49"/>
      <c r="R10" s="53">
        <v>110</v>
      </c>
      <c r="S10" s="50">
        <f>ROUNDUP(R10*0.75,2)</f>
        <v>82.5</v>
      </c>
      <c r="T10" s="74">
        <f>ROUNDUP((R5*R10)+(R6*S10)+(R7*(R10*2)),2)</f>
        <v>0</v>
      </c>
    </row>
    <row r="11" spans="1:21" ht="18.75" customHeight="1" x14ac:dyDescent="0.2">
      <c r="A11" s="109"/>
      <c r="B11" s="79"/>
      <c r="C11" s="54" t="s">
        <v>116</v>
      </c>
      <c r="D11" s="55"/>
      <c r="E11" s="56">
        <v>0.1</v>
      </c>
      <c r="F11" s="57" t="s">
        <v>27</v>
      </c>
      <c r="G11" s="83" t="s">
        <v>117</v>
      </c>
      <c r="H11" s="87" t="s">
        <v>116</v>
      </c>
      <c r="I11" s="55"/>
      <c r="J11" s="57">
        <f>ROUNDUP(E11*0.75,2)</f>
        <v>0.08</v>
      </c>
      <c r="K11" s="57" t="s">
        <v>27</v>
      </c>
      <c r="L11" s="57" t="s">
        <v>117</v>
      </c>
      <c r="M11" s="57">
        <f>ROUNDUP((R5*E11)+(R6*J11)+(R7*(E11*2)),2)</f>
        <v>0</v>
      </c>
      <c r="N11" s="91">
        <f>M11</f>
        <v>0</v>
      </c>
      <c r="O11" s="79" t="s">
        <v>114</v>
      </c>
      <c r="P11" s="58" t="s">
        <v>95</v>
      </c>
      <c r="Q11" s="55"/>
      <c r="R11" s="59">
        <v>1.5</v>
      </c>
      <c r="S11" s="56">
        <f>ROUNDUP(R11*0.75,2)</f>
        <v>1.1300000000000001</v>
      </c>
      <c r="T11" s="75">
        <f>ROUNDUP((R5*R11)+(R6*S11)+(R7*(R11*2)),2)</f>
        <v>0</v>
      </c>
    </row>
    <row r="12" spans="1:21" ht="18.75" customHeight="1" x14ac:dyDescent="0.2">
      <c r="A12" s="109"/>
      <c r="B12" s="79"/>
      <c r="C12" s="54"/>
      <c r="D12" s="55"/>
      <c r="E12" s="56"/>
      <c r="F12" s="57"/>
      <c r="G12" s="83"/>
      <c r="H12" s="87"/>
      <c r="I12" s="55"/>
      <c r="J12" s="57"/>
      <c r="K12" s="57"/>
      <c r="L12" s="57"/>
      <c r="M12" s="57"/>
      <c r="N12" s="91"/>
      <c r="O12" s="79" t="s">
        <v>48</v>
      </c>
      <c r="P12" s="58" t="s">
        <v>88</v>
      </c>
      <c r="Q12" s="55" t="s">
        <v>41</v>
      </c>
      <c r="R12" s="59">
        <v>1</v>
      </c>
      <c r="S12" s="56">
        <f>ROUNDUP(R12*0.75,2)</f>
        <v>0.75</v>
      </c>
      <c r="T12" s="75">
        <f>ROUNDUP((R5*R12)+(R6*S12)+(R7*(R12*2)),2)</f>
        <v>0</v>
      </c>
    </row>
    <row r="13" spans="1:21" ht="18.75" customHeight="1" x14ac:dyDescent="0.2">
      <c r="A13" s="109"/>
      <c r="B13" s="80"/>
      <c r="C13" s="60"/>
      <c r="D13" s="61"/>
      <c r="E13" s="62"/>
      <c r="F13" s="63"/>
      <c r="G13" s="84"/>
      <c r="H13" s="88"/>
      <c r="I13" s="61"/>
      <c r="J13" s="63"/>
      <c r="K13" s="63"/>
      <c r="L13" s="63"/>
      <c r="M13" s="63"/>
      <c r="N13" s="92"/>
      <c r="O13" s="80"/>
      <c r="P13" s="64"/>
      <c r="Q13" s="61"/>
      <c r="R13" s="65"/>
      <c r="S13" s="62"/>
      <c r="T13" s="76"/>
    </row>
    <row r="14" spans="1:21" ht="18.75" customHeight="1" x14ac:dyDescent="0.2">
      <c r="A14" s="109"/>
      <c r="B14" s="79" t="s">
        <v>118</v>
      </c>
      <c r="C14" s="54" t="s">
        <v>124</v>
      </c>
      <c r="D14" s="55"/>
      <c r="E14" s="56">
        <v>40</v>
      </c>
      <c r="F14" s="57" t="s">
        <v>27</v>
      </c>
      <c r="G14" s="83"/>
      <c r="H14" s="87" t="s">
        <v>124</v>
      </c>
      <c r="I14" s="55"/>
      <c r="J14" s="57">
        <f>ROUNDUP(E14*0.75,2)</f>
        <v>30</v>
      </c>
      <c r="K14" s="57" t="s">
        <v>27</v>
      </c>
      <c r="L14" s="57"/>
      <c r="M14" s="57">
        <f>ROUNDUP((R5*E14)+(R6*J14)+(R7*(E14*2)),2)</f>
        <v>0</v>
      </c>
      <c r="N14" s="91">
        <f>M14</f>
        <v>0</v>
      </c>
      <c r="O14" s="79" t="s">
        <v>119</v>
      </c>
      <c r="P14" s="58" t="s">
        <v>44</v>
      </c>
      <c r="Q14" s="55"/>
      <c r="R14" s="59">
        <v>1</v>
      </c>
      <c r="S14" s="56">
        <f t="shared" ref="S14:S22" si="0">ROUNDUP(R14*0.75,2)</f>
        <v>0.75</v>
      </c>
      <c r="T14" s="75">
        <f>ROUNDUP((R5*R14)+(R6*S14)+(R7*(R14*2)),2)</f>
        <v>0</v>
      </c>
    </row>
    <row r="15" spans="1:21" ht="18.75" customHeight="1" x14ac:dyDescent="0.2">
      <c r="A15" s="109"/>
      <c r="B15" s="79"/>
      <c r="C15" s="54" t="s">
        <v>28</v>
      </c>
      <c r="D15" s="55"/>
      <c r="E15" s="56">
        <v>20</v>
      </c>
      <c r="F15" s="57" t="s">
        <v>27</v>
      </c>
      <c r="G15" s="83"/>
      <c r="H15" s="87" t="s">
        <v>28</v>
      </c>
      <c r="I15" s="55"/>
      <c r="J15" s="57">
        <f>ROUNDUP(E15*0.75,2)</f>
        <v>15</v>
      </c>
      <c r="K15" s="57" t="s">
        <v>27</v>
      </c>
      <c r="L15" s="57"/>
      <c r="M15" s="57">
        <f>ROUNDUP((R5*E15)+(R6*J15)+(R7*(E15*2)),2)</f>
        <v>0</v>
      </c>
      <c r="N15" s="91">
        <f>ROUND(M15+(M15*6/100),2)</f>
        <v>0</v>
      </c>
      <c r="O15" s="79" t="s">
        <v>120</v>
      </c>
      <c r="P15" s="58" t="s">
        <v>32</v>
      </c>
      <c r="Q15" s="55"/>
      <c r="R15" s="59">
        <v>0.05</v>
      </c>
      <c r="S15" s="56">
        <f t="shared" si="0"/>
        <v>0.04</v>
      </c>
      <c r="T15" s="75">
        <f>ROUNDUP((R5*R15)+(R6*S15)+(R7*(R15*2)),2)</f>
        <v>0</v>
      </c>
    </row>
    <row r="16" spans="1:21" ht="18.75" customHeight="1" x14ac:dyDescent="0.2">
      <c r="A16" s="109"/>
      <c r="B16" s="79"/>
      <c r="C16" s="54" t="s">
        <v>58</v>
      </c>
      <c r="D16" s="55" t="s">
        <v>31</v>
      </c>
      <c r="E16" s="56">
        <v>5</v>
      </c>
      <c r="F16" s="57" t="s">
        <v>59</v>
      </c>
      <c r="G16" s="83"/>
      <c r="H16" s="87" t="s">
        <v>58</v>
      </c>
      <c r="I16" s="55" t="s">
        <v>31</v>
      </c>
      <c r="J16" s="57">
        <f>ROUNDUP(E16*0.75,2)</f>
        <v>3.75</v>
      </c>
      <c r="K16" s="57" t="s">
        <v>59</v>
      </c>
      <c r="L16" s="57"/>
      <c r="M16" s="57">
        <f>ROUNDUP((R5*E16)+(R6*J16)+(R7*(E16*2)),2)</f>
        <v>0</v>
      </c>
      <c r="N16" s="91">
        <f>M16</f>
        <v>0</v>
      </c>
      <c r="O16" s="79" t="s">
        <v>121</v>
      </c>
      <c r="P16" s="58" t="s">
        <v>39</v>
      </c>
      <c r="Q16" s="55"/>
      <c r="R16" s="59">
        <v>0.01</v>
      </c>
      <c r="S16" s="56">
        <f t="shared" si="0"/>
        <v>0.01</v>
      </c>
      <c r="T16" s="75">
        <f>ROUNDUP((R5*R16)+(R6*S16)+(R7*(R16*2)),2)</f>
        <v>0</v>
      </c>
    </row>
    <row r="17" spans="1:20" ht="18.75" customHeight="1" x14ac:dyDescent="0.2">
      <c r="A17" s="109"/>
      <c r="B17" s="79"/>
      <c r="C17" s="54" t="s">
        <v>125</v>
      </c>
      <c r="D17" s="55"/>
      <c r="E17" s="56">
        <v>20</v>
      </c>
      <c r="F17" s="57" t="s">
        <v>27</v>
      </c>
      <c r="G17" s="83"/>
      <c r="H17" s="87" t="s">
        <v>125</v>
      </c>
      <c r="I17" s="55"/>
      <c r="J17" s="57">
        <f>ROUNDUP(E17*0.75,2)</f>
        <v>15</v>
      </c>
      <c r="K17" s="57" t="s">
        <v>27</v>
      </c>
      <c r="L17" s="57"/>
      <c r="M17" s="57">
        <f>ROUNDUP((R5*E17)+(R6*J17)+(R7*(E17*2)),2)</f>
        <v>0</v>
      </c>
      <c r="N17" s="91">
        <f>ROUND(M17+(M17*15/100),2)</f>
        <v>0</v>
      </c>
      <c r="O17" s="79" t="s">
        <v>122</v>
      </c>
      <c r="P17" s="58" t="s">
        <v>43</v>
      </c>
      <c r="Q17" s="55" t="s">
        <v>41</v>
      </c>
      <c r="R17" s="59">
        <v>5</v>
      </c>
      <c r="S17" s="56">
        <f t="shared" si="0"/>
        <v>3.75</v>
      </c>
      <c r="T17" s="75">
        <f>ROUNDUP((R5*R17)+(R6*S17)+(R7*(R17*2)),2)</f>
        <v>0</v>
      </c>
    </row>
    <row r="18" spans="1:20" ht="18.75" customHeight="1" x14ac:dyDescent="0.2">
      <c r="A18" s="109"/>
      <c r="B18" s="79"/>
      <c r="C18" s="54"/>
      <c r="D18" s="55"/>
      <c r="E18" s="56"/>
      <c r="F18" s="57"/>
      <c r="G18" s="83"/>
      <c r="H18" s="87"/>
      <c r="I18" s="55"/>
      <c r="J18" s="57"/>
      <c r="K18" s="57"/>
      <c r="L18" s="57"/>
      <c r="M18" s="57"/>
      <c r="N18" s="91"/>
      <c r="O18" s="79" t="s">
        <v>123</v>
      </c>
      <c r="P18" s="58" t="s">
        <v>44</v>
      </c>
      <c r="Q18" s="55"/>
      <c r="R18" s="59">
        <v>1</v>
      </c>
      <c r="S18" s="56">
        <f t="shared" si="0"/>
        <v>0.75</v>
      </c>
      <c r="T18" s="75">
        <f>ROUNDUP((R5*R18)+(R6*S18)+(R7*(R18*2)),2)</f>
        <v>0</v>
      </c>
    </row>
    <row r="19" spans="1:20" ht="18.75" customHeight="1" x14ac:dyDescent="0.2">
      <c r="A19" s="109"/>
      <c r="B19" s="79"/>
      <c r="C19" s="54"/>
      <c r="D19" s="55"/>
      <c r="E19" s="56"/>
      <c r="F19" s="57"/>
      <c r="G19" s="83"/>
      <c r="H19" s="87"/>
      <c r="I19" s="55"/>
      <c r="J19" s="57"/>
      <c r="K19" s="57"/>
      <c r="L19" s="57"/>
      <c r="M19" s="57"/>
      <c r="N19" s="91"/>
      <c r="O19" s="79" t="s">
        <v>48</v>
      </c>
      <c r="P19" s="58" t="s">
        <v>33</v>
      </c>
      <c r="Q19" s="55"/>
      <c r="R19" s="59">
        <v>2.5</v>
      </c>
      <c r="S19" s="56">
        <f t="shared" si="0"/>
        <v>1.8800000000000001</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46</v>
      </c>
      <c r="Q20" s="55"/>
      <c r="R20" s="59">
        <v>1.5</v>
      </c>
      <c r="S20" s="56">
        <f t="shared" si="0"/>
        <v>1.1300000000000001</v>
      </c>
      <c r="T20" s="75">
        <f>ROUNDUP((R5*R20)+(R6*S20)+(R7*(R20*2)),2)</f>
        <v>0</v>
      </c>
    </row>
    <row r="21" spans="1:20" ht="18.75" customHeight="1" x14ac:dyDescent="0.2">
      <c r="A21" s="109"/>
      <c r="B21" s="79"/>
      <c r="C21" s="54"/>
      <c r="D21" s="55"/>
      <c r="E21" s="56"/>
      <c r="F21" s="57"/>
      <c r="G21" s="83"/>
      <c r="H21" s="87"/>
      <c r="I21" s="55"/>
      <c r="J21" s="57"/>
      <c r="K21" s="57"/>
      <c r="L21" s="57"/>
      <c r="M21" s="57"/>
      <c r="N21" s="91"/>
      <c r="O21" s="79"/>
      <c r="P21" s="58" t="s">
        <v>44</v>
      </c>
      <c r="Q21" s="55"/>
      <c r="R21" s="59">
        <v>1</v>
      </c>
      <c r="S21" s="56">
        <f t="shared" si="0"/>
        <v>0.75</v>
      </c>
      <c r="T21" s="75">
        <f>ROUNDUP((R5*R21)+(R6*S21)+(R7*(R21*2)),2)</f>
        <v>0</v>
      </c>
    </row>
    <row r="22" spans="1:20" ht="18.75" customHeight="1" x14ac:dyDescent="0.2">
      <c r="A22" s="109"/>
      <c r="B22" s="79"/>
      <c r="C22" s="54"/>
      <c r="D22" s="55"/>
      <c r="E22" s="56"/>
      <c r="F22" s="57"/>
      <c r="G22" s="83"/>
      <c r="H22" s="87"/>
      <c r="I22" s="55"/>
      <c r="J22" s="57"/>
      <c r="K22" s="57"/>
      <c r="L22" s="57"/>
      <c r="M22" s="57"/>
      <c r="N22" s="91"/>
      <c r="O22" s="79"/>
      <c r="P22" s="58" t="s">
        <v>32</v>
      </c>
      <c r="Q22" s="55"/>
      <c r="R22" s="59">
        <v>0.05</v>
      </c>
      <c r="S22" s="56">
        <f t="shared" si="0"/>
        <v>0.04</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126</v>
      </c>
      <c r="C24" s="54" t="s">
        <v>129</v>
      </c>
      <c r="D24" s="55"/>
      <c r="E24" s="56">
        <v>30</v>
      </c>
      <c r="F24" s="57" t="s">
        <v>27</v>
      </c>
      <c r="G24" s="83"/>
      <c r="H24" s="87" t="s">
        <v>129</v>
      </c>
      <c r="I24" s="55"/>
      <c r="J24" s="57">
        <f>ROUNDUP(E24*0.75,2)</f>
        <v>22.5</v>
      </c>
      <c r="K24" s="57" t="s">
        <v>27</v>
      </c>
      <c r="L24" s="57"/>
      <c r="M24" s="57">
        <f>ROUNDUP((R5*E24)+(R6*J24)+(R7*(E24*2)),2)</f>
        <v>0</v>
      </c>
      <c r="N24" s="91">
        <f>ROUND(M24+(M24*15/100),2)</f>
        <v>0</v>
      </c>
      <c r="O24" s="79" t="s">
        <v>127</v>
      </c>
      <c r="P24" s="58" t="s">
        <v>69</v>
      </c>
      <c r="Q24" s="55"/>
      <c r="R24" s="59">
        <v>0.3</v>
      </c>
      <c r="S24" s="56">
        <f>ROUNDUP(R24*0.75,2)</f>
        <v>0.23</v>
      </c>
      <c r="T24" s="75">
        <f>ROUNDUP((R5*R24)+(R6*S24)+(R7*(R24*2)),2)</f>
        <v>0</v>
      </c>
    </row>
    <row r="25" spans="1:20" ht="18.75" customHeight="1" x14ac:dyDescent="0.2">
      <c r="A25" s="109"/>
      <c r="B25" s="79"/>
      <c r="C25" s="54" t="s">
        <v>130</v>
      </c>
      <c r="D25" s="55"/>
      <c r="E25" s="56">
        <v>10</v>
      </c>
      <c r="F25" s="57" t="s">
        <v>27</v>
      </c>
      <c r="G25" s="83"/>
      <c r="H25" s="87" t="s">
        <v>130</v>
      </c>
      <c r="I25" s="55"/>
      <c r="J25" s="57">
        <f>ROUNDUP(E25*0.75,2)</f>
        <v>7.5</v>
      </c>
      <c r="K25" s="57" t="s">
        <v>27</v>
      </c>
      <c r="L25" s="57"/>
      <c r="M25" s="57">
        <f>ROUNDUP((R5*E25)+(R6*J25)+(R7*(E25*2)),2)</f>
        <v>0</v>
      </c>
      <c r="N25" s="91">
        <f>ROUND(M25+(M25*2/100),2)</f>
        <v>0</v>
      </c>
      <c r="O25" s="79" t="s">
        <v>128</v>
      </c>
      <c r="P25" s="58" t="s">
        <v>88</v>
      </c>
      <c r="Q25" s="55" t="s">
        <v>41</v>
      </c>
      <c r="R25" s="59">
        <v>0.3</v>
      </c>
      <c r="S25" s="56">
        <f>ROUNDUP(R25*0.75,2)</f>
        <v>0.23</v>
      </c>
      <c r="T25" s="75">
        <f>ROUNDUP((R5*R25)+(R6*S25)+(R7*(R25*2)),2)</f>
        <v>0</v>
      </c>
    </row>
    <row r="26" spans="1:20" ht="18.75" customHeight="1" x14ac:dyDescent="0.2">
      <c r="A26" s="109"/>
      <c r="B26" s="79"/>
      <c r="C26" s="54" t="s">
        <v>83</v>
      </c>
      <c r="D26" s="55" t="s">
        <v>84</v>
      </c>
      <c r="E26" s="96">
        <v>0.5</v>
      </c>
      <c r="F26" s="57" t="s">
        <v>56</v>
      </c>
      <c r="G26" s="83"/>
      <c r="H26" s="87" t="s">
        <v>83</v>
      </c>
      <c r="I26" s="55" t="s">
        <v>84</v>
      </c>
      <c r="J26" s="57">
        <f>ROUNDUP(E26*0.75,2)</f>
        <v>0.38</v>
      </c>
      <c r="K26" s="57" t="s">
        <v>56</v>
      </c>
      <c r="L26" s="57"/>
      <c r="M26" s="57">
        <f>ROUNDUP((R5*E26)+(R6*J26)+(R7*(E26*2)),2)</f>
        <v>0</v>
      </c>
      <c r="N26" s="91">
        <f>M26</f>
        <v>0</v>
      </c>
      <c r="O26" s="79" t="s">
        <v>24</v>
      </c>
      <c r="P26" s="58" t="s">
        <v>131</v>
      </c>
      <c r="Q26" s="55" t="s">
        <v>132</v>
      </c>
      <c r="R26" s="59">
        <v>4</v>
      </c>
      <c r="S26" s="56">
        <f>ROUNDUP(R26*0.75,2)</f>
        <v>3</v>
      </c>
      <c r="T26" s="75">
        <f>ROUNDUP((R5*R26)+(R6*S26)+(R7*(R26*2)),2)</f>
        <v>0</v>
      </c>
    </row>
    <row r="27" spans="1:20" ht="18.75" customHeight="1" x14ac:dyDescent="0.2">
      <c r="A27" s="109"/>
      <c r="B27" s="79"/>
      <c r="C27" s="54" t="s">
        <v>49</v>
      </c>
      <c r="D27" s="55"/>
      <c r="E27" s="56">
        <v>5</v>
      </c>
      <c r="F27" s="57" t="s">
        <v>27</v>
      </c>
      <c r="G27" s="83"/>
      <c r="H27" s="87" t="s">
        <v>49</v>
      </c>
      <c r="I27" s="55"/>
      <c r="J27" s="57">
        <f>ROUNDUP(E27*0.75,2)</f>
        <v>3.75</v>
      </c>
      <c r="K27" s="57" t="s">
        <v>27</v>
      </c>
      <c r="L27" s="57"/>
      <c r="M27" s="57">
        <f>ROUNDUP((R5*E27)+(R6*J27)+(R7*(E27*2)),2)</f>
        <v>0</v>
      </c>
      <c r="N27" s="91">
        <f>ROUND(M27+(M27*10/100),2)</f>
        <v>0</v>
      </c>
      <c r="O27" s="79"/>
      <c r="P27" s="58"/>
      <c r="Q27" s="55"/>
      <c r="R27" s="59"/>
      <c r="S27" s="56"/>
      <c r="T27" s="75"/>
    </row>
    <row r="28" spans="1:20" ht="18.75" customHeight="1" x14ac:dyDescent="0.2">
      <c r="A28" s="109"/>
      <c r="B28" s="80"/>
      <c r="C28" s="60"/>
      <c r="D28" s="61"/>
      <c r="E28" s="62"/>
      <c r="F28" s="63"/>
      <c r="G28" s="84"/>
      <c r="H28" s="88"/>
      <c r="I28" s="61"/>
      <c r="J28" s="63"/>
      <c r="K28" s="63"/>
      <c r="L28" s="63"/>
      <c r="M28" s="63"/>
      <c r="N28" s="92"/>
      <c r="O28" s="80"/>
      <c r="P28" s="64"/>
      <c r="Q28" s="61"/>
      <c r="R28" s="65"/>
      <c r="S28" s="62"/>
      <c r="T28" s="76"/>
    </row>
    <row r="29" spans="1:20" ht="18.75" customHeight="1" x14ac:dyDescent="0.2">
      <c r="A29" s="109"/>
      <c r="B29" s="79" t="s">
        <v>133</v>
      </c>
      <c r="C29" s="54" t="s">
        <v>134</v>
      </c>
      <c r="D29" s="55"/>
      <c r="E29" s="56">
        <v>20</v>
      </c>
      <c r="F29" s="57" t="s">
        <v>27</v>
      </c>
      <c r="G29" s="83"/>
      <c r="H29" s="87" t="s">
        <v>134</v>
      </c>
      <c r="I29" s="55"/>
      <c r="J29" s="57">
        <f>ROUNDUP(E29*0.75,2)</f>
        <v>15</v>
      </c>
      <c r="K29" s="57" t="s">
        <v>27</v>
      </c>
      <c r="L29" s="57"/>
      <c r="M29" s="57">
        <f>ROUNDUP((R5*E29)+(R6*J29)+(R7*(E29*2)),2)</f>
        <v>0</v>
      </c>
      <c r="N29" s="91">
        <f>ROUND(M29+(M29*3/100),2)</f>
        <v>0</v>
      </c>
      <c r="O29" s="79" t="s">
        <v>48</v>
      </c>
      <c r="P29" s="58" t="s">
        <v>95</v>
      </c>
      <c r="Q29" s="55"/>
      <c r="R29" s="59">
        <v>100</v>
      </c>
      <c r="S29" s="56">
        <f>ROUNDUP(R29*0.75,2)</f>
        <v>75</v>
      </c>
      <c r="T29" s="75">
        <f>ROUNDUP((R5*R29)+(R6*S29)+(R7*(R29*2)),2)</f>
        <v>0</v>
      </c>
    </row>
    <row r="30" spans="1:20" ht="18.75" customHeight="1" x14ac:dyDescent="0.2">
      <c r="A30" s="109"/>
      <c r="B30" s="79"/>
      <c r="C30" s="54" t="s">
        <v>135</v>
      </c>
      <c r="D30" s="55"/>
      <c r="E30" s="56">
        <v>5</v>
      </c>
      <c r="F30" s="57" t="s">
        <v>27</v>
      </c>
      <c r="G30" s="83"/>
      <c r="H30" s="87" t="s">
        <v>135</v>
      </c>
      <c r="I30" s="55"/>
      <c r="J30" s="57">
        <f>ROUNDUP(E30*0.75,2)</f>
        <v>3.75</v>
      </c>
      <c r="K30" s="57" t="s">
        <v>27</v>
      </c>
      <c r="L30" s="57"/>
      <c r="M30" s="57">
        <f>ROUNDUP((R5*E30)+(R6*J30)+(R7*(E30*2)),2)</f>
        <v>0</v>
      </c>
      <c r="N30" s="91">
        <f>M30</f>
        <v>0</v>
      </c>
      <c r="O30" s="79"/>
      <c r="P30" s="58" t="s">
        <v>136</v>
      </c>
      <c r="Q30" s="55"/>
      <c r="R30" s="59">
        <v>3</v>
      </c>
      <c r="S30" s="56">
        <f>ROUNDUP(R30*0.75,2)</f>
        <v>2.25</v>
      </c>
      <c r="T30" s="75">
        <f>ROUNDUP((R5*R30)+(R6*S30)+(R7*(R30*2)),2)</f>
        <v>0</v>
      </c>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137</v>
      </c>
      <c r="C34" s="54" t="s">
        <v>143</v>
      </c>
      <c r="D34" s="55" t="s">
        <v>144</v>
      </c>
      <c r="E34" s="73">
        <v>0.1</v>
      </c>
      <c r="F34" s="57" t="s">
        <v>100</v>
      </c>
      <c r="G34" s="83" t="s">
        <v>76</v>
      </c>
      <c r="H34" s="87" t="s">
        <v>143</v>
      </c>
      <c r="I34" s="55" t="s">
        <v>144</v>
      </c>
      <c r="J34" s="57">
        <f>ROUNDUP(E34*0.75,2)</f>
        <v>0.08</v>
      </c>
      <c r="K34" s="57" t="s">
        <v>100</v>
      </c>
      <c r="L34" s="57" t="s">
        <v>76</v>
      </c>
      <c r="M34" s="57">
        <f>ROUNDUP((S5*E34)+(S6*J34)+(S7*(E34*2)),2)</f>
        <v>0</v>
      </c>
      <c r="N34" s="91">
        <f>M34</f>
        <v>0</v>
      </c>
      <c r="O34" s="79" t="s">
        <v>138</v>
      </c>
      <c r="P34" s="58" t="s">
        <v>69</v>
      </c>
      <c r="Q34" s="55"/>
      <c r="R34" s="59">
        <v>3</v>
      </c>
      <c r="S34" s="56">
        <f>ROUNDUP(R34*0.75,2)</f>
        <v>2.25</v>
      </c>
      <c r="T34" s="75">
        <f>ROUNDUP((S5*R34)+(S6*S34)+(S7*(R34*2)),2)</f>
        <v>0</v>
      </c>
    </row>
    <row r="35" spans="1:20" ht="18.75" customHeight="1" x14ac:dyDescent="0.2">
      <c r="A35" s="109"/>
      <c r="B35" s="79"/>
      <c r="C35" s="54" t="s">
        <v>145</v>
      </c>
      <c r="D35" s="55"/>
      <c r="E35" s="97">
        <v>6.6666666666666666E-2</v>
      </c>
      <c r="F35" s="57" t="s">
        <v>146</v>
      </c>
      <c r="G35" s="83"/>
      <c r="H35" s="87" t="s">
        <v>145</v>
      </c>
      <c r="I35" s="55"/>
      <c r="J35" s="57">
        <f>ROUNDUP(E35*0.75,2)</f>
        <v>0.05</v>
      </c>
      <c r="K35" s="57" t="s">
        <v>146</v>
      </c>
      <c r="L35" s="57"/>
      <c r="M35" s="57">
        <f>ROUNDUP((S5*E35)+(S6*J35)+(S7*(E35*2)),2)</f>
        <v>0</v>
      </c>
      <c r="N35" s="91">
        <f>M35</f>
        <v>0</v>
      </c>
      <c r="O35" s="79" t="s">
        <v>139</v>
      </c>
      <c r="P35" s="58" t="s">
        <v>44</v>
      </c>
      <c r="Q35" s="55"/>
      <c r="R35" s="59">
        <v>3</v>
      </c>
      <c r="S35" s="56">
        <f>ROUNDUP(R35*0.75,2)</f>
        <v>2.25</v>
      </c>
      <c r="T35" s="75">
        <f>ROUNDUP((S5*R35)+(S6*S35)+(S7*(R35*2)),2)</f>
        <v>0</v>
      </c>
    </row>
    <row r="36" spans="1:20" ht="18.75" customHeight="1" x14ac:dyDescent="0.2">
      <c r="A36" s="109"/>
      <c r="B36" s="79"/>
      <c r="C36" s="54" t="s">
        <v>83</v>
      </c>
      <c r="D36" s="55" t="s">
        <v>84</v>
      </c>
      <c r="E36" s="73">
        <v>0.1</v>
      </c>
      <c r="F36" s="57" t="s">
        <v>56</v>
      </c>
      <c r="G36" s="83"/>
      <c r="H36" s="87" t="s">
        <v>83</v>
      </c>
      <c r="I36" s="55" t="s">
        <v>84</v>
      </c>
      <c r="J36" s="57">
        <f>ROUNDUP(E36*0.75,2)</f>
        <v>0.08</v>
      </c>
      <c r="K36" s="57" t="s">
        <v>56</v>
      </c>
      <c r="L36" s="57"/>
      <c r="M36" s="57">
        <f>ROUNDUP((S5*E36)+(S6*J36)+(S7*(E36*2)),2)</f>
        <v>0</v>
      </c>
      <c r="N36" s="91">
        <f>M36</f>
        <v>0</v>
      </c>
      <c r="O36" s="79" t="s">
        <v>140</v>
      </c>
      <c r="P36" s="58"/>
      <c r="Q36" s="55"/>
      <c r="R36" s="59"/>
      <c r="S36" s="56"/>
      <c r="T36" s="75"/>
    </row>
    <row r="37" spans="1:20" ht="18.75" customHeight="1" x14ac:dyDescent="0.2">
      <c r="A37" s="109"/>
      <c r="B37" s="79"/>
      <c r="C37" s="54" t="s">
        <v>147</v>
      </c>
      <c r="D37" s="55" t="s">
        <v>148</v>
      </c>
      <c r="E37" s="56">
        <v>15</v>
      </c>
      <c r="F37" s="57" t="s">
        <v>27</v>
      </c>
      <c r="G37" s="83"/>
      <c r="H37" s="87" t="s">
        <v>147</v>
      </c>
      <c r="I37" s="55" t="s">
        <v>148</v>
      </c>
      <c r="J37" s="57">
        <f>ROUNDUP(E37*0.75,2)</f>
        <v>11.25</v>
      </c>
      <c r="K37" s="57" t="s">
        <v>27</v>
      </c>
      <c r="L37" s="57"/>
      <c r="M37" s="57">
        <f>ROUNDUP((S5*E37)+(S6*J37)+(S7*(E37*2)),2)</f>
        <v>0</v>
      </c>
      <c r="N37" s="91">
        <f>M37</f>
        <v>0</v>
      </c>
      <c r="O37" s="79" t="s">
        <v>141</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142</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24</v>
      </c>
      <c r="P39" s="58"/>
      <c r="Q39" s="55"/>
      <c r="R39" s="59"/>
      <c r="S39" s="56"/>
      <c r="T39" s="75"/>
    </row>
    <row r="40" spans="1:20" ht="18.75" customHeight="1" x14ac:dyDescent="0.2">
      <c r="A40" s="109"/>
      <c r="B40" s="79"/>
      <c r="C40" s="54"/>
      <c r="D40" s="55"/>
      <c r="E40" s="56"/>
      <c r="F40" s="57"/>
      <c r="G40" s="83"/>
      <c r="H40" s="87"/>
      <c r="I40" s="55"/>
      <c r="J40" s="57"/>
      <c r="K40" s="57"/>
      <c r="L40" s="57"/>
      <c r="M40" s="57"/>
      <c r="N40" s="91"/>
      <c r="O40" s="79"/>
      <c r="P40" s="58"/>
      <c r="Q40" s="55"/>
      <c r="R40" s="59"/>
      <c r="S40" s="56"/>
      <c r="T40" s="75"/>
    </row>
    <row r="41" spans="1:20" ht="18.75" customHeight="1" thickBot="1" x14ac:dyDescent="0.25">
      <c r="A41" s="110"/>
      <c r="B41" s="81"/>
      <c r="C41" s="67"/>
      <c r="D41" s="68"/>
      <c r="E41" s="69"/>
      <c r="F41" s="70"/>
      <c r="G41" s="85"/>
      <c r="H41" s="89"/>
      <c r="I41" s="68"/>
      <c r="J41" s="70"/>
      <c r="K41" s="70"/>
      <c r="L41" s="70"/>
      <c r="M41" s="70"/>
      <c r="N41" s="93"/>
      <c r="O41" s="81"/>
      <c r="P41" s="71"/>
      <c r="Q41" s="68"/>
      <c r="R41" s="72"/>
      <c r="S41" s="69"/>
      <c r="T41" s="77"/>
    </row>
    <row r="42" spans="1:20" ht="18.75" customHeight="1" x14ac:dyDescent="0.2">
      <c r="A42" s="108" t="s">
        <v>101</v>
      </c>
      <c r="B42" s="79" t="s">
        <v>149</v>
      </c>
      <c r="C42" s="54" t="s">
        <v>150</v>
      </c>
      <c r="D42" s="55" t="s">
        <v>151</v>
      </c>
      <c r="E42" s="96">
        <v>0.5</v>
      </c>
      <c r="F42" s="57" t="s">
        <v>100</v>
      </c>
      <c r="G42" s="83"/>
      <c r="H42" s="87" t="s">
        <v>150</v>
      </c>
      <c r="I42" s="55" t="s">
        <v>151</v>
      </c>
      <c r="J42" s="57">
        <f>ROUNDUP(E42*0.75,2)</f>
        <v>0.38</v>
      </c>
      <c r="K42" s="57" t="s">
        <v>100</v>
      </c>
      <c r="L42" s="57"/>
      <c r="M42" s="57">
        <f>ROUNDUP((T5*E42)+(T6*J42)+(T7*(E42*2)),2)</f>
        <v>0</v>
      </c>
      <c r="N42" s="91">
        <f>M42</f>
        <v>0</v>
      </c>
      <c r="O42" s="79"/>
      <c r="P42" s="58" t="s">
        <v>25</v>
      </c>
      <c r="Q42" s="55"/>
      <c r="R42" s="59">
        <v>110</v>
      </c>
      <c r="S42" s="56">
        <f>ROUNDUP(R42*0.75,2)</f>
        <v>82.5</v>
      </c>
      <c r="T42" s="75">
        <f>ROUNDUP((T5*R42)+(T6*S42)+(T7*(R42*2)),2)</f>
        <v>0</v>
      </c>
    </row>
    <row r="43" spans="1:20" ht="18.75" customHeight="1" x14ac:dyDescent="0.2">
      <c r="A43" s="109"/>
      <c r="B43" s="80"/>
      <c r="C43" s="60"/>
      <c r="D43" s="61"/>
      <c r="E43" s="62"/>
      <c r="F43" s="63"/>
      <c r="G43" s="84"/>
      <c r="H43" s="88"/>
      <c r="I43" s="61"/>
      <c r="J43" s="63"/>
      <c r="K43" s="63"/>
      <c r="L43" s="63"/>
      <c r="M43" s="63"/>
      <c r="N43" s="92"/>
      <c r="O43" s="80"/>
      <c r="P43" s="64"/>
      <c r="Q43" s="61"/>
      <c r="R43" s="65"/>
      <c r="S43" s="62"/>
      <c r="T43" s="76"/>
    </row>
    <row r="44" spans="1:20" ht="18.75" customHeight="1" x14ac:dyDescent="0.2">
      <c r="A44" s="109"/>
      <c r="B44" s="79" t="s">
        <v>152</v>
      </c>
      <c r="C44" s="54" t="s">
        <v>155</v>
      </c>
      <c r="D44" s="55" t="s">
        <v>156</v>
      </c>
      <c r="E44" s="56">
        <v>1</v>
      </c>
      <c r="F44" s="57" t="s">
        <v>157</v>
      </c>
      <c r="G44" s="83" t="s">
        <v>76</v>
      </c>
      <c r="H44" s="87" t="s">
        <v>155</v>
      </c>
      <c r="I44" s="55" t="s">
        <v>156</v>
      </c>
      <c r="J44" s="57">
        <f>ROUNDUP(E44*0.75,2)</f>
        <v>0.75</v>
      </c>
      <c r="K44" s="57" t="s">
        <v>157</v>
      </c>
      <c r="L44" s="57" t="s">
        <v>76</v>
      </c>
      <c r="M44" s="57">
        <f>ROUNDUP((T5*E44)+(T6*J44)+(T7*(E44*2)),2)</f>
        <v>0</v>
      </c>
      <c r="N44" s="91">
        <f>M44</f>
        <v>0</v>
      </c>
      <c r="O44" s="79" t="s">
        <v>153</v>
      </c>
      <c r="P44" s="58" t="s">
        <v>89</v>
      </c>
      <c r="Q44" s="55"/>
      <c r="R44" s="59">
        <v>3</v>
      </c>
      <c r="S44" s="56">
        <f t="shared" ref="S44:S50" si="1">ROUNDUP(R44*0.75,2)</f>
        <v>2.25</v>
      </c>
      <c r="T44" s="75">
        <f>ROUNDUP((T5*R44)+(T6*S44)+(T7*(R44*2)),2)</f>
        <v>0</v>
      </c>
    </row>
    <row r="45" spans="1:20" ht="18.75" customHeight="1" x14ac:dyDescent="0.2">
      <c r="A45" s="109"/>
      <c r="B45" s="79"/>
      <c r="C45" s="54" t="s">
        <v>28</v>
      </c>
      <c r="D45" s="55"/>
      <c r="E45" s="56">
        <v>20</v>
      </c>
      <c r="F45" s="57" t="s">
        <v>27</v>
      </c>
      <c r="G45" s="83"/>
      <c r="H45" s="87" t="s">
        <v>28</v>
      </c>
      <c r="I45" s="55"/>
      <c r="J45" s="57">
        <f>ROUNDUP(E45*0.75,2)</f>
        <v>15</v>
      </c>
      <c r="K45" s="57" t="s">
        <v>27</v>
      </c>
      <c r="L45" s="57"/>
      <c r="M45" s="57">
        <f>ROUNDUP((T5*E45)+(T6*J45)+(T7*(E45*2)),2)</f>
        <v>0</v>
      </c>
      <c r="N45" s="91">
        <f>ROUND(M45+(M45*6/100),2)</f>
        <v>0</v>
      </c>
      <c r="O45" s="79" t="s">
        <v>154</v>
      </c>
      <c r="P45" s="58" t="s">
        <v>44</v>
      </c>
      <c r="Q45" s="55"/>
      <c r="R45" s="59">
        <v>2</v>
      </c>
      <c r="S45" s="56">
        <f t="shared" si="1"/>
        <v>1.5</v>
      </c>
      <c r="T45" s="75">
        <f>ROUNDUP((T5*R45)+(T6*S45)+(T7*(R45*2)),2)</f>
        <v>0</v>
      </c>
    </row>
    <row r="46" spans="1:20" ht="18.75" customHeight="1" x14ac:dyDescent="0.2">
      <c r="A46" s="109"/>
      <c r="B46" s="79"/>
      <c r="C46" s="54" t="s">
        <v>158</v>
      </c>
      <c r="D46" s="55"/>
      <c r="E46" s="56">
        <v>20</v>
      </c>
      <c r="F46" s="57" t="s">
        <v>27</v>
      </c>
      <c r="G46" s="83"/>
      <c r="H46" s="87" t="s">
        <v>158</v>
      </c>
      <c r="I46" s="55"/>
      <c r="J46" s="57">
        <f>ROUNDUP(E46*0.75,2)</f>
        <v>15</v>
      </c>
      <c r="K46" s="57" t="s">
        <v>27</v>
      </c>
      <c r="L46" s="57"/>
      <c r="M46" s="57">
        <f>ROUNDUP((T5*E46)+(T6*J46)+(T7*(E46*2)),2)</f>
        <v>0</v>
      </c>
      <c r="N46" s="91">
        <f>ROUND(M46+(M46*15/100),2)</f>
        <v>0</v>
      </c>
      <c r="O46" s="103" t="s">
        <v>524</v>
      </c>
      <c r="P46" s="58" t="s">
        <v>69</v>
      </c>
      <c r="Q46" s="55"/>
      <c r="R46" s="59">
        <v>1</v>
      </c>
      <c r="S46" s="56">
        <f t="shared" si="1"/>
        <v>0.75</v>
      </c>
      <c r="T46" s="75">
        <f>ROUNDUP((T5*R46)+(T6*S46)+(T7*(R46*2)),2)</f>
        <v>0</v>
      </c>
    </row>
    <row r="47" spans="1:20" ht="18.75" customHeight="1" x14ac:dyDescent="0.2">
      <c r="A47" s="109"/>
      <c r="B47" s="79"/>
      <c r="C47" s="54" t="s">
        <v>159</v>
      </c>
      <c r="D47" s="55"/>
      <c r="E47" s="56">
        <v>2</v>
      </c>
      <c r="F47" s="57" t="s">
        <v>27</v>
      </c>
      <c r="G47" s="83"/>
      <c r="H47" s="87" t="s">
        <v>159</v>
      </c>
      <c r="I47" s="55"/>
      <c r="J47" s="57">
        <f>ROUNDUP(E47*0.75,2)</f>
        <v>1.5</v>
      </c>
      <c r="K47" s="57" t="s">
        <v>27</v>
      </c>
      <c r="L47" s="57"/>
      <c r="M47" s="57">
        <f>ROUNDUP((T5*E47)+(T6*J47)+(T7*(E47*2)),2)</f>
        <v>0</v>
      </c>
      <c r="N47" s="91">
        <f>M47</f>
        <v>0</v>
      </c>
      <c r="O47" s="36" t="s">
        <v>525</v>
      </c>
      <c r="P47" s="58" t="s">
        <v>88</v>
      </c>
      <c r="Q47" s="55" t="s">
        <v>41</v>
      </c>
      <c r="R47" s="59">
        <v>1.5</v>
      </c>
      <c r="S47" s="56">
        <f t="shared" si="1"/>
        <v>1.1300000000000001</v>
      </c>
      <c r="T47" s="75">
        <f>ROUNDUP((T5*R47)+(T6*S47)+(T7*(R47*2)),2)</f>
        <v>0</v>
      </c>
    </row>
    <row r="48" spans="1:20" ht="18.75" customHeight="1" x14ac:dyDescent="0.2">
      <c r="A48" s="109"/>
      <c r="B48" s="79"/>
      <c r="C48" s="54"/>
      <c r="D48" s="55"/>
      <c r="E48" s="56"/>
      <c r="F48" s="57"/>
      <c r="G48" s="83"/>
      <c r="H48" s="87"/>
      <c r="I48" s="55"/>
      <c r="J48" s="57"/>
      <c r="K48" s="57"/>
      <c r="L48" s="57"/>
      <c r="M48" s="57"/>
      <c r="N48" s="91"/>
      <c r="O48" s="79" t="s">
        <v>48</v>
      </c>
      <c r="P48" s="58" t="s">
        <v>96</v>
      </c>
      <c r="Q48" s="55"/>
      <c r="R48" s="59">
        <v>1</v>
      </c>
      <c r="S48" s="56">
        <f t="shared" si="1"/>
        <v>0.75</v>
      </c>
      <c r="T48" s="75">
        <f>ROUNDUP((T5*R48)+(T6*S48)+(T7*(R48*2)),2)</f>
        <v>0</v>
      </c>
    </row>
    <row r="49" spans="1:20" ht="18.75" customHeight="1" x14ac:dyDescent="0.2">
      <c r="A49" s="109"/>
      <c r="B49" s="79"/>
      <c r="C49" s="54"/>
      <c r="D49" s="55"/>
      <c r="E49" s="56"/>
      <c r="F49" s="57"/>
      <c r="G49" s="83"/>
      <c r="H49" s="87"/>
      <c r="I49" s="55"/>
      <c r="J49" s="57"/>
      <c r="K49" s="57"/>
      <c r="L49" s="57"/>
      <c r="M49" s="57"/>
      <c r="N49" s="91"/>
      <c r="O49" s="79"/>
      <c r="P49" s="58" t="s">
        <v>86</v>
      </c>
      <c r="Q49" s="55"/>
      <c r="R49" s="59">
        <v>1</v>
      </c>
      <c r="S49" s="56">
        <f t="shared" si="1"/>
        <v>0.75</v>
      </c>
      <c r="T49" s="75">
        <f>ROUNDUP((T5*R49)+(T6*S49)+(T7*(R49*2)),2)</f>
        <v>0</v>
      </c>
    </row>
    <row r="50" spans="1:20" ht="18.75" customHeight="1" x14ac:dyDescent="0.2">
      <c r="A50" s="109"/>
      <c r="B50" s="79"/>
      <c r="C50" s="54"/>
      <c r="D50" s="55"/>
      <c r="E50" s="56"/>
      <c r="F50" s="57"/>
      <c r="G50" s="83"/>
      <c r="H50" s="87"/>
      <c r="I50" s="55"/>
      <c r="J50" s="57"/>
      <c r="K50" s="57"/>
      <c r="L50" s="57"/>
      <c r="M50" s="57"/>
      <c r="N50" s="91"/>
      <c r="O50" s="79"/>
      <c r="P50" s="58" t="s">
        <v>44</v>
      </c>
      <c r="Q50" s="55"/>
      <c r="R50" s="59">
        <v>1</v>
      </c>
      <c r="S50" s="56">
        <f t="shared" si="1"/>
        <v>0.75</v>
      </c>
      <c r="T50" s="75">
        <f>ROUNDUP((T5*R50)+(T6*S50)+(T7*(R50*2)),2)</f>
        <v>0</v>
      </c>
    </row>
    <row r="51" spans="1:20" ht="18.75" customHeight="1" x14ac:dyDescent="0.2">
      <c r="A51" s="109"/>
      <c r="B51" s="80"/>
      <c r="C51" s="60"/>
      <c r="D51" s="61"/>
      <c r="E51" s="62"/>
      <c r="F51" s="63"/>
      <c r="G51" s="84"/>
      <c r="H51" s="88"/>
      <c r="I51" s="61"/>
      <c r="J51" s="63"/>
      <c r="K51" s="63"/>
      <c r="L51" s="63"/>
      <c r="M51" s="63"/>
      <c r="N51" s="92"/>
      <c r="O51" s="80"/>
      <c r="P51" s="64"/>
      <c r="Q51" s="61"/>
      <c r="R51" s="65"/>
      <c r="S51" s="62"/>
      <c r="T51" s="76"/>
    </row>
    <row r="52" spans="1:20" ht="18.75" customHeight="1" x14ac:dyDescent="0.2">
      <c r="A52" s="109"/>
      <c r="B52" s="79" t="s">
        <v>160</v>
      </c>
      <c r="C52" s="54" t="s">
        <v>26</v>
      </c>
      <c r="D52" s="55"/>
      <c r="E52" s="56">
        <v>10</v>
      </c>
      <c r="F52" s="57" t="s">
        <v>27</v>
      </c>
      <c r="G52" s="83"/>
      <c r="H52" s="87" t="s">
        <v>26</v>
      </c>
      <c r="I52" s="55"/>
      <c r="J52" s="57">
        <f>ROUNDUP(E52*0.75,2)</f>
        <v>7.5</v>
      </c>
      <c r="K52" s="57" t="s">
        <v>27</v>
      </c>
      <c r="L52" s="57"/>
      <c r="M52" s="57">
        <f>ROUNDUP((T5*E52)+(T6*J52)+(T7*(E52*2)),2)</f>
        <v>0</v>
      </c>
      <c r="N52" s="91">
        <f>M52</f>
        <v>0</v>
      </c>
      <c r="O52" s="79" t="s">
        <v>161</v>
      </c>
      <c r="P52" s="58" t="s">
        <v>95</v>
      </c>
      <c r="Q52" s="55"/>
      <c r="R52" s="59">
        <v>30</v>
      </c>
      <c r="S52" s="56">
        <f>ROUNDUP(R52*0.75,2)</f>
        <v>22.5</v>
      </c>
      <c r="T52" s="75">
        <f>ROUNDUP((T5*R52)+(T6*S52)+(T7*(R52*2)),2)</f>
        <v>0</v>
      </c>
    </row>
    <row r="53" spans="1:20" ht="18.75" customHeight="1" x14ac:dyDescent="0.2">
      <c r="A53" s="109"/>
      <c r="B53" s="79"/>
      <c r="C53" s="54" t="s">
        <v>163</v>
      </c>
      <c r="D53" s="55"/>
      <c r="E53" s="56">
        <v>30</v>
      </c>
      <c r="F53" s="57" t="s">
        <v>27</v>
      </c>
      <c r="G53" s="83"/>
      <c r="H53" s="87" t="s">
        <v>163</v>
      </c>
      <c r="I53" s="55"/>
      <c r="J53" s="57">
        <f>ROUNDUP(E53*0.75,2)</f>
        <v>22.5</v>
      </c>
      <c r="K53" s="57" t="s">
        <v>27</v>
      </c>
      <c r="L53" s="57"/>
      <c r="M53" s="57">
        <f>ROUNDUP((T5*E53)+(T6*J53)+(T7*(E53*2)),2)</f>
        <v>0</v>
      </c>
      <c r="N53" s="91">
        <f>ROUND(M53+(M53*6/100),2)</f>
        <v>0</v>
      </c>
      <c r="O53" s="79" t="s">
        <v>162</v>
      </c>
      <c r="P53" s="58" t="s">
        <v>32</v>
      </c>
      <c r="Q53" s="55"/>
      <c r="R53" s="59">
        <v>0.2</v>
      </c>
      <c r="S53" s="56">
        <f>ROUNDUP(R53*0.75,2)</f>
        <v>0.15</v>
      </c>
      <c r="T53" s="75">
        <f>ROUNDUP((T5*R53)+(T6*S53)+(T7*(R53*2)),2)</f>
        <v>0</v>
      </c>
    </row>
    <row r="54" spans="1:20" ht="18.75" customHeight="1" x14ac:dyDescent="0.2">
      <c r="A54" s="109"/>
      <c r="B54" s="79"/>
      <c r="C54" s="54" t="s">
        <v>49</v>
      </c>
      <c r="D54" s="55"/>
      <c r="E54" s="56">
        <v>10</v>
      </c>
      <c r="F54" s="57" t="s">
        <v>27</v>
      </c>
      <c r="G54" s="83"/>
      <c r="H54" s="87" t="s">
        <v>49</v>
      </c>
      <c r="I54" s="55"/>
      <c r="J54" s="57">
        <f>ROUNDUP(E54*0.75,2)</f>
        <v>7.5</v>
      </c>
      <c r="K54" s="57" t="s">
        <v>27</v>
      </c>
      <c r="L54" s="57"/>
      <c r="M54" s="57">
        <f>ROUNDUP((T5*E54)+(T6*J54)+(T7*(E54*2)),2)</f>
        <v>0</v>
      </c>
      <c r="N54" s="91">
        <f>ROUND(M54+(M54*10/100),2)</f>
        <v>0</v>
      </c>
      <c r="O54" s="79" t="s">
        <v>24</v>
      </c>
      <c r="P54" s="58" t="s">
        <v>96</v>
      </c>
      <c r="Q54" s="55"/>
      <c r="R54" s="59">
        <v>2</v>
      </c>
      <c r="S54" s="56">
        <f>ROUNDUP(R54*0.75,2)</f>
        <v>1.5</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86</v>
      </c>
      <c r="Q55" s="55"/>
      <c r="R55" s="59">
        <v>2.5</v>
      </c>
      <c r="S55" s="56">
        <f>ROUNDUP(R55*0.75,2)</f>
        <v>1.8800000000000001</v>
      </c>
      <c r="T55" s="75">
        <f>ROUNDUP((T5*R55)+(T6*S55)+(T7*(R55*2)),2)</f>
        <v>0</v>
      </c>
    </row>
    <row r="56" spans="1:20" ht="18.75" customHeight="1" x14ac:dyDescent="0.2">
      <c r="A56" s="109"/>
      <c r="B56" s="79"/>
      <c r="C56" s="54"/>
      <c r="D56" s="55"/>
      <c r="E56" s="56"/>
      <c r="F56" s="57"/>
      <c r="G56" s="83"/>
      <c r="H56" s="87"/>
      <c r="I56" s="55"/>
      <c r="J56" s="57"/>
      <c r="K56" s="57"/>
      <c r="L56" s="57"/>
      <c r="M56" s="57"/>
      <c r="N56" s="91"/>
      <c r="O56" s="79"/>
      <c r="P56" s="58" t="s">
        <v>88</v>
      </c>
      <c r="Q56" s="55" t="s">
        <v>41</v>
      </c>
      <c r="R56" s="59">
        <v>1</v>
      </c>
      <c r="S56" s="56">
        <f>ROUNDUP(R56*0.75,2)</f>
        <v>0.75</v>
      </c>
      <c r="T56" s="75">
        <f>ROUNDUP((T5*R56)+(T6*S56)+(T7*(R56*2)),2)</f>
        <v>0</v>
      </c>
    </row>
    <row r="57" spans="1:20" ht="18.75" customHeight="1" x14ac:dyDescent="0.2">
      <c r="A57" s="109"/>
      <c r="B57" s="80"/>
      <c r="C57" s="60"/>
      <c r="D57" s="61"/>
      <c r="E57" s="62"/>
      <c r="F57" s="63"/>
      <c r="G57" s="84"/>
      <c r="H57" s="88"/>
      <c r="I57" s="61"/>
      <c r="J57" s="63"/>
      <c r="K57" s="63"/>
      <c r="L57" s="63"/>
      <c r="M57" s="63"/>
      <c r="N57" s="92"/>
      <c r="O57" s="80"/>
      <c r="P57" s="64"/>
      <c r="Q57" s="61"/>
      <c r="R57" s="65"/>
      <c r="S57" s="62"/>
      <c r="T57" s="76"/>
    </row>
    <row r="58" spans="1:20" ht="18.75" customHeight="1" x14ac:dyDescent="0.2">
      <c r="A58" s="109"/>
      <c r="B58" s="79" t="s">
        <v>133</v>
      </c>
      <c r="C58" s="54" t="s">
        <v>164</v>
      </c>
      <c r="D58" s="55"/>
      <c r="E58" s="56">
        <v>20</v>
      </c>
      <c r="F58" s="57" t="s">
        <v>27</v>
      </c>
      <c r="G58" s="83"/>
      <c r="H58" s="87" t="s">
        <v>164</v>
      </c>
      <c r="I58" s="55"/>
      <c r="J58" s="57">
        <f>ROUNDUP(E58*0.75,2)</f>
        <v>15</v>
      </c>
      <c r="K58" s="57" t="s">
        <v>27</v>
      </c>
      <c r="L58" s="57"/>
      <c r="M58" s="57">
        <f>ROUNDUP((T5*E58)+(T6*J58)+(T7*(E58*2)),2)</f>
        <v>0</v>
      </c>
      <c r="N58" s="91">
        <f>ROUND(M58+(M58*10/100),2)</f>
        <v>0</v>
      </c>
      <c r="O58" s="79" t="s">
        <v>48</v>
      </c>
      <c r="P58" s="58" t="s">
        <v>95</v>
      </c>
      <c r="Q58" s="55"/>
      <c r="R58" s="59">
        <v>100</v>
      </c>
      <c r="S58" s="56">
        <f>ROUNDUP(R58*0.75,2)</f>
        <v>75</v>
      </c>
      <c r="T58" s="75">
        <f>ROUNDUP((T5*R58)+(T6*S58)+(T7*(R58*2)),2)</f>
        <v>0</v>
      </c>
    </row>
    <row r="59" spans="1:20" ht="18.75" customHeight="1" x14ac:dyDescent="0.2">
      <c r="A59" s="109"/>
      <c r="B59" s="79"/>
      <c r="C59" s="54" t="s">
        <v>165</v>
      </c>
      <c r="D59" s="55"/>
      <c r="E59" s="56">
        <v>5</v>
      </c>
      <c r="F59" s="57" t="s">
        <v>27</v>
      </c>
      <c r="G59" s="83"/>
      <c r="H59" s="87" t="s">
        <v>165</v>
      </c>
      <c r="I59" s="55"/>
      <c r="J59" s="57">
        <f>ROUNDUP(E59*0.75,2)</f>
        <v>3.75</v>
      </c>
      <c r="K59" s="57" t="s">
        <v>27</v>
      </c>
      <c r="L59" s="57"/>
      <c r="M59" s="57">
        <f>ROUNDUP((T5*E59)+(T6*J59)+(T7*(E59*2)),2)</f>
        <v>0</v>
      </c>
      <c r="N59" s="91">
        <f>ROUND(M59+(M59*23/100),2)</f>
        <v>0</v>
      </c>
      <c r="O59" s="79"/>
      <c r="P59" s="58" t="s">
        <v>136</v>
      </c>
      <c r="Q59" s="55"/>
      <c r="R59" s="59">
        <v>3</v>
      </c>
      <c r="S59" s="56">
        <f>ROUNDUP(R59*0.75,2)</f>
        <v>2.25</v>
      </c>
      <c r="T59" s="75">
        <f>ROUNDUP((T5*R59)+(T6*S59)+(T7*(R59*2)),2)</f>
        <v>0</v>
      </c>
    </row>
    <row r="60" spans="1:20" ht="18.75" customHeight="1" x14ac:dyDescent="0.2">
      <c r="A60" s="109"/>
      <c r="B60" s="80"/>
      <c r="C60" s="60"/>
      <c r="D60" s="61"/>
      <c r="E60" s="62"/>
      <c r="F60" s="63"/>
      <c r="G60" s="84"/>
      <c r="H60" s="88"/>
      <c r="I60" s="61"/>
      <c r="J60" s="63"/>
      <c r="K60" s="63"/>
      <c r="L60" s="63"/>
      <c r="M60" s="63"/>
      <c r="N60" s="92"/>
      <c r="O60" s="80"/>
      <c r="P60" s="64"/>
      <c r="Q60" s="61"/>
      <c r="R60" s="65"/>
      <c r="S60" s="62"/>
      <c r="T60" s="76"/>
    </row>
    <row r="61" spans="1:20" ht="18.75" customHeight="1" x14ac:dyDescent="0.2">
      <c r="A61" s="109"/>
      <c r="B61" s="79" t="s">
        <v>166</v>
      </c>
      <c r="C61" s="54" t="s">
        <v>167</v>
      </c>
      <c r="D61" s="55"/>
      <c r="E61" s="98">
        <v>0.25</v>
      </c>
      <c r="F61" s="57" t="s">
        <v>168</v>
      </c>
      <c r="G61" s="83"/>
      <c r="H61" s="87" t="s">
        <v>167</v>
      </c>
      <c r="I61" s="55"/>
      <c r="J61" s="57">
        <f>ROUNDUP(E61*0.75,2)</f>
        <v>0.19</v>
      </c>
      <c r="K61" s="57" t="s">
        <v>168</v>
      </c>
      <c r="L61" s="57"/>
      <c r="M61" s="57">
        <f>ROUNDUP((T5*E61)+(T6*J61)+(T7*(E61*2)),2)</f>
        <v>0</v>
      </c>
      <c r="N61" s="91">
        <f>M61</f>
        <v>0</v>
      </c>
      <c r="O61" s="79" t="s">
        <v>54</v>
      </c>
      <c r="P61" s="58"/>
      <c r="Q61" s="55"/>
      <c r="R61" s="59"/>
      <c r="S61" s="56"/>
      <c r="T61" s="75"/>
    </row>
    <row r="62" spans="1:20" ht="18.75" customHeight="1" thickBot="1" x14ac:dyDescent="0.25">
      <c r="A62" s="110"/>
      <c r="B62" s="81"/>
      <c r="C62" s="67"/>
      <c r="D62" s="68"/>
      <c r="E62" s="69"/>
      <c r="F62" s="70"/>
      <c r="G62" s="85"/>
      <c r="H62" s="89"/>
      <c r="I62" s="68"/>
      <c r="J62" s="70"/>
      <c r="K62" s="70"/>
      <c r="L62" s="70"/>
      <c r="M62" s="70"/>
      <c r="N62" s="93"/>
      <c r="O62" s="81"/>
      <c r="P62" s="71"/>
      <c r="Q62" s="68"/>
      <c r="R62" s="72"/>
      <c r="S62" s="69"/>
      <c r="T62" s="77"/>
    </row>
    <row r="63" spans="1:20" ht="18.75" customHeight="1" x14ac:dyDescent="0.2">
      <c r="A63" s="94" t="s">
        <v>102</v>
      </c>
    </row>
    <row r="64" spans="1:20" ht="18.75" customHeight="1" x14ac:dyDescent="0.2">
      <c r="A64" s="94" t="s">
        <v>103</v>
      </c>
    </row>
    <row r="65" spans="1:1" ht="18.75" customHeight="1" x14ac:dyDescent="0.2">
      <c r="A65" s="37" t="s">
        <v>104</v>
      </c>
    </row>
    <row r="66" spans="1:1" ht="18.75" customHeight="1" x14ac:dyDescent="0.2">
      <c r="A66" s="37" t="s">
        <v>105</v>
      </c>
    </row>
    <row r="67" spans="1:1" ht="18.75" customHeight="1" x14ac:dyDescent="0.2">
      <c r="A67" s="37" t="s">
        <v>106</v>
      </c>
    </row>
    <row r="68" spans="1:1" ht="18.75" customHeight="1" x14ac:dyDescent="0.2">
      <c r="A68" s="37" t="s">
        <v>107</v>
      </c>
    </row>
    <row r="69" spans="1:1" ht="18.75" customHeight="1" x14ac:dyDescent="0.2">
      <c r="A69" s="37" t="s">
        <v>108</v>
      </c>
    </row>
    <row r="70" spans="1:1" ht="18.75" customHeight="1" x14ac:dyDescent="0.2">
      <c r="A70" s="37" t="s">
        <v>169</v>
      </c>
    </row>
    <row r="71" spans="1:1" ht="18.75" customHeight="1" x14ac:dyDescent="0.2">
      <c r="A71" s="37" t="s">
        <v>170</v>
      </c>
    </row>
    <row r="72" spans="1:1" ht="18.75" customHeight="1" x14ac:dyDescent="0.2">
      <c r="A72" s="37" t="s">
        <v>171</v>
      </c>
    </row>
    <row r="73" spans="1:1" ht="18.75" customHeight="1" x14ac:dyDescent="0.2">
      <c r="A73" s="37" t="s">
        <v>172</v>
      </c>
    </row>
  </sheetData>
  <mergeCells count="7">
    <mergeCell ref="A42:A62"/>
    <mergeCell ref="H1:O1"/>
    <mergeCell ref="A2:T2"/>
    <mergeCell ref="Q3:T3"/>
    <mergeCell ref="A8:F8"/>
    <mergeCell ref="A10:A31"/>
    <mergeCell ref="A32:A41"/>
  </mergeCells>
  <phoneticPr fontId="18"/>
  <printOptions horizontalCentered="1" verticalCentered="1"/>
  <pageMargins left="0.39370078740157483" right="0.39370078740157483" top="0.39370078740157483" bottom="0.39370078740157483" header="0.39370078740157483" footer="0.39370078740157483"/>
  <pageSetup paperSize="12" scale="51"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0"/>
  <sheetViews>
    <sheetView showZeros="0" topLeftCell="A31" zoomScale="80" zoomScaleNormal="80" zoomScaleSheetLayoutView="80" workbookViewId="0">
      <selection activeCell="O59" sqref="O5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480</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613</v>
      </c>
      <c r="C12" s="54" t="s">
        <v>179</v>
      </c>
      <c r="D12" s="55"/>
      <c r="E12" s="56">
        <v>1</v>
      </c>
      <c r="F12" s="57" t="s">
        <v>157</v>
      </c>
      <c r="G12" s="83" t="s">
        <v>76</v>
      </c>
      <c r="H12" s="87" t="s">
        <v>179</v>
      </c>
      <c r="I12" s="55"/>
      <c r="J12" s="57">
        <f>ROUNDUP(E12*0.75,2)</f>
        <v>0.75</v>
      </c>
      <c r="K12" s="57" t="s">
        <v>157</v>
      </c>
      <c r="L12" s="57" t="s">
        <v>76</v>
      </c>
      <c r="M12" s="57">
        <f>ROUNDUP((R5*E12)+(R6*J12)+(R7*(E12*2)),2)</f>
        <v>0</v>
      </c>
      <c r="N12" s="91">
        <f>M12</f>
        <v>0</v>
      </c>
      <c r="O12" s="79" t="s">
        <v>174</v>
      </c>
      <c r="P12" s="58" t="s">
        <v>40</v>
      </c>
      <c r="Q12" s="55" t="s">
        <v>41</v>
      </c>
      <c r="R12" s="59">
        <v>3</v>
      </c>
      <c r="S12" s="56">
        <f t="shared" ref="S12:S17" si="0">ROUNDUP(R12*0.75,2)</f>
        <v>2.25</v>
      </c>
      <c r="T12" s="75">
        <f>ROUNDUP((R5*R12)+(R6*S12)+(R7*(R12*2)),2)</f>
        <v>0</v>
      </c>
    </row>
    <row r="13" spans="1:21" ht="18.75" customHeight="1" x14ac:dyDescent="0.2">
      <c r="A13" s="109"/>
      <c r="B13" s="79"/>
      <c r="C13" s="54" t="s">
        <v>180</v>
      </c>
      <c r="D13" s="55"/>
      <c r="E13" s="56">
        <v>20</v>
      </c>
      <c r="F13" s="57" t="s">
        <v>27</v>
      </c>
      <c r="G13" s="83"/>
      <c r="H13" s="87" t="s">
        <v>180</v>
      </c>
      <c r="I13" s="55"/>
      <c r="J13" s="57">
        <f>ROUNDUP(E13*0.75,2)</f>
        <v>15</v>
      </c>
      <c r="K13" s="57" t="s">
        <v>27</v>
      </c>
      <c r="L13" s="57"/>
      <c r="M13" s="57">
        <f>ROUNDUP((R5*E13)+(R6*J13)+(R7*(E13*2)),2)</f>
        <v>0</v>
      </c>
      <c r="N13" s="91">
        <f>M13</f>
        <v>0</v>
      </c>
      <c r="O13" s="79" t="s">
        <v>175</v>
      </c>
      <c r="P13" s="58" t="s">
        <v>44</v>
      </c>
      <c r="Q13" s="55"/>
      <c r="R13" s="59">
        <v>1</v>
      </c>
      <c r="S13" s="56">
        <f t="shared" si="0"/>
        <v>0.75</v>
      </c>
      <c r="T13" s="75">
        <f>ROUNDUP((R5*R13)+(R6*S13)+(R7*(R13*2)),2)</f>
        <v>0</v>
      </c>
    </row>
    <row r="14" spans="1:21" ht="18.75" customHeight="1" x14ac:dyDescent="0.2">
      <c r="A14" s="109"/>
      <c r="B14" s="79"/>
      <c r="C14" s="54" t="s">
        <v>181</v>
      </c>
      <c r="D14" s="55"/>
      <c r="E14" s="56">
        <v>0.5</v>
      </c>
      <c r="F14" s="57" t="s">
        <v>27</v>
      </c>
      <c r="G14" s="83"/>
      <c r="H14" s="87" t="s">
        <v>181</v>
      </c>
      <c r="I14" s="55"/>
      <c r="J14" s="57">
        <f>ROUNDUP(E14*0.75,2)</f>
        <v>0.38</v>
      </c>
      <c r="K14" s="57" t="s">
        <v>27</v>
      </c>
      <c r="L14" s="57"/>
      <c r="M14" s="57">
        <f>ROUNDUP((R5*E14)+(R6*J14)+(R7*(E14*2)),2)</f>
        <v>0</v>
      </c>
      <c r="N14" s="91"/>
      <c r="O14" s="79" t="s">
        <v>176</v>
      </c>
      <c r="P14" s="58" t="s">
        <v>30</v>
      </c>
      <c r="Q14" s="55" t="s">
        <v>31</v>
      </c>
      <c r="R14" s="59">
        <v>1</v>
      </c>
      <c r="S14" s="56">
        <f t="shared" si="0"/>
        <v>0.75</v>
      </c>
      <c r="T14" s="75">
        <f>ROUNDUP((R5*R14)+(R6*S14)+(R7*(R14*2)),2)</f>
        <v>0</v>
      </c>
    </row>
    <row r="15" spans="1:21" ht="18.75" customHeight="1" x14ac:dyDescent="0.2">
      <c r="A15" s="109"/>
      <c r="B15" s="79"/>
      <c r="C15" s="54"/>
      <c r="D15" s="55"/>
      <c r="E15" s="56"/>
      <c r="F15" s="57"/>
      <c r="G15" s="83"/>
      <c r="H15" s="87"/>
      <c r="I15" s="55"/>
      <c r="J15" s="57"/>
      <c r="K15" s="57"/>
      <c r="L15" s="57"/>
      <c r="M15" s="57"/>
      <c r="N15" s="91"/>
      <c r="O15" s="103" t="s">
        <v>614</v>
      </c>
      <c r="P15" s="58" t="s">
        <v>32</v>
      </c>
      <c r="Q15" s="55"/>
      <c r="R15" s="59">
        <v>0.2</v>
      </c>
      <c r="S15" s="56">
        <f t="shared" si="0"/>
        <v>0.15</v>
      </c>
      <c r="T15" s="75">
        <f>ROUNDUP((R5*R15)+(R6*S15)+(R7*(R15*2)),2)</f>
        <v>0</v>
      </c>
    </row>
    <row r="16" spans="1:21" ht="18.75" customHeight="1" x14ac:dyDescent="0.2">
      <c r="A16" s="109"/>
      <c r="B16" s="79"/>
      <c r="C16" s="54"/>
      <c r="D16" s="55"/>
      <c r="E16" s="56"/>
      <c r="F16" s="57"/>
      <c r="G16" s="83"/>
      <c r="H16" s="87"/>
      <c r="I16" s="55"/>
      <c r="J16" s="57"/>
      <c r="K16" s="57"/>
      <c r="L16" s="57"/>
      <c r="M16" s="57"/>
      <c r="N16" s="91"/>
      <c r="O16" s="36" t="s">
        <v>527</v>
      </c>
      <c r="P16" s="58" t="s">
        <v>69</v>
      </c>
      <c r="Q16" s="55"/>
      <c r="R16" s="59">
        <v>0.4</v>
      </c>
      <c r="S16" s="56">
        <f t="shared" si="0"/>
        <v>0.3</v>
      </c>
      <c r="T16" s="75">
        <f>ROUNDUP((R5*R16)+(R6*S16)+(R7*(R16*2)),2)</f>
        <v>0</v>
      </c>
    </row>
    <row r="17" spans="1:20" ht="18.75" customHeight="1" x14ac:dyDescent="0.2">
      <c r="A17" s="109"/>
      <c r="B17" s="79"/>
      <c r="C17" s="54"/>
      <c r="D17" s="55"/>
      <c r="E17" s="56"/>
      <c r="F17" s="57"/>
      <c r="G17" s="83"/>
      <c r="H17" s="87"/>
      <c r="I17" s="55"/>
      <c r="J17" s="57"/>
      <c r="K17" s="57"/>
      <c r="L17" s="57"/>
      <c r="M17" s="57"/>
      <c r="N17" s="91"/>
      <c r="O17" s="79" t="s">
        <v>177</v>
      </c>
      <c r="P17" s="58" t="s">
        <v>44</v>
      </c>
      <c r="Q17" s="55"/>
      <c r="R17" s="59">
        <v>1.5</v>
      </c>
      <c r="S17" s="56">
        <f t="shared" si="0"/>
        <v>1.1300000000000001</v>
      </c>
      <c r="T17" s="75">
        <f>ROUNDUP((R5*R17)+(R6*S17)+(R7*(R17*2)),2)</f>
        <v>0</v>
      </c>
    </row>
    <row r="18" spans="1:20" ht="18.75" customHeight="1" x14ac:dyDescent="0.2">
      <c r="A18" s="109"/>
      <c r="B18" s="79"/>
      <c r="C18" s="54"/>
      <c r="D18" s="55"/>
      <c r="E18" s="56"/>
      <c r="F18" s="57"/>
      <c r="G18" s="83"/>
      <c r="H18" s="87"/>
      <c r="I18" s="55"/>
      <c r="J18" s="57"/>
      <c r="K18" s="57"/>
      <c r="L18" s="57"/>
      <c r="M18" s="57"/>
      <c r="N18" s="91"/>
      <c r="O18" s="107" t="s">
        <v>178</v>
      </c>
      <c r="P18" s="58"/>
      <c r="Q18" s="55"/>
      <c r="R18" s="59"/>
      <c r="S18" s="56"/>
      <c r="T18" s="75"/>
    </row>
    <row r="19" spans="1:20" ht="18.75" customHeight="1" x14ac:dyDescent="0.2">
      <c r="A19" s="109"/>
      <c r="B19" s="79"/>
      <c r="C19" s="54"/>
      <c r="D19" s="55"/>
      <c r="E19" s="56"/>
      <c r="F19" s="57"/>
      <c r="G19" s="83"/>
      <c r="H19" s="87"/>
      <c r="I19" s="55"/>
      <c r="J19" s="57"/>
      <c r="K19" s="57"/>
      <c r="L19" s="57"/>
      <c r="M19" s="57"/>
      <c r="N19" s="91"/>
      <c r="O19" s="79" t="s">
        <v>48</v>
      </c>
      <c r="P19" s="58"/>
      <c r="Q19" s="55"/>
      <c r="R19" s="59"/>
      <c r="S19" s="56"/>
      <c r="T19" s="75"/>
    </row>
    <row r="20" spans="1:20" ht="18.75" customHeight="1" x14ac:dyDescent="0.2">
      <c r="A20" s="109"/>
      <c r="B20" s="80"/>
      <c r="C20" s="60"/>
      <c r="D20" s="61"/>
      <c r="E20" s="62"/>
      <c r="F20" s="63"/>
      <c r="G20" s="84"/>
      <c r="H20" s="88"/>
      <c r="I20" s="61"/>
      <c r="J20" s="63"/>
      <c r="K20" s="63"/>
      <c r="L20" s="63"/>
      <c r="M20" s="63"/>
      <c r="N20" s="92"/>
      <c r="O20" s="80"/>
      <c r="P20" s="64"/>
      <c r="Q20" s="61"/>
      <c r="R20" s="65"/>
      <c r="S20" s="62"/>
      <c r="T20" s="76"/>
    </row>
    <row r="21" spans="1:20" ht="18.75" customHeight="1" x14ac:dyDescent="0.2">
      <c r="A21" s="109"/>
      <c r="B21" s="79" t="s">
        <v>182</v>
      </c>
      <c r="C21" s="54" t="s">
        <v>184</v>
      </c>
      <c r="D21" s="55"/>
      <c r="E21" s="56">
        <v>20</v>
      </c>
      <c r="F21" s="57" t="s">
        <v>27</v>
      </c>
      <c r="G21" s="83"/>
      <c r="H21" s="87" t="s">
        <v>184</v>
      </c>
      <c r="I21" s="55"/>
      <c r="J21" s="57">
        <f>ROUNDUP(E21*0.75,2)</f>
        <v>15</v>
      </c>
      <c r="K21" s="57" t="s">
        <v>27</v>
      </c>
      <c r="L21" s="57"/>
      <c r="M21" s="57">
        <f>ROUNDUP((R5*E21)+(R6*J21)+(R7*(E21*2)),2)</f>
        <v>0</v>
      </c>
      <c r="N21" s="91">
        <f>M21</f>
        <v>0</v>
      </c>
      <c r="O21" s="103" t="s">
        <v>615</v>
      </c>
      <c r="P21" s="58" t="s">
        <v>86</v>
      </c>
      <c r="Q21" s="55"/>
      <c r="R21" s="59">
        <v>1</v>
      </c>
      <c r="S21" s="56">
        <f>ROUNDUP(R21*0.75,2)</f>
        <v>0.75</v>
      </c>
      <c r="T21" s="75">
        <f>ROUNDUP((R5*R21)+(R6*S21)+(R7*(R21*2)),2)</f>
        <v>0</v>
      </c>
    </row>
    <row r="22" spans="1:20" ht="18.75" customHeight="1" x14ac:dyDescent="0.2">
      <c r="A22" s="109"/>
      <c r="B22" s="79"/>
      <c r="C22" s="54" t="s">
        <v>185</v>
      </c>
      <c r="D22" s="55"/>
      <c r="E22" s="56">
        <v>20</v>
      </c>
      <c r="F22" s="57" t="s">
        <v>27</v>
      </c>
      <c r="G22" s="83"/>
      <c r="H22" s="87" t="s">
        <v>185</v>
      </c>
      <c r="I22" s="55"/>
      <c r="J22" s="57">
        <f>ROUNDUP(E22*0.75,2)</f>
        <v>15</v>
      </c>
      <c r="K22" s="57" t="s">
        <v>27</v>
      </c>
      <c r="L22" s="57"/>
      <c r="M22" s="57">
        <f>ROUNDUP((R5*E22)+(R6*J22)+(R7*(E22*2)),2)</f>
        <v>0</v>
      </c>
      <c r="N22" s="91">
        <f>ROUND(M22+(M22*15/100),2)</f>
        <v>0</v>
      </c>
      <c r="O22" s="3" t="s">
        <v>531</v>
      </c>
      <c r="P22" s="58" t="s">
        <v>69</v>
      </c>
      <c r="Q22" s="55"/>
      <c r="R22" s="59">
        <v>1</v>
      </c>
      <c r="S22" s="56">
        <f>ROUNDUP(R22*0.75,2)</f>
        <v>0.75</v>
      </c>
      <c r="T22" s="75">
        <f>ROUNDUP((R5*R22)+(R6*S22)+(R7*(R22*2)),2)</f>
        <v>0</v>
      </c>
    </row>
    <row r="23" spans="1:20" ht="18.75" customHeight="1" x14ac:dyDescent="0.2">
      <c r="A23" s="109"/>
      <c r="B23" s="79"/>
      <c r="C23" s="54" t="s">
        <v>186</v>
      </c>
      <c r="D23" s="55"/>
      <c r="E23" s="56">
        <v>5</v>
      </c>
      <c r="F23" s="57" t="s">
        <v>27</v>
      </c>
      <c r="G23" s="83"/>
      <c r="H23" s="87" t="s">
        <v>186</v>
      </c>
      <c r="I23" s="55"/>
      <c r="J23" s="57">
        <f>ROUNDUP(E23*0.75,2)</f>
        <v>3.75</v>
      </c>
      <c r="K23" s="57" t="s">
        <v>27</v>
      </c>
      <c r="L23" s="57"/>
      <c r="M23" s="57">
        <f>ROUNDUP((R5*E23)+(R6*J23)+(R7*(E23*2)),2)</f>
        <v>0</v>
      </c>
      <c r="N23" s="91">
        <f>ROUND(M23+(M23*15/100),2)</f>
        <v>0</v>
      </c>
      <c r="O23" s="79" t="s">
        <v>183</v>
      </c>
      <c r="P23" s="58" t="s">
        <v>32</v>
      </c>
      <c r="Q23" s="55"/>
      <c r="R23" s="59">
        <v>0.1</v>
      </c>
      <c r="S23" s="56">
        <f>ROUNDUP(R23*0.75,2)</f>
        <v>0.08</v>
      </c>
      <c r="T23" s="75">
        <f>ROUNDUP((R5*R23)+(R6*S23)+(R7*(R23*2)),2)</f>
        <v>0</v>
      </c>
    </row>
    <row r="24" spans="1:20" ht="18.75" customHeight="1" x14ac:dyDescent="0.2">
      <c r="A24" s="109"/>
      <c r="B24" s="79"/>
      <c r="C24" s="54"/>
      <c r="D24" s="55"/>
      <c r="E24" s="56"/>
      <c r="F24" s="57"/>
      <c r="G24" s="83"/>
      <c r="H24" s="87"/>
      <c r="I24" s="55"/>
      <c r="J24" s="57"/>
      <c r="K24" s="57"/>
      <c r="L24" s="57"/>
      <c r="M24" s="57"/>
      <c r="N24" s="91"/>
      <c r="O24" s="103" t="s">
        <v>616</v>
      </c>
      <c r="P24" s="58" t="s">
        <v>87</v>
      </c>
      <c r="Q24" s="55"/>
      <c r="R24" s="59">
        <v>2</v>
      </c>
      <c r="S24" s="56">
        <f>ROUNDUP(R24*0.75,2)</f>
        <v>1.5</v>
      </c>
      <c r="T24" s="75">
        <f>ROUNDUP((R5*R24)+(R6*S24)+(R7*(R24*2)),2)</f>
        <v>0</v>
      </c>
    </row>
    <row r="25" spans="1:20" ht="18.75" customHeight="1" x14ac:dyDescent="0.2">
      <c r="A25" s="109"/>
      <c r="B25" s="79"/>
      <c r="C25" s="54"/>
      <c r="D25" s="55"/>
      <c r="E25" s="56"/>
      <c r="F25" s="57"/>
      <c r="G25" s="83"/>
      <c r="H25" s="87"/>
      <c r="I25" s="55"/>
      <c r="J25" s="57"/>
      <c r="K25" s="57"/>
      <c r="L25" s="57"/>
      <c r="M25" s="57"/>
      <c r="N25" s="91"/>
      <c r="O25" s="79" t="s">
        <v>529</v>
      </c>
      <c r="P25" s="58" t="s">
        <v>44</v>
      </c>
      <c r="Q25" s="55"/>
      <c r="R25" s="59">
        <v>2</v>
      </c>
      <c r="S25" s="56">
        <f>ROUNDUP(R25*0.75,2)</f>
        <v>1.5</v>
      </c>
      <c r="T25" s="75">
        <f>ROUNDUP((R5*R25)+(R6*S25)+(R7*(R25*2)),2)</f>
        <v>0</v>
      </c>
    </row>
    <row r="26" spans="1:20" ht="18.75" customHeight="1" x14ac:dyDescent="0.2">
      <c r="A26" s="109"/>
      <c r="B26" s="79"/>
      <c r="C26" s="54"/>
      <c r="D26" s="55"/>
      <c r="E26" s="56"/>
      <c r="F26" s="57"/>
      <c r="G26" s="83"/>
      <c r="H26" s="87"/>
      <c r="I26" s="55"/>
      <c r="J26" s="57"/>
      <c r="K26" s="57"/>
      <c r="L26" s="57"/>
      <c r="M26" s="57"/>
      <c r="N26" s="91"/>
      <c r="O26" s="79" t="s">
        <v>48</v>
      </c>
      <c r="P26" s="58"/>
      <c r="Q26" s="55"/>
      <c r="R26" s="59"/>
      <c r="S26" s="56"/>
      <c r="T26" s="75"/>
    </row>
    <row r="27" spans="1:20" ht="18.75" customHeight="1" x14ac:dyDescent="0.2">
      <c r="A27" s="109"/>
      <c r="B27" s="80"/>
      <c r="C27" s="60"/>
      <c r="D27" s="61"/>
      <c r="E27" s="62"/>
      <c r="F27" s="63"/>
      <c r="G27" s="84"/>
      <c r="H27" s="88"/>
      <c r="I27" s="61"/>
      <c r="J27" s="63"/>
      <c r="K27" s="63"/>
      <c r="L27" s="63"/>
      <c r="M27" s="63"/>
      <c r="N27" s="92"/>
      <c r="O27" s="80"/>
      <c r="P27" s="64"/>
      <c r="Q27" s="61"/>
      <c r="R27" s="65"/>
      <c r="S27" s="62"/>
      <c r="T27" s="76"/>
    </row>
    <row r="28" spans="1:20" ht="18.75" customHeight="1" x14ac:dyDescent="0.2">
      <c r="A28" s="109"/>
      <c r="B28" s="79" t="s">
        <v>133</v>
      </c>
      <c r="C28" s="54" t="s">
        <v>28</v>
      </c>
      <c r="D28" s="55"/>
      <c r="E28" s="56">
        <v>20</v>
      </c>
      <c r="F28" s="57" t="s">
        <v>27</v>
      </c>
      <c r="G28" s="83"/>
      <c r="H28" s="87" t="s">
        <v>28</v>
      </c>
      <c r="I28" s="55"/>
      <c r="J28" s="57">
        <f>ROUNDUP(E28*0.75,2)</f>
        <v>15</v>
      </c>
      <c r="K28" s="57" t="s">
        <v>27</v>
      </c>
      <c r="L28" s="57"/>
      <c r="M28" s="57">
        <f>ROUNDUP((R5*E28)+(R6*J28)+(R7*(E28*2)),2)</f>
        <v>0</v>
      </c>
      <c r="N28" s="91">
        <f>ROUND(M28+(M28*6/100),2)</f>
        <v>0</v>
      </c>
      <c r="O28" s="79" t="s">
        <v>48</v>
      </c>
      <c r="P28" s="58" t="s">
        <v>95</v>
      </c>
      <c r="Q28" s="55"/>
      <c r="R28" s="59">
        <v>100</v>
      </c>
      <c r="S28" s="56">
        <f>ROUNDUP(R28*0.75,2)</f>
        <v>75</v>
      </c>
      <c r="T28" s="75">
        <f>ROUNDUP((R5*R28)+(R6*S28)+(R7*(R28*2)),2)</f>
        <v>0</v>
      </c>
    </row>
    <row r="29" spans="1:20" ht="18.75" customHeight="1" x14ac:dyDescent="0.2">
      <c r="A29" s="109"/>
      <c r="B29" s="79"/>
      <c r="C29" s="54" t="s">
        <v>187</v>
      </c>
      <c r="D29" s="55"/>
      <c r="E29" s="56">
        <v>5</v>
      </c>
      <c r="F29" s="57" t="s">
        <v>27</v>
      </c>
      <c r="G29" s="83"/>
      <c r="H29" s="87" t="s">
        <v>187</v>
      </c>
      <c r="I29" s="55"/>
      <c r="J29" s="57">
        <f>ROUNDUP(E29*0.75,2)</f>
        <v>3.75</v>
      </c>
      <c r="K29" s="57" t="s">
        <v>27</v>
      </c>
      <c r="L29" s="57"/>
      <c r="M29" s="57">
        <f>ROUNDUP((R5*E29)+(R6*J29)+(R7*(E29*2)),2)</f>
        <v>0</v>
      </c>
      <c r="N29" s="91">
        <f>ROUND(M29+(M29*10/100),2)</f>
        <v>0</v>
      </c>
      <c r="O29" s="79"/>
      <c r="P29" s="58" t="s">
        <v>136</v>
      </c>
      <c r="Q29" s="55"/>
      <c r="R29" s="59">
        <v>3</v>
      </c>
      <c r="S29" s="56">
        <f>ROUNDUP(R29*0.75,2)</f>
        <v>2.25</v>
      </c>
      <c r="T29" s="75">
        <f>ROUNDUP((R5*R29)+(R6*S29)+(R7*(R29*2)),2)</f>
        <v>0</v>
      </c>
    </row>
    <row r="30" spans="1:20" ht="18.75" customHeight="1" x14ac:dyDescent="0.2">
      <c r="A30" s="109"/>
      <c r="B30" s="80"/>
      <c r="C30" s="60"/>
      <c r="D30" s="61"/>
      <c r="E30" s="62"/>
      <c r="F30" s="63"/>
      <c r="G30" s="84"/>
      <c r="H30" s="88"/>
      <c r="I30" s="61"/>
      <c r="J30" s="63"/>
      <c r="K30" s="63"/>
      <c r="L30" s="63"/>
      <c r="M30" s="63"/>
      <c r="N30" s="92"/>
      <c r="O30" s="80"/>
      <c r="P30" s="64"/>
      <c r="Q30" s="61"/>
      <c r="R30" s="65"/>
      <c r="S30" s="62"/>
      <c r="T30" s="76"/>
    </row>
    <row r="31" spans="1:20" ht="18.75" customHeight="1" x14ac:dyDescent="0.2">
      <c r="A31" s="109"/>
      <c r="B31" s="79" t="s">
        <v>188</v>
      </c>
      <c r="C31" s="54" t="s">
        <v>192</v>
      </c>
      <c r="D31" s="55" t="s">
        <v>31</v>
      </c>
      <c r="E31" s="56">
        <v>40</v>
      </c>
      <c r="F31" s="57" t="s">
        <v>27</v>
      </c>
      <c r="G31" s="83"/>
      <c r="H31" s="87" t="s">
        <v>192</v>
      </c>
      <c r="I31" s="55" t="s">
        <v>31</v>
      </c>
      <c r="J31" s="57">
        <f>ROUNDUP(E31*0.75,2)</f>
        <v>30</v>
      </c>
      <c r="K31" s="57" t="s">
        <v>27</v>
      </c>
      <c r="L31" s="57"/>
      <c r="M31" s="57">
        <f>ROUNDUP((R5*E31)+(R6*J31)+(R7*(E31*2)),2)</f>
        <v>0</v>
      </c>
      <c r="N31" s="91">
        <f>M31</f>
        <v>0</v>
      </c>
      <c r="O31" s="79" t="s">
        <v>189</v>
      </c>
      <c r="P31" s="58" t="s">
        <v>69</v>
      </c>
      <c r="Q31" s="55"/>
      <c r="R31" s="59">
        <v>1</v>
      </c>
      <c r="S31" s="56">
        <f>ROUNDUP(R31*0.75,2)</f>
        <v>0.75</v>
      </c>
      <c r="T31" s="75">
        <f>ROUNDUP((R5*R31)+(R6*S31)+(R7*(R31*2)),2)</f>
        <v>0</v>
      </c>
    </row>
    <row r="32" spans="1:20" ht="18.75" customHeight="1" x14ac:dyDescent="0.2">
      <c r="A32" s="109"/>
      <c r="B32" s="79"/>
      <c r="C32" s="54"/>
      <c r="D32" s="55"/>
      <c r="E32" s="56"/>
      <c r="F32" s="57"/>
      <c r="G32" s="83"/>
      <c r="H32" s="87"/>
      <c r="I32" s="55"/>
      <c r="J32" s="57"/>
      <c r="K32" s="57"/>
      <c r="L32" s="57"/>
      <c r="M32" s="57"/>
      <c r="N32" s="91"/>
      <c r="O32" s="79" t="s">
        <v>190</v>
      </c>
      <c r="P32" s="58" t="s">
        <v>42</v>
      </c>
      <c r="Q32" s="55"/>
      <c r="R32" s="59">
        <v>3</v>
      </c>
      <c r="S32" s="56">
        <f>ROUNDUP(R32*0.75,2)</f>
        <v>2.25</v>
      </c>
      <c r="T32" s="75">
        <f>ROUNDUP((R5*R32)+(R6*S32)+(R7*(R32*2)),2)</f>
        <v>0</v>
      </c>
    </row>
    <row r="33" spans="1:20" ht="18.75" customHeight="1" x14ac:dyDescent="0.2">
      <c r="A33" s="109"/>
      <c r="B33" s="79"/>
      <c r="C33" s="54"/>
      <c r="D33" s="55"/>
      <c r="E33" s="56"/>
      <c r="F33" s="57"/>
      <c r="G33" s="83"/>
      <c r="H33" s="87"/>
      <c r="I33" s="55"/>
      <c r="J33" s="57"/>
      <c r="K33" s="57"/>
      <c r="L33" s="57"/>
      <c r="M33" s="57"/>
      <c r="N33" s="91"/>
      <c r="O33" s="79" t="s">
        <v>191</v>
      </c>
      <c r="P33" s="58"/>
      <c r="Q33" s="55"/>
      <c r="R33" s="59"/>
      <c r="S33" s="56"/>
      <c r="T33" s="75"/>
    </row>
    <row r="34" spans="1:20" ht="18.75" customHeight="1" x14ac:dyDescent="0.2">
      <c r="A34" s="109"/>
      <c r="B34" s="79"/>
      <c r="C34" s="54"/>
      <c r="D34" s="55"/>
      <c r="E34" s="56"/>
      <c r="F34" s="57"/>
      <c r="G34" s="83"/>
      <c r="H34" s="87"/>
      <c r="I34" s="55"/>
      <c r="J34" s="57"/>
      <c r="K34" s="57"/>
      <c r="L34" s="57"/>
      <c r="M34" s="57"/>
      <c r="N34" s="91"/>
      <c r="O34" s="79" t="s">
        <v>48</v>
      </c>
      <c r="P34" s="58"/>
      <c r="Q34" s="55"/>
      <c r="R34" s="59"/>
      <c r="S34" s="56"/>
      <c r="T34" s="75"/>
    </row>
    <row r="35" spans="1:20" ht="18.75" customHeight="1" thickBot="1" x14ac:dyDescent="0.25">
      <c r="A35" s="110"/>
      <c r="B35" s="81"/>
      <c r="C35" s="67"/>
      <c r="D35" s="68"/>
      <c r="E35" s="69"/>
      <c r="F35" s="70"/>
      <c r="G35" s="85"/>
      <c r="H35" s="89"/>
      <c r="I35" s="68"/>
      <c r="J35" s="70"/>
      <c r="K35" s="70"/>
      <c r="L35" s="70"/>
      <c r="M35" s="70"/>
      <c r="N35" s="93"/>
      <c r="O35" s="81"/>
      <c r="P35" s="71"/>
      <c r="Q35" s="68"/>
      <c r="R35" s="72"/>
      <c r="S35" s="69"/>
      <c r="T35" s="77"/>
    </row>
    <row r="36" spans="1:20" ht="18.75" customHeight="1" x14ac:dyDescent="0.2">
      <c r="A36" s="108" t="s">
        <v>73</v>
      </c>
      <c r="B36" s="79" t="s">
        <v>58</v>
      </c>
      <c r="C36" s="54" t="s">
        <v>58</v>
      </c>
      <c r="D36" s="55" t="s">
        <v>31</v>
      </c>
      <c r="E36" s="56">
        <v>120</v>
      </c>
      <c r="F36" s="57" t="s">
        <v>59</v>
      </c>
      <c r="G36" s="83"/>
      <c r="H36" s="87" t="s">
        <v>58</v>
      </c>
      <c r="I36" s="55" t="s">
        <v>31</v>
      </c>
      <c r="J36" s="57">
        <f>ROUNDUP(E36*0.75,2)</f>
        <v>90</v>
      </c>
      <c r="K36" s="57" t="s">
        <v>59</v>
      </c>
      <c r="L36" s="57"/>
      <c r="M36" s="57">
        <f>ROUNDUP((S5*E36)+(S6*J36)+(S7*(E36*2)),2)</f>
        <v>0</v>
      </c>
      <c r="N36" s="91">
        <f>M36</f>
        <v>0</v>
      </c>
      <c r="O36" s="79"/>
      <c r="P36" s="58"/>
      <c r="Q36" s="55"/>
      <c r="R36" s="59"/>
      <c r="S36" s="56"/>
      <c r="T36" s="75"/>
    </row>
    <row r="37" spans="1:20" ht="18.75" customHeight="1" x14ac:dyDescent="0.2">
      <c r="A37" s="109"/>
      <c r="B37" s="80"/>
      <c r="C37" s="60"/>
      <c r="D37" s="61"/>
      <c r="E37" s="62"/>
      <c r="F37" s="63"/>
      <c r="G37" s="84"/>
      <c r="H37" s="88"/>
      <c r="I37" s="61"/>
      <c r="J37" s="63"/>
      <c r="K37" s="63"/>
      <c r="L37" s="63"/>
      <c r="M37" s="63"/>
      <c r="N37" s="92"/>
      <c r="O37" s="80"/>
      <c r="P37" s="64"/>
      <c r="Q37" s="61"/>
      <c r="R37" s="65"/>
      <c r="S37" s="62"/>
      <c r="T37" s="76"/>
    </row>
    <row r="38" spans="1:20" ht="18.75" customHeight="1" x14ac:dyDescent="0.2">
      <c r="A38" s="109"/>
      <c r="B38" s="79" t="s">
        <v>193</v>
      </c>
      <c r="C38" s="54" t="s">
        <v>197</v>
      </c>
      <c r="D38" s="55" t="s">
        <v>41</v>
      </c>
      <c r="E38" s="98">
        <v>0.25</v>
      </c>
      <c r="F38" s="57" t="s">
        <v>100</v>
      </c>
      <c r="G38" s="83"/>
      <c r="H38" s="87" t="s">
        <v>197</v>
      </c>
      <c r="I38" s="55" t="s">
        <v>41</v>
      </c>
      <c r="J38" s="57">
        <f>ROUNDUP(E38*0.75,2)</f>
        <v>0.19</v>
      </c>
      <c r="K38" s="57" t="s">
        <v>100</v>
      </c>
      <c r="L38" s="57"/>
      <c r="M38" s="57">
        <f>ROUNDUP((S5*E38)+(S6*J38)+(S7*(E38*2)),2)</f>
        <v>0</v>
      </c>
      <c r="N38" s="91">
        <f>M38</f>
        <v>0</v>
      </c>
      <c r="O38" s="79" t="s">
        <v>194</v>
      </c>
      <c r="P38" s="58" t="s">
        <v>69</v>
      </c>
      <c r="Q38" s="55"/>
      <c r="R38" s="59">
        <v>3.5</v>
      </c>
      <c r="S38" s="56">
        <f>ROUNDUP(R38*0.75,2)</f>
        <v>2.63</v>
      </c>
      <c r="T38" s="75">
        <f>ROUNDUP((S5*R38)+(S6*S38)+(S7*(R38*2)),2)</f>
        <v>0</v>
      </c>
    </row>
    <row r="39" spans="1:20" ht="18.75" customHeight="1" x14ac:dyDescent="0.2">
      <c r="A39" s="109"/>
      <c r="B39" s="79"/>
      <c r="C39" s="54" t="s">
        <v>198</v>
      </c>
      <c r="D39" s="55"/>
      <c r="E39" s="56">
        <v>5</v>
      </c>
      <c r="F39" s="57" t="s">
        <v>27</v>
      </c>
      <c r="G39" s="83"/>
      <c r="H39" s="87" t="s">
        <v>198</v>
      </c>
      <c r="I39" s="55"/>
      <c r="J39" s="57">
        <f>ROUNDUP(E39*0.75,2)</f>
        <v>3.75</v>
      </c>
      <c r="K39" s="57" t="s">
        <v>27</v>
      </c>
      <c r="L39" s="57"/>
      <c r="M39" s="57">
        <f>ROUNDUP((S5*E39)+(S6*J39)+(S7*(E39*2)),2)</f>
        <v>0</v>
      </c>
      <c r="N39" s="91">
        <f>M39</f>
        <v>0</v>
      </c>
      <c r="O39" s="79" t="s">
        <v>195</v>
      </c>
      <c r="P39" s="58" t="s">
        <v>30</v>
      </c>
      <c r="Q39" s="55" t="s">
        <v>31</v>
      </c>
      <c r="R39" s="59">
        <v>5</v>
      </c>
      <c r="S39" s="56">
        <f>ROUNDUP(R39*0.75,2)</f>
        <v>3.75</v>
      </c>
      <c r="T39" s="75">
        <f>ROUNDUP((S5*R39)+(S6*S39)+(S7*(R39*2)),2)</f>
        <v>0</v>
      </c>
    </row>
    <row r="40" spans="1:20" ht="18.75" customHeight="1" x14ac:dyDescent="0.2">
      <c r="A40" s="109"/>
      <c r="B40" s="79"/>
      <c r="C40" s="54"/>
      <c r="D40" s="55"/>
      <c r="E40" s="56"/>
      <c r="F40" s="57"/>
      <c r="G40" s="83"/>
      <c r="H40" s="87"/>
      <c r="I40" s="55"/>
      <c r="J40" s="57"/>
      <c r="K40" s="57"/>
      <c r="L40" s="57"/>
      <c r="M40" s="57"/>
      <c r="N40" s="91"/>
      <c r="O40" s="79" t="s">
        <v>196</v>
      </c>
      <c r="P40" s="58"/>
      <c r="Q40" s="55"/>
      <c r="R40" s="59"/>
      <c r="S40" s="56"/>
      <c r="T40" s="75"/>
    </row>
    <row r="41" spans="1:20" ht="18.75" customHeight="1" x14ac:dyDescent="0.2">
      <c r="A41" s="109"/>
      <c r="B41" s="79"/>
      <c r="C41" s="54"/>
      <c r="D41" s="55"/>
      <c r="E41" s="56"/>
      <c r="F41" s="57"/>
      <c r="G41" s="83"/>
      <c r="H41" s="87"/>
      <c r="I41" s="55"/>
      <c r="J41" s="57"/>
      <c r="K41" s="57"/>
      <c r="L41" s="57"/>
      <c r="M41" s="57"/>
      <c r="N41" s="91"/>
      <c r="O41" s="79" t="s">
        <v>24</v>
      </c>
      <c r="P41" s="58"/>
      <c r="Q41" s="55"/>
      <c r="R41" s="59"/>
      <c r="S41" s="56"/>
      <c r="T41" s="75"/>
    </row>
    <row r="42" spans="1:20" ht="18.75" customHeight="1" x14ac:dyDescent="0.2">
      <c r="A42" s="109"/>
      <c r="B42" s="79"/>
      <c r="C42" s="54"/>
      <c r="D42" s="55"/>
      <c r="E42" s="56"/>
      <c r="F42" s="57"/>
      <c r="G42" s="83"/>
      <c r="H42" s="87"/>
      <c r="I42" s="55"/>
      <c r="J42" s="57"/>
      <c r="K42" s="57"/>
      <c r="L42" s="57"/>
      <c r="M42" s="57"/>
      <c r="N42" s="91"/>
      <c r="O42" s="79"/>
      <c r="P42" s="58"/>
      <c r="Q42" s="55"/>
      <c r="R42" s="59"/>
      <c r="S42" s="56"/>
      <c r="T42" s="75"/>
    </row>
    <row r="43" spans="1:20" ht="18.75" customHeight="1" x14ac:dyDescent="0.2">
      <c r="A43" s="109"/>
      <c r="B43" s="80"/>
      <c r="C43" s="60"/>
      <c r="D43" s="61"/>
      <c r="E43" s="62"/>
      <c r="F43" s="63"/>
      <c r="G43" s="84"/>
      <c r="H43" s="88"/>
      <c r="I43" s="61"/>
      <c r="J43" s="63"/>
      <c r="K43" s="63"/>
      <c r="L43" s="63"/>
      <c r="M43" s="63"/>
      <c r="N43" s="92"/>
      <c r="O43" s="80"/>
      <c r="P43" s="64"/>
      <c r="Q43" s="61"/>
      <c r="R43" s="65"/>
      <c r="S43" s="62"/>
      <c r="T43" s="76"/>
    </row>
    <row r="44" spans="1:20" ht="18.75" customHeight="1" x14ac:dyDescent="0.2">
      <c r="A44" s="109"/>
      <c r="B44" s="79" t="s">
        <v>199</v>
      </c>
      <c r="C44" s="54" t="s">
        <v>200</v>
      </c>
      <c r="D44" s="55" t="s">
        <v>31</v>
      </c>
      <c r="E44" s="98">
        <v>0.25</v>
      </c>
      <c r="F44" s="57" t="s">
        <v>100</v>
      </c>
      <c r="G44" s="83"/>
      <c r="H44" s="87" t="s">
        <v>200</v>
      </c>
      <c r="I44" s="55" t="s">
        <v>31</v>
      </c>
      <c r="J44" s="57">
        <f>ROUNDUP(E44*0.75,2)</f>
        <v>0.19</v>
      </c>
      <c r="K44" s="57" t="s">
        <v>100</v>
      </c>
      <c r="L44" s="57"/>
      <c r="M44" s="57">
        <f>ROUNDUP((S5*E44)+(S6*J44)+(S7*(E44*2)),2)</f>
        <v>0</v>
      </c>
      <c r="N44" s="91">
        <f>M44</f>
        <v>0</v>
      </c>
      <c r="O44" s="79"/>
      <c r="P44" s="58"/>
      <c r="Q44" s="55"/>
      <c r="R44" s="59"/>
      <c r="S44" s="56"/>
      <c r="T44" s="75"/>
    </row>
    <row r="45" spans="1:20" ht="18.75" customHeight="1" thickBot="1" x14ac:dyDescent="0.25">
      <c r="A45" s="110"/>
      <c r="B45" s="81"/>
      <c r="C45" s="67"/>
      <c r="D45" s="68"/>
      <c r="E45" s="69"/>
      <c r="F45" s="70"/>
      <c r="G45" s="85"/>
      <c r="H45" s="89"/>
      <c r="I45" s="68"/>
      <c r="J45" s="70"/>
      <c r="K45" s="70"/>
      <c r="L45" s="70"/>
      <c r="M45" s="70"/>
      <c r="N45" s="93"/>
      <c r="O45" s="81"/>
      <c r="P45" s="71"/>
      <c r="Q45" s="68"/>
      <c r="R45" s="72"/>
      <c r="S45" s="69"/>
      <c r="T45" s="77"/>
    </row>
    <row r="46" spans="1:20" ht="18.75" customHeight="1" x14ac:dyDescent="0.2">
      <c r="A46" s="108" t="s">
        <v>101</v>
      </c>
      <c r="B46" s="79" t="s">
        <v>617</v>
      </c>
      <c r="C46" s="54" t="s">
        <v>49</v>
      </c>
      <c r="D46" s="55"/>
      <c r="E46" s="56">
        <v>10</v>
      </c>
      <c r="F46" s="57" t="s">
        <v>27</v>
      </c>
      <c r="G46" s="83"/>
      <c r="H46" s="87" t="s">
        <v>49</v>
      </c>
      <c r="I46" s="55"/>
      <c r="J46" s="57">
        <f>ROUNDUP(E46*0.75,2)</f>
        <v>7.5</v>
      </c>
      <c r="K46" s="57" t="s">
        <v>27</v>
      </c>
      <c r="L46" s="57"/>
      <c r="M46" s="57">
        <f>ROUNDUP((T5*E46)+(T6*J46)+(T7*(E46*2)),2)</f>
        <v>0</v>
      </c>
      <c r="N46" s="91">
        <f>ROUND(M46+(M46*10/100),2)</f>
        <v>0</v>
      </c>
      <c r="O46" s="103" t="s">
        <v>618</v>
      </c>
      <c r="P46" s="58" t="s">
        <v>25</v>
      </c>
      <c r="Q46" s="55"/>
      <c r="R46" s="59">
        <v>110</v>
      </c>
      <c r="S46" s="56">
        <f>ROUNDUP(R46*0.75,2)</f>
        <v>82.5</v>
      </c>
      <c r="T46" s="75">
        <f>ROUNDUP((T5*R46)+(T6*S46)+(T7*(R46*2)),2)</f>
        <v>0</v>
      </c>
    </row>
    <row r="47" spans="1:20" ht="18.75" customHeight="1" x14ac:dyDescent="0.2">
      <c r="A47" s="109"/>
      <c r="B47" s="79"/>
      <c r="C47" s="54" t="s">
        <v>201</v>
      </c>
      <c r="D47" s="55"/>
      <c r="E47" s="56">
        <v>5</v>
      </c>
      <c r="F47" s="57" t="s">
        <v>27</v>
      </c>
      <c r="G47" s="83"/>
      <c r="H47" s="87" t="s">
        <v>201</v>
      </c>
      <c r="I47" s="55"/>
      <c r="J47" s="57">
        <f>ROUNDUP(E47*0.75,2)</f>
        <v>3.75</v>
      </c>
      <c r="K47" s="57" t="s">
        <v>27</v>
      </c>
      <c r="L47" s="57"/>
      <c r="M47" s="57">
        <f>ROUNDUP((T5*E47)+(T6*J47)+(T7*(E47*2)),2)</f>
        <v>0</v>
      </c>
      <c r="N47" s="91">
        <f>M47</f>
        <v>0</v>
      </c>
      <c r="O47" s="106" t="s">
        <v>533</v>
      </c>
      <c r="P47" s="58" t="s">
        <v>30</v>
      </c>
      <c r="Q47" s="55" t="s">
        <v>31</v>
      </c>
      <c r="R47" s="59">
        <v>2</v>
      </c>
      <c r="S47" s="56">
        <f>ROUNDUP(R47*0.75,2)</f>
        <v>1.5</v>
      </c>
      <c r="T47" s="75">
        <f>ROUNDUP((T5*R47)+(T6*S47)+(T7*(R47*2)),2)</f>
        <v>0</v>
      </c>
    </row>
    <row r="48" spans="1:20" ht="18.75" customHeight="1" x14ac:dyDescent="0.2">
      <c r="A48" s="109"/>
      <c r="B48" s="79"/>
      <c r="C48" s="54"/>
      <c r="D48" s="55"/>
      <c r="E48" s="56"/>
      <c r="F48" s="57"/>
      <c r="G48" s="83"/>
      <c r="H48" s="87"/>
      <c r="I48" s="55"/>
      <c r="J48" s="57"/>
      <c r="K48" s="57"/>
      <c r="L48" s="57"/>
      <c r="M48" s="57"/>
      <c r="N48" s="91"/>
      <c r="O48" s="79" t="s">
        <v>48</v>
      </c>
      <c r="P48" s="58" t="s">
        <v>51</v>
      </c>
      <c r="Q48" s="55" t="s">
        <v>52</v>
      </c>
      <c r="R48" s="59">
        <v>0.5</v>
      </c>
      <c r="S48" s="56">
        <f>ROUNDUP(R48*0.75,2)</f>
        <v>0.38</v>
      </c>
      <c r="T48" s="75">
        <f>ROUNDUP((T5*R48)+(T6*S48)+(T7*(R48*2)),2)</f>
        <v>0</v>
      </c>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202</v>
      </c>
      <c r="C50" s="54" t="s">
        <v>83</v>
      </c>
      <c r="D50" s="55" t="s">
        <v>84</v>
      </c>
      <c r="E50" s="56">
        <v>1</v>
      </c>
      <c r="F50" s="57" t="s">
        <v>56</v>
      </c>
      <c r="G50" s="83"/>
      <c r="H50" s="87" t="s">
        <v>83</v>
      </c>
      <c r="I50" s="55" t="s">
        <v>84</v>
      </c>
      <c r="J50" s="57">
        <f>ROUNDUP(E50*0.75,2)</f>
        <v>0.75</v>
      </c>
      <c r="K50" s="57" t="s">
        <v>56</v>
      </c>
      <c r="L50" s="57"/>
      <c r="M50" s="57">
        <f>ROUNDUP((T5*E50)+(T6*J50)+(T7*(E50*2)),2)</f>
        <v>0</v>
      </c>
      <c r="N50" s="91">
        <f>M50</f>
        <v>0</v>
      </c>
      <c r="O50" s="79" t="s">
        <v>203</v>
      </c>
      <c r="P50" s="58" t="s">
        <v>32</v>
      </c>
      <c r="Q50" s="55"/>
      <c r="R50" s="59">
        <v>0.1</v>
      </c>
      <c r="S50" s="56">
        <f t="shared" ref="S50:S55" si="1">ROUNDUP(R50*0.75,2)</f>
        <v>0.08</v>
      </c>
      <c r="T50" s="75">
        <f>ROUNDUP((T5*R50)+(T6*S50)+(T7*(R50*2)),2)</f>
        <v>0</v>
      </c>
    </row>
    <row r="51" spans="1:20" ht="18.75" customHeight="1" x14ac:dyDescent="0.2">
      <c r="A51" s="109"/>
      <c r="B51" s="79"/>
      <c r="C51" s="54" t="s">
        <v>28</v>
      </c>
      <c r="D51" s="55"/>
      <c r="E51" s="56">
        <v>30</v>
      </c>
      <c r="F51" s="57" t="s">
        <v>27</v>
      </c>
      <c r="G51" s="83"/>
      <c r="H51" s="87" t="s">
        <v>28</v>
      </c>
      <c r="I51" s="55"/>
      <c r="J51" s="57">
        <f>ROUNDUP(E51*0.75,2)</f>
        <v>22.5</v>
      </c>
      <c r="K51" s="57" t="s">
        <v>27</v>
      </c>
      <c r="L51" s="57"/>
      <c r="M51" s="57">
        <f>ROUNDUP((T5*E51)+(T6*J51)+(T7*(E51*2)),2)</f>
        <v>0</v>
      </c>
      <c r="N51" s="91">
        <f>ROUND(M51+(M51*6/100),2)</f>
        <v>0</v>
      </c>
      <c r="O51" s="79" t="s">
        <v>204</v>
      </c>
      <c r="P51" s="58" t="s">
        <v>39</v>
      </c>
      <c r="Q51" s="55"/>
      <c r="R51" s="59">
        <v>0.01</v>
      </c>
      <c r="S51" s="56">
        <f t="shared" si="1"/>
        <v>0.01</v>
      </c>
      <c r="T51" s="75">
        <f>ROUNDUP((T5*R51)+(T6*S51)+(T7*(R51*2)),2)</f>
        <v>0</v>
      </c>
    </row>
    <row r="52" spans="1:20" ht="18.75" customHeight="1" x14ac:dyDescent="0.2">
      <c r="A52" s="109"/>
      <c r="B52" s="79"/>
      <c r="C52" s="54" t="s">
        <v>205</v>
      </c>
      <c r="D52" s="55"/>
      <c r="E52" s="56">
        <v>5</v>
      </c>
      <c r="F52" s="57" t="s">
        <v>27</v>
      </c>
      <c r="G52" s="83"/>
      <c r="H52" s="87" t="s">
        <v>205</v>
      </c>
      <c r="I52" s="55"/>
      <c r="J52" s="57">
        <f>ROUNDUP(E52*0.75,2)</f>
        <v>3.75</v>
      </c>
      <c r="K52" s="57" t="s">
        <v>27</v>
      </c>
      <c r="L52" s="57"/>
      <c r="M52" s="57">
        <f>ROUNDUP((T5*E52)+(T6*J52)+(T7*(E52*2)),2)</f>
        <v>0</v>
      </c>
      <c r="N52" s="91">
        <f>M52</f>
        <v>0</v>
      </c>
      <c r="O52" s="103" t="s">
        <v>619</v>
      </c>
      <c r="P52" s="58" t="s">
        <v>69</v>
      </c>
      <c r="Q52" s="55"/>
      <c r="R52" s="59">
        <v>0.5</v>
      </c>
      <c r="S52" s="56">
        <f t="shared" si="1"/>
        <v>0.38</v>
      </c>
      <c r="T52" s="75">
        <f>ROUNDUP((T5*R52)+(T6*S52)+(T7*(R52*2)),2)</f>
        <v>0</v>
      </c>
    </row>
    <row r="53" spans="1:20" ht="18.75" customHeight="1" x14ac:dyDescent="0.2">
      <c r="A53" s="109"/>
      <c r="B53" s="79"/>
      <c r="C53" s="54"/>
      <c r="D53" s="55"/>
      <c r="E53" s="56"/>
      <c r="F53" s="57"/>
      <c r="G53" s="83"/>
      <c r="H53" s="87"/>
      <c r="I53" s="55"/>
      <c r="J53" s="57"/>
      <c r="K53" s="57"/>
      <c r="L53" s="57"/>
      <c r="M53" s="57"/>
      <c r="N53" s="91"/>
      <c r="O53" s="106" t="s">
        <v>535</v>
      </c>
      <c r="P53" s="58" t="s">
        <v>44</v>
      </c>
      <c r="Q53" s="55"/>
      <c r="R53" s="59">
        <v>1</v>
      </c>
      <c r="S53" s="56">
        <f t="shared" si="1"/>
        <v>0.75</v>
      </c>
      <c r="T53" s="75">
        <f>ROUNDUP((T5*R53)+(T6*S53)+(T7*(R53*2)),2)</f>
        <v>0</v>
      </c>
    </row>
    <row r="54" spans="1:20" ht="18.75" customHeight="1" x14ac:dyDescent="0.2">
      <c r="A54" s="109"/>
      <c r="B54" s="79"/>
      <c r="C54" s="54"/>
      <c r="D54" s="55"/>
      <c r="E54" s="56"/>
      <c r="F54" s="57"/>
      <c r="G54" s="83"/>
      <c r="H54" s="87"/>
      <c r="I54" s="55"/>
      <c r="J54" s="57"/>
      <c r="K54" s="57"/>
      <c r="L54" s="57"/>
      <c r="M54" s="57"/>
      <c r="N54" s="91"/>
      <c r="O54" s="79" t="s">
        <v>48</v>
      </c>
      <c r="P54" s="58" t="s">
        <v>30</v>
      </c>
      <c r="Q54" s="55" t="s">
        <v>31</v>
      </c>
      <c r="R54" s="59">
        <v>2</v>
      </c>
      <c r="S54" s="56">
        <f t="shared" si="1"/>
        <v>1.5</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33</v>
      </c>
      <c r="Q55" s="55"/>
      <c r="R55" s="59">
        <v>5</v>
      </c>
      <c r="S55" s="56">
        <f t="shared" si="1"/>
        <v>3.75</v>
      </c>
      <c r="T55" s="75">
        <f>ROUNDUP((T5*R55)+(T6*S55)+(T7*(R55*2)),2)</f>
        <v>0</v>
      </c>
    </row>
    <row r="56" spans="1:20" ht="18.75" customHeight="1" x14ac:dyDescent="0.2">
      <c r="A56" s="109"/>
      <c r="B56" s="80"/>
      <c r="C56" s="60"/>
      <c r="D56" s="61"/>
      <c r="E56" s="62"/>
      <c r="F56" s="63"/>
      <c r="G56" s="84"/>
      <c r="H56" s="88"/>
      <c r="I56" s="61"/>
      <c r="J56" s="63"/>
      <c r="K56" s="63"/>
      <c r="L56" s="63"/>
      <c r="M56" s="63"/>
      <c r="N56" s="92"/>
      <c r="O56" s="80"/>
      <c r="P56" s="64"/>
      <c r="Q56" s="61"/>
      <c r="R56" s="65"/>
      <c r="S56" s="62"/>
      <c r="T56" s="76"/>
    </row>
    <row r="57" spans="1:20" ht="18.75" customHeight="1" x14ac:dyDescent="0.2">
      <c r="A57" s="109"/>
      <c r="B57" s="79" t="s">
        <v>206</v>
      </c>
      <c r="C57" s="54" t="s">
        <v>85</v>
      </c>
      <c r="D57" s="55"/>
      <c r="E57" s="56">
        <v>10</v>
      </c>
      <c r="F57" s="57" t="s">
        <v>27</v>
      </c>
      <c r="G57" s="83"/>
      <c r="H57" s="87" t="s">
        <v>85</v>
      </c>
      <c r="I57" s="55"/>
      <c r="J57" s="57">
        <f>ROUNDUP(E57*0.75,2)</f>
        <v>7.5</v>
      </c>
      <c r="K57" s="57" t="s">
        <v>27</v>
      </c>
      <c r="L57" s="57"/>
      <c r="M57" s="57">
        <f>ROUNDUP((T5*E57)+(T6*J57)+(T7*(E57*2)),2)</f>
        <v>0</v>
      </c>
      <c r="N57" s="91">
        <f>M57</f>
        <v>0</v>
      </c>
      <c r="O57" s="79" t="s">
        <v>207</v>
      </c>
      <c r="P57" s="58" t="s">
        <v>86</v>
      </c>
      <c r="Q57" s="55"/>
      <c r="R57" s="59">
        <v>0.5</v>
      </c>
      <c r="S57" s="56">
        <f>ROUNDUP(R57*0.75,2)</f>
        <v>0.38</v>
      </c>
      <c r="T57" s="75">
        <f>ROUNDUP((T5*R57)+(T6*S57)+(T7*(R57*2)),2)</f>
        <v>0</v>
      </c>
    </row>
    <row r="58" spans="1:20" ht="18.75" customHeight="1" x14ac:dyDescent="0.2">
      <c r="A58" s="109"/>
      <c r="B58" s="79"/>
      <c r="C58" s="54" t="s">
        <v>37</v>
      </c>
      <c r="D58" s="55"/>
      <c r="E58" s="56">
        <v>30</v>
      </c>
      <c r="F58" s="57" t="s">
        <v>27</v>
      </c>
      <c r="G58" s="83"/>
      <c r="H58" s="87" t="s">
        <v>37</v>
      </c>
      <c r="I58" s="55"/>
      <c r="J58" s="57">
        <f>ROUNDUP(E58*0.75,2)</f>
        <v>22.5</v>
      </c>
      <c r="K58" s="57" t="s">
        <v>27</v>
      </c>
      <c r="L58" s="57"/>
      <c r="M58" s="57">
        <f>ROUNDUP((T5*E58)+(T6*J58)+(T7*(E58*2)),2)</f>
        <v>0</v>
      </c>
      <c r="N58" s="91">
        <f>ROUND(M58+(M58*10/100),2)</f>
        <v>0</v>
      </c>
      <c r="O58" s="103" t="s">
        <v>620</v>
      </c>
      <c r="P58" s="58" t="s">
        <v>42</v>
      </c>
      <c r="Q58" s="55"/>
      <c r="R58" s="59">
        <v>100</v>
      </c>
      <c r="S58" s="56">
        <f>ROUNDUP(R58*0.75,2)</f>
        <v>75</v>
      </c>
      <c r="T58" s="75">
        <f>ROUNDUP((T5*R58)+(T6*S58)+(T7*(R58*2)),2)</f>
        <v>0</v>
      </c>
    </row>
    <row r="59" spans="1:20" ht="18.75" customHeight="1" x14ac:dyDescent="0.2">
      <c r="A59" s="109"/>
      <c r="B59" s="79"/>
      <c r="C59" s="54" t="s">
        <v>50</v>
      </c>
      <c r="D59" s="55"/>
      <c r="E59" s="56">
        <v>0.5</v>
      </c>
      <c r="F59" s="57" t="s">
        <v>27</v>
      </c>
      <c r="G59" s="83"/>
      <c r="H59" s="87" t="s">
        <v>50</v>
      </c>
      <c r="I59" s="55"/>
      <c r="J59" s="57">
        <f>ROUNDUP(E59*0.75,2)</f>
        <v>0.38</v>
      </c>
      <c r="K59" s="57" t="s">
        <v>27</v>
      </c>
      <c r="L59" s="57"/>
      <c r="M59" s="57">
        <f>ROUNDUP((T5*E59)+(T6*J59)+(T7*(E59*2)),2)</f>
        <v>0</v>
      </c>
      <c r="N59" s="91">
        <f>M59</f>
        <v>0</v>
      </c>
      <c r="O59" s="106" t="s">
        <v>537</v>
      </c>
      <c r="P59" s="58" t="s">
        <v>51</v>
      </c>
      <c r="Q59" s="55" t="s">
        <v>52</v>
      </c>
      <c r="R59" s="59">
        <v>0.5</v>
      </c>
      <c r="S59" s="56">
        <f>ROUNDUP(R59*0.75,2)</f>
        <v>0.38</v>
      </c>
      <c r="T59" s="75">
        <f>ROUNDUP((T5*R59)+(T6*S59)+(T7*(R59*2)),2)</f>
        <v>0</v>
      </c>
    </row>
    <row r="60" spans="1:20" ht="18.75" customHeight="1" x14ac:dyDescent="0.2">
      <c r="A60" s="109"/>
      <c r="B60" s="79"/>
      <c r="C60" s="54"/>
      <c r="D60" s="55"/>
      <c r="E60" s="56"/>
      <c r="F60" s="57"/>
      <c r="G60" s="83"/>
      <c r="H60" s="87"/>
      <c r="I60" s="55"/>
      <c r="J60" s="57"/>
      <c r="K60" s="57"/>
      <c r="L60" s="57"/>
      <c r="M60" s="57"/>
      <c r="N60" s="91"/>
      <c r="O60" s="79" t="s">
        <v>48</v>
      </c>
      <c r="P60" s="58" t="s">
        <v>32</v>
      </c>
      <c r="Q60" s="55"/>
      <c r="R60" s="59">
        <v>0.1</v>
      </c>
      <c r="S60" s="56">
        <f>ROUNDUP(R60*0.75,2)</f>
        <v>0.08</v>
      </c>
      <c r="T60" s="75">
        <f>ROUNDUP((T5*R60)+(T6*S60)+(T7*(R60*2)),2)</f>
        <v>0</v>
      </c>
    </row>
    <row r="61" spans="1:20" ht="18.75" customHeight="1" x14ac:dyDescent="0.2">
      <c r="A61" s="109"/>
      <c r="B61" s="80"/>
      <c r="C61" s="60"/>
      <c r="D61" s="61"/>
      <c r="E61" s="62"/>
      <c r="F61" s="63"/>
      <c r="G61" s="84"/>
      <c r="H61" s="88"/>
      <c r="I61" s="61"/>
      <c r="J61" s="63"/>
      <c r="K61" s="63"/>
      <c r="L61" s="63"/>
      <c r="M61" s="63"/>
      <c r="N61" s="92"/>
      <c r="O61" s="80"/>
      <c r="P61" s="64"/>
      <c r="Q61" s="61"/>
      <c r="R61" s="65"/>
      <c r="S61" s="62"/>
      <c r="T61" s="76"/>
    </row>
    <row r="62" spans="1:20" ht="18.75" customHeight="1" x14ac:dyDescent="0.2">
      <c r="A62" s="109"/>
      <c r="B62" s="79" t="s">
        <v>208</v>
      </c>
      <c r="C62" s="54" t="s">
        <v>209</v>
      </c>
      <c r="D62" s="55"/>
      <c r="E62" s="99">
        <v>0.16666666666666666</v>
      </c>
      <c r="F62" s="57" t="s">
        <v>56</v>
      </c>
      <c r="G62" s="83"/>
      <c r="H62" s="87" t="s">
        <v>209</v>
      </c>
      <c r="I62" s="55"/>
      <c r="J62" s="57">
        <f>ROUNDUP(E62*0.75,2)</f>
        <v>0.13</v>
      </c>
      <c r="K62" s="57" t="s">
        <v>56</v>
      </c>
      <c r="L62" s="57"/>
      <c r="M62" s="57">
        <f>ROUNDUP((T5*E62)+(T6*J62)+(T7*(E62*2)),2)</f>
        <v>0</v>
      </c>
      <c r="N62" s="91">
        <f>M62</f>
        <v>0</v>
      </c>
      <c r="O62" s="79" t="s">
        <v>54</v>
      </c>
      <c r="P62" s="58"/>
      <c r="Q62" s="55"/>
      <c r="R62" s="59"/>
      <c r="S62" s="56"/>
      <c r="T62" s="75"/>
    </row>
    <row r="63" spans="1:20" ht="18.75" customHeight="1" thickBot="1" x14ac:dyDescent="0.25">
      <c r="A63" s="110"/>
      <c r="B63" s="81"/>
      <c r="C63" s="67"/>
      <c r="D63" s="68"/>
      <c r="E63" s="69"/>
      <c r="F63" s="70"/>
      <c r="G63" s="85"/>
      <c r="H63" s="89"/>
      <c r="I63" s="68"/>
      <c r="J63" s="70"/>
      <c r="K63" s="70"/>
      <c r="L63" s="70"/>
      <c r="M63" s="70"/>
      <c r="N63" s="93"/>
      <c r="O63" s="81"/>
      <c r="P63" s="71"/>
      <c r="Q63" s="68"/>
      <c r="R63" s="72"/>
      <c r="S63" s="69"/>
      <c r="T63" s="77"/>
    </row>
    <row r="64" spans="1:20" ht="18.75" customHeight="1" x14ac:dyDescent="0.2">
      <c r="A64" s="94" t="s">
        <v>102</v>
      </c>
    </row>
    <row r="65" spans="1:1" ht="18.75" customHeight="1" x14ac:dyDescent="0.2">
      <c r="A65" s="94" t="s">
        <v>103</v>
      </c>
    </row>
    <row r="66" spans="1:1" ht="18.75" customHeight="1" x14ac:dyDescent="0.2">
      <c r="A66" s="37" t="s">
        <v>104</v>
      </c>
    </row>
    <row r="67" spans="1:1" ht="18.75" customHeight="1" x14ac:dyDescent="0.2">
      <c r="A67" s="37" t="s">
        <v>105</v>
      </c>
    </row>
    <row r="68" spans="1:1" ht="18.75" customHeight="1" x14ac:dyDescent="0.2">
      <c r="A68" s="37" t="s">
        <v>106</v>
      </c>
    </row>
    <row r="69" spans="1:1" ht="18.75" customHeight="1" x14ac:dyDescent="0.2">
      <c r="A69" s="37" t="s">
        <v>107</v>
      </c>
    </row>
    <row r="70" spans="1:1" ht="18.75" customHeight="1" x14ac:dyDescent="0.2">
      <c r="A70" s="37" t="s">
        <v>108</v>
      </c>
    </row>
  </sheetData>
  <mergeCells count="7">
    <mergeCell ref="A46:A63"/>
    <mergeCell ref="H1:O1"/>
    <mergeCell ref="A2:T2"/>
    <mergeCell ref="Q3:T3"/>
    <mergeCell ref="A8:F8"/>
    <mergeCell ref="A10:A35"/>
    <mergeCell ref="A36:A45"/>
  </mergeCells>
  <phoneticPr fontId="19"/>
  <printOptions horizontalCentered="1" verticalCentered="1"/>
  <pageMargins left="0.39370078740157483" right="0.39370078740157483" top="0.39370078740157483" bottom="0.39370078740157483" header="0.39370078740157483" footer="0.39370078740157483"/>
  <pageSetup paperSize="12" scale="5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0"/>
  <sheetViews>
    <sheetView showZeros="0" zoomScale="80" zoomScaleNormal="80" zoomScaleSheetLayoutView="80" workbookViewId="0">
      <selection activeCell="A9" sqref="A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481</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211</v>
      </c>
      <c r="C12" s="54" t="s">
        <v>145</v>
      </c>
      <c r="D12" s="55"/>
      <c r="E12" s="100">
        <v>0.33333333333333331</v>
      </c>
      <c r="F12" s="57" t="s">
        <v>146</v>
      </c>
      <c r="G12" s="83"/>
      <c r="H12" s="87" t="s">
        <v>145</v>
      </c>
      <c r="I12" s="55"/>
      <c r="J12" s="57">
        <f>ROUNDUP(E12*0.75,2)</f>
        <v>0.25</v>
      </c>
      <c r="K12" s="57" t="s">
        <v>146</v>
      </c>
      <c r="L12" s="57"/>
      <c r="M12" s="57">
        <f>ROUNDUP((R5*E12)+(R6*J12)+(R7*(E12*2)),2)</f>
        <v>0</v>
      </c>
      <c r="N12" s="91">
        <f>M12</f>
        <v>0</v>
      </c>
      <c r="O12" s="79" t="s">
        <v>212</v>
      </c>
      <c r="P12" s="58" t="s">
        <v>44</v>
      </c>
      <c r="Q12" s="55"/>
      <c r="R12" s="59">
        <v>1</v>
      </c>
      <c r="S12" s="56">
        <f t="shared" ref="S12:S17" si="0">ROUNDUP(R12*0.75,2)</f>
        <v>0.75</v>
      </c>
      <c r="T12" s="75">
        <f>ROUNDUP((R5*R12)+(R6*S12)+(R7*(R12*2)),2)</f>
        <v>0</v>
      </c>
    </row>
    <row r="13" spans="1:21" ht="18.75" customHeight="1" x14ac:dyDescent="0.2">
      <c r="A13" s="109"/>
      <c r="B13" s="79"/>
      <c r="C13" s="54" t="s">
        <v>28</v>
      </c>
      <c r="D13" s="55"/>
      <c r="E13" s="56">
        <v>20</v>
      </c>
      <c r="F13" s="57" t="s">
        <v>27</v>
      </c>
      <c r="G13" s="83"/>
      <c r="H13" s="87" t="s">
        <v>28</v>
      </c>
      <c r="I13" s="55"/>
      <c r="J13" s="57">
        <f>ROUNDUP(E13*0.75,2)</f>
        <v>15</v>
      </c>
      <c r="K13" s="57" t="s">
        <v>27</v>
      </c>
      <c r="L13" s="57"/>
      <c r="M13" s="57">
        <f>ROUNDUP((R5*E13)+(R6*J13)+(R7*(E13*2)),2)</f>
        <v>0</v>
      </c>
      <c r="N13" s="91">
        <f>ROUND(M13+(M13*6/100),2)</f>
        <v>0</v>
      </c>
      <c r="O13" s="79" t="s">
        <v>213</v>
      </c>
      <c r="P13" s="58" t="s">
        <v>95</v>
      </c>
      <c r="Q13" s="55"/>
      <c r="R13" s="59">
        <v>15</v>
      </c>
      <c r="S13" s="56">
        <f t="shared" si="0"/>
        <v>11.25</v>
      </c>
      <c r="T13" s="75">
        <f>ROUNDUP((R5*R13)+(R6*S13)+(R7*(R13*2)),2)</f>
        <v>0</v>
      </c>
    </row>
    <row r="14" spans="1:21" ht="18.75" customHeight="1" x14ac:dyDescent="0.2">
      <c r="A14" s="109"/>
      <c r="B14" s="79"/>
      <c r="C14" s="54" t="s">
        <v>49</v>
      </c>
      <c r="D14" s="55"/>
      <c r="E14" s="56">
        <v>5</v>
      </c>
      <c r="F14" s="57" t="s">
        <v>27</v>
      </c>
      <c r="G14" s="83"/>
      <c r="H14" s="87" t="s">
        <v>49</v>
      </c>
      <c r="I14" s="55"/>
      <c r="J14" s="57">
        <f>ROUNDUP(E14*0.75,2)</f>
        <v>3.75</v>
      </c>
      <c r="K14" s="57" t="s">
        <v>27</v>
      </c>
      <c r="L14" s="57"/>
      <c r="M14" s="57">
        <f>ROUNDUP((R5*E14)+(R6*J14)+(R7*(E14*2)),2)</f>
        <v>0</v>
      </c>
      <c r="N14" s="91">
        <f>ROUND(M14+(M14*10/100),2)</f>
        <v>0</v>
      </c>
      <c r="O14" s="79" t="s">
        <v>647</v>
      </c>
      <c r="P14" s="58" t="s">
        <v>69</v>
      </c>
      <c r="Q14" s="55"/>
      <c r="R14" s="59">
        <v>0.6</v>
      </c>
      <c r="S14" s="56">
        <f t="shared" si="0"/>
        <v>0.45</v>
      </c>
      <c r="T14" s="75">
        <f>ROUNDUP((R5*R14)+(R6*S14)+(R7*(R14*2)),2)</f>
        <v>0</v>
      </c>
    </row>
    <row r="15" spans="1:21" ht="18.75" customHeight="1" x14ac:dyDescent="0.2">
      <c r="A15" s="109"/>
      <c r="B15" s="79"/>
      <c r="C15" s="54" t="s">
        <v>215</v>
      </c>
      <c r="D15" s="55"/>
      <c r="E15" s="56">
        <v>5</v>
      </c>
      <c r="F15" s="57" t="s">
        <v>27</v>
      </c>
      <c r="G15" s="83"/>
      <c r="H15" s="87" t="s">
        <v>215</v>
      </c>
      <c r="I15" s="55"/>
      <c r="J15" s="57">
        <f>ROUNDUP(E15*0.75,2)</f>
        <v>3.75</v>
      </c>
      <c r="K15" s="57" t="s">
        <v>27</v>
      </c>
      <c r="L15" s="57"/>
      <c r="M15" s="57">
        <f>ROUNDUP((R5*E15)+(R6*J15)+(R7*(E15*2)),2)</f>
        <v>0</v>
      </c>
      <c r="N15" s="91">
        <f>ROUND(M15+(M15*15/100),2)</f>
        <v>0</v>
      </c>
      <c r="O15" s="79" t="s">
        <v>214</v>
      </c>
      <c r="P15" s="58" t="s">
        <v>96</v>
      </c>
      <c r="Q15" s="55"/>
      <c r="R15" s="59">
        <v>2</v>
      </c>
      <c r="S15" s="56">
        <f t="shared" si="0"/>
        <v>1.5</v>
      </c>
      <c r="T15" s="75">
        <f>ROUNDUP((R5*R15)+(R6*S15)+(R7*(R15*2)),2)</f>
        <v>0</v>
      </c>
    </row>
    <row r="16" spans="1:21" ht="18.75" customHeight="1" x14ac:dyDescent="0.2">
      <c r="A16" s="109"/>
      <c r="B16" s="79"/>
      <c r="C16" s="54"/>
      <c r="D16" s="55"/>
      <c r="E16" s="56"/>
      <c r="F16" s="57"/>
      <c r="G16" s="83"/>
      <c r="H16" s="87"/>
      <c r="I16" s="55"/>
      <c r="J16" s="57"/>
      <c r="K16" s="57"/>
      <c r="L16" s="57"/>
      <c r="M16" s="57"/>
      <c r="N16" s="91"/>
      <c r="O16" s="79" t="s">
        <v>283</v>
      </c>
      <c r="P16" s="58" t="s">
        <v>88</v>
      </c>
      <c r="Q16" s="55" t="s">
        <v>41</v>
      </c>
      <c r="R16" s="59">
        <v>2</v>
      </c>
      <c r="S16" s="56">
        <f t="shared" si="0"/>
        <v>1.5</v>
      </c>
      <c r="T16" s="75">
        <f>ROUNDUP((R5*R16)+(R6*S16)+(R7*(R16*2)),2)</f>
        <v>0</v>
      </c>
    </row>
    <row r="17" spans="1:20" ht="18.75" customHeight="1" x14ac:dyDescent="0.2">
      <c r="A17" s="109"/>
      <c r="B17" s="79"/>
      <c r="C17" s="54"/>
      <c r="D17" s="55"/>
      <c r="E17" s="56"/>
      <c r="F17" s="57"/>
      <c r="G17" s="83"/>
      <c r="H17" s="87"/>
      <c r="I17" s="55"/>
      <c r="J17" s="57"/>
      <c r="K17" s="57"/>
      <c r="L17" s="57"/>
      <c r="M17" s="57"/>
      <c r="N17" s="91"/>
      <c r="O17" s="79" t="s">
        <v>48</v>
      </c>
      <c r="P17" s="58" t="s">
        <v>89</v>
      </c>
      <c r="Q17" s="55"/>
      <c r="R17" s="59">
        <v>1</v>
      </c>
      <c r="S17" s="56">
        <f t="shared" si="0"/>
        <v>0.75</v>
      </c>
      <c r="T17" s="75">
        <f>ROUNDUP((R5*R17)+(R6*S17)+(R7*(R17*2)),2)</f>
        <v>0</v>
      </c>
    </row>
    <row r="18" spans="1:20" ht="18.75" customHeight="1" x14ac:dyDescent="0.2">
      <c r="A18" s="109"/>
      <c r="B18" s="80"/>
      <c r="C18" s="60"/>
      <c r="D18" s="61"/>
      <c r="E18" s="62"/>
      <c r="F18" s="63"/>
      <c r="G18" s="84"/>
      <c r="H18" s="88"/>
      <c r="I18" s="61"/>
      <c r="J18" s="63"/>
      <c r="K18" s="63"/>
      <c r="L18" s="63"/>
      <c r="M18" s="63"/>
      <c r="N18" s="92"/>
      <c r="O18" s="80"/>
      <c r="P18" s="64"/>
      <c r="Q18" s="61"/>
      <c r="R18" s="65"/>
      <c r="S18" s="62"/>
      <c r="T18" s="76"/>
    </row>
    <row r="19" spans="1:20" ht="18.75" customHeight="1" x14ac:dyDescent="0.2">
      <c r="A19" s="109"/>
      <c r="B19" s="79" t="s">
        <v>217</v>
      </c>
      <c r="C19" s="54" t="s">
        <v>221</v>
      </c>
      <c r="D19" s="55" t="s">
        <v>222</v>
      </c>
      <c r="E19" s="98">
        <v>0.25</v>
      </c>
      <c r="F19" s="57" t="s">
        <v>100</v>
      </c>
      <c r="G19" s="83"/>
      <c r="H19" s="87" t="s">
        <v>221</v>
      </c>
      <c r="I19" s="55" t="s">
        <v>222</v>
      </c>
      <c r="J19" s="57">
        <f>ROUNDUP(E19*0.75,2)</f>
        <v>0.19</v>
      </c>
      <c r="K19" s="57" t="s">
        <v>100</v>
      </c>
      <c r="L19" s="57"/>
      <c r="M19" s="57">
        <f>ROUNDUP((R5*E19)+(R6*J19)+(R7*(E19*2)),2)</f>
        <v>0</v>
      </c>
      <c r="N19" s="91">
        <f>M19</f>
        <v>0</v>
      </c>
      <c r="O19" s="79" t="s">
        <v>218</v>
      </c>
      <c r="P19" s="58" t="s">
        <v>40</v>
      </c>
      <c r="Q19" s="55" t="s">
        <v>41</v>
      </c>
      <c r="R19" s="59">
        <v>3</v>
      </c>
      <c r="S19" s="56">
        <f t="shared" ref="S19:S24" si="1">ROUNDUP(R19*0.75,2)</f>
        <v>2.25</v>
      </c>
      <c r="T19" s="75">
        <f>ROUNDUP((R5*R19)+(R6*S19)+(R7*(R19*2)),2)</f>
        <v>0</v>
      </c>
    </row>
    <row r="20" spans="1:20" ht="18.75" customHeight="1" x14ac:dyDescent="0.2">
      <c r="A20" s="109"/>
      <c r="B20" s="79"/>
      <c r="C20" s="54" t="s">
        <v>163</v>
      </c>
      <c r="D20" s="55"/>
      <c r="E20" s="56">
        <v>30</v>
      </c>
      <c r="F20" s="57" t="s">
        <v>27</v>
      </c>
      <c r="G20" s="83"/>
      <c r="H20" s="87" t="s">
        <v>163</v>
      </c>
      <c r="I20" s="55"/>
      <c r="J20" s="57">
        <f>ROUNDUP(E20*0.75,2)</f>
        <v>22.5</v>
      </c>
      <c r="K20" s="57" t="s">
        <v>27</v>
      </c>
      <c r="L20" s="57"/>
      <c r="M20" s="57">
        <f>ROUNDUP((R5*E20)+(R6*J20)+(R7*(E20*2)),2)</f>
        <v>0</v>
      </c>
      <c r="N20" s="91">
        <f>ROUND(M20+(M20*6/100),2)</f>
        <v>0</v>
      </c>
      <c r="O20" s="79" t="s">
        <v>219</v>
      </c>
      <c r="P20" s="58" t="s">
        <v>44</v>
      </c>
      <c r="Q20" s="55"/>
      <c r="R20" s="59">
        <v>2</v>
      </c>
      <c r="S20" s="56">
        <f t="shared" si="1"/>
        <v>1.5</v>
      </c>
      <c r="T20" s="75">
        <f>ROUNDUP((R5*R20)+(R6*S20)+(R7*(R20*2)),2)</f>
        <v>0</v>
      </c>
    </row>
    <row r="21" spans="1:20" ht="18.75" customHeight="1" x14ac:dyDescent="0.2">
      <c r="A21" s="109"/>
      <c r="B21" s="79"/>
      <c r="C21" s="54" t="s">
        <v>223</v>
      </c>
      <c r="D21" s="55"/>
      <c r="E21" s="56">
        <v>2</v>
      </c>
      <c r="F21" s="57" t="s">
        <v>27</v>
      </c>
      <c r="G21" s="83"/>
      <c r="H21" s="87" t="s">
        <v>223</v>
      </c>
      <c r="I21" s="55"/>
      <c r="J21" s="57">
        <f>ROUNDUP(E21*0.75,2)</f>
        <v>1.5</v>
      </c>
      <c r="K21" s="57" t="s">
        <v>27</v>
      </c>
      <c r="L21" s="57"/>
      <c r="M21" s="57">
        <f>ROUNDUP((R5*E21)+(R6*J21)+(R7*(E21*2)),2)</f>
        <v>0</v>
      </c>
      <c r="N21" s="91">
        <f>M21</f>
        <v>0</v>
      </c>
      <c r="O21" s="79" t="s">
        <v>630</v>
      </c>
      <c r="P21" s="58" t="s">
        <v>216</v>
      </c>
      <c r="Q21" s="55"/>
      <c r="R21" s="59">
        <v>1.5</v>
      </c>
      <c r="S21" s="56">
        <f t="shared" si="1"/>
        <v>1.1300000000000001</v>
      </c>
      <c r="T21" s="75">
        <f>ROUNDUP((R5*R21)+(R6*S21)+(R7*(R21*2)),2)</f>
        <v>0</v>
      </c>
    </row>
    <row r="22" spans="1:20" ht="18.75" customHeight="1" x14ac:dyDescent="0.2">
      <c r="A22" s="109"/>
      <c r="B22" s="79"/>
      <c r="C22" s="54"/>
      <c r="D22" s="55"/>
      <c r="E22" s="56"/>
      <c r="F22" s="57"/>
      <c r="G22" s="83"/>
      <c r="H22" s="87"/>
      <c r="I22" s="55"/>
      <c r="J22" s="57"/>
      <c r="K22" s="57"/>
      <c r="L22" s="57"/>
      <c r="M22" s="57"/>
      <c r="N22" s="91"/>
      <c r="O22" s="79" t="s">
        <v>220</v>
      </c>
      <c r="P22" s="58" t="s">
        <v>86</v>
      </c>
      <c r="Q22" s="55"/>
      <c r="R22" s="59">
        <v>1.5</v>
      </c>
      <c r="S22" s="56">
        <f t="shared" si="1"/>
        <v>1.1300000000000001</v>
      </c>
      <c r="T22" s="75">
        <f>ROUNDUP((R5*R22)+(R6*S22)+(R7*(R22*2)),2)</f>
        <v>0</v>
      </c>
    </row>
    <row r="23" spans="1:20" ht="18.75" customHeight="1" x14ac:dyDescent="0.2">
      <c r="A23" s="109"/>
      <c r="B23" s="79"/>
      <c r="C23" s="54"/>
      <c r="D23" s="55"/>
      <c r="E23" s="56"/>
      <c r="F23" s="57"/>
      <c r="G23" s="83"/>
      <c r="H23" s="87"/>
      <c r="I23" s="55"/>
      <c r="J23" s="57"/>
      <c r="K23" s="57"/>
      <c r="L23" s="57"/>
      <c r="M23" s="57"/>
      <c r="N23" s="91"/>
      <c r="O23" s="79" t="s">
        <v>48</v>
      </c>
      <c r="P23" s="58" t="s">
        <v>69</v>
      </c>
      <c r="Q23" s="55"/>
      <c r="R23" s="59">
        <v>1.5</v>
      </c>
      <c r="S23" s="56">
        <f t="shared" si="1"/>
        <v>1.1300000000000001</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88</v>
      </c>
      <c r="Q24" s="55" t="s">
        <v>41</v>
      </c>
      <c r="R24" s="59">
        <v>1.5</v>
      </c>
      <c r="S24" s="56">
        <f t="shared" si="1"/>
        <v>1.1300000000000001</v>
      </c>
      <c r="T24" s="75">
        <f>ROUNDUP((R5*R24)+(R6*S24)+(R7*(R24*2)),2)</f>
        <v>0</v>
      </c>
    </row>
    <row r="25" spans="1:20" ht="18.75" customHeight="1" x14ac:dyDescent="0.2">
      <c r="A25" s="109"/>
      <c r="B25" s="80"/>
      <c r="C25" s="60"/>
      <c r="D25" s="61"/>
      <c r="E25" s="62"/>
      <c r="F25" s="63"/>
      <c r="G25" s="84"/>
      <c r="H25" s="88"/>
      <c r="I25" s="61"/>
      <c r="J25" s="63"/>
      <c r="K25" s="63"/>
      <c r="L25" s="63"/>
      <c r="M25" s="63"/>
      <c r="N25" s="92"/>
      <c r="O25" s="80"/>
      <c r="P25" s="64"/>
      <c r="Q25" s="61"/>
      <c r="R25" s="65"/>
      <c r="S25" s="62"/>
      <c r="T25" s="76"/>
    </row>
    <row r="26" spans="1:20" ht="18.75" customHeight="1" x14ac:dyDescent="0.2">
      <c r="A26" s="109"/>
      <c r="B26" s="79" t="s">
        <v>97</v>
      </c>
      <c r="C26" s="54" t="s">
        <v>224</v>
      </c>
      <c r="D26" s="55" t="s">
        <v>579</v>
      </c>
      <c r="E26" s="56">
        <v>5</v>
      </c>
      <c r="F26" s="57" t="s">
        <v>27</v>
      </c>
      <c r="G26" s="83"/>
      <c r="H26" s="87" t="s">
        <v>224</v>
      </c>
      <c r="I26" s="55" t="s">
        <v>579</v>
      </c>
      <c r="J26" s="57">
        <f>ROUNDUP(E26*0.75,2)</f>
        <v>3.75</v>
      </c>
      <c r="K26" s="57" t="s">
        <v>27</v>
      </c>
      <c r="L26" s="57"/>
      <c r="M26" s="57">
        <f>ROUNDUP((R5*E26)+(R6*J26)+(R7*(E26*2)),2)</f>
        <v>0</v>
      </c>
      <c r="N26" s="91">
        <f>M26</f>
        <v>0</v>
      </c>
      <c r="O26" s="79" t="s">
        <v>48</v>
      </c>
      <c r="P26" s="58" t="s">
        <v>95</v>
      </c>
      <c r="Q26" s="55"/>
      <c r="R26" s="59">
        <v>100</v>
      </c>
      <c r="S26" s="56">
        <f>ROUNDUP(R26*0.75,2)</f>
        <v>75</v>
      </c>
      <c r="T26" s="75">
        <f>ROUNDUP((R5*R26)+(R6*S26)+(R7*(R26*2)),2)</f>
        <v>0</v>
      </c>
    </row>
    <row r="27" spans="1:20" ht="18.75" customHeight="1" x14ac:dyDescent="0.2">
      <c r="A27" s="109"/>
      <c r="B27" s="79"/>
      <c r="C27" s="54" t="s">
        <v>83</v>
      </c>
      <c r="D27" s="55" t="s">
        <v>84</v>
      </c>
      <c r="E27" s="98">
        <v>0.25</v>
      </c>
      <c r="F27" s="57" t="s">
        <v>56</v>
      </c>
      <c r="G27" s="83"/>
      <c r="H27" s="87" t="s">
        <v>83</v>
      </c>
      <c r="I27" s="55" t="s">
        <v>84</v>
      </c>
      <c r="J27" s="57">
        <f>ROUNDUP(E27*0.75,2)</f>
        <v>0.19</v>
      </c>
      <c r="K27" s="57" t="s">
        <v>56</v>
      </c>
      <c r="L27" s="57"/>
      <c r="M27" s="57">
        <f>ROUNDUP((R5*E27)+(R6*J27)+(R7*(E27*2)),2)</f>
        <v>0</v>
      </c>
      <c r="N27" s="91">
        <f>M27</f>
        <v>0</v>
      </c>
      <c r="O27" s="79"/>
      <c r="P27" s="58" t="s">
        <v>32</v>
      </c>
      <c r="Q27" s="55"/>
      <c r="R27" s="59">
        <v>0.1</v>
      </c>
      <c r="S27" s="56">
        <f>ROUNDUP(R27*0.75,2)</f>
        <v>0.08</v>
      </c>
      <c r="T27" s="75">
        <f>ROUNDUP((R5*R27)+(R6*S27)+(R7*(R27*2)),2)</f>
        <v>0</v>
      </c>
    </row>
    <row r="28" spans="1:20" ht="18.75" customHeight="1" x14ac:dyDescent="0.2">
      <c r="A28" s="109"/>
      <c r="B28" s="79"/>
      <c r="C28" s="54"/>
      <c r="D28" s="55"/>
      <c r="E28" s="56"/>
      <c r="F28" s="57"/>
      <c r="G28" s="83"/>
      <c r="H28" s="87"/>
      <c r="I28" s="55"/>
      <c r="J28" s="57"/>
      <c r="K28" s="57"/>
      <c r="L28" s="57"/>
      <c r="M28" s="57"/>
      <c r="N28" s="91"/>
      <c r="O28" s="79"/>
      <c r="P28" s="58" t="s">
        <v>88</v>
      </c>
      <c r="Q28" s="55" t="s">
        <v>41</v>
      </c>
      <c r="R28" s="59">
        <v>0.5</v>
      </c>
      <c r="S28" s="56">
        <f>ROUNDUP(R28*0.75,2)</f>
        <v>0.38</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225</v>
      </c>
      <c r="C30" s="54" t="s">
        <v>226</v>
      </c>
      <c r="D30" s="55"/>
      <c r="E30" s="56">
        <v>25</v>
      </c>
      <c r="F30" s="57" t="s">
        <v>27</v>
      </c>
      <c r="G30" s="83"/>
      <c r="H30" s="87" t="s">
        <v>226</v>
      </c>
      <c r="I30" s="55"/>
      <c r="J30" s="57">
        <f>ROUNDUP(E30*0.75,2)</f>
        <v>18.75</v>
      </c>
      <c r="K30" s="57" t="s">
        <v>27</v>
      </c>
      <c r="L30" s="57"/>
      <c r="M30" s="57">
        <f>ROUNDUP((R5*E30)+(R6*J30)+(R7*(E30*2)),2)</f>
        <v>0</v>
      </c>
      <c r="N30" s="91">
        <f>M30</f>
        <v>0</v>
      </c>
      <c r="O30" s="79"/>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580</v>
      </c>
      <c r="C34" s="54" t="s">
        <v>230</v>
      </c>
      <c r="D34" s="55" t="s">
        <v>84</v>
      </c>
      <c r="E34" s="56">
        <v>0.5</v>
      </c>
      <c r="F34" s="57" t="s">
        <v>168</v>
      </c>
      <c r="G34" s="83"/>
      <c r="H34" s="87" t="s">
        <v>230</v>
      </c>
      <c r="I34" s="55" t="s">
        <v>84</v>
      </c>
      <c r="J34" s="57">
        <f>ROUNDUP(E34*0.75,2)</f>
        <v>0.38</v>
      </c>
      <c r="K34" s="57" t="s">
        <v>168</v>
      </c>
      <c r="L34" s="57"/>
      <c r="M34" s="57">
        <f>ROUNDUP((S5*E34)+(S6*J34)+(S7*(E34*2)),2)</f>
        <v>0</v>
      </c>
      <c r="N34" s="91">
        <f>M34</f>
        <v>0</v>
      </c>
      <c r="O34" s="79" t="s">
        <v>227</v>
      </c>
      <c r="P34" s="58" t="s">
        <v>40</v>
      </c>
      <c r="Q34" s="55" t="s">
        <v>41</v>
      </c>
      <c r="R34" s="59">
        <v>20</v>
      </c>
      <c r="S34" s="56">
        <f>ROUNDUP(R34*0.75,2)</f>
        <v>15</v>
      </c>
      <c r="T34" s="75">
        <f>ROUNDUP((S5*R34)+(S6*S34)+(S7*(R34*2)),2)</f>
        <v>0</v>
      </c>
    </row>
    <row r="35" spans="1:20" ht="18.75" customHeight="1" x14ac:dyDescent="0.2">
      <c r="A35" s="109"/>
      <c r="B35" s="79"/>
      <c r="C35" s="54" t="s">
        <v>129</v>
      </c>
      <c r="D35" s="55"/>
      <c r="E35" s="56">
        <v>20</v>
      </c>
      <c r="F35" s="57" t="s">
        <v>27</v>
      </c>
      <c r="G35" s="83"/>
      <c r="H35" s="87" t="s">
        <v>129</v>
      </c>
      <c r="I35" s="55"/>
      <c r="J35" s="57">
        <f>ROUNDUP(E35*0.75,2)</f>
        <v>15</v>
      </c>
      <c r="K35" s="57" t="s">
        <v>27</v>
      </c>
      <c r="L35" s="57"/>
      <c r="M35" s="57">
        <f>ROUNDUP((S5*E35)+(S6*J35)+(S7*(E35*2)),2)</f>
        <v>0</v>
      </c>
      <c r="N35" s="91">
        <f>ROUND(M35+(M35*15/100),2)</f>
        <v>0</v>
      </c>
      <c r="O35" s="79" t="s">
        <v>228</v>
      </c>
      <c r="P35" s="58" t="s">
        <v>42</v>
      </c>
      <c r="Q35" s="55"/>
      <c r="R35" s="59">
        <v>20</v>
      </c>
      <c r="S35" s="56">
        <f>ROUNDUP(R35*0.75,2)</f>
        <v>15</v>
      </c>
      <c r="T35" s="75">
        <f>ROUNDUP((S5*R35)+(S6*S35)+(S7*(R35*2)),2)</f>
        <v>0</v>
      </c>
    </row>
    <row r="36" spans="1:20" ht="18.75" customHeight="1" x14ac:dyDescent="0.2">
      <c r="A36" s="109"/>
      <c r="B36" s="79"/>
      <c r="C36" s="54" t="s">
        <v>116</v>
      </c>
      <c r="D36" s="55"/>
      <c r="E36" s="56">
        <v>0.1</v>
      </c>
      <c r="F36" s="57" t="s">
        <v>27</v>
      </c>
      <c r="G36" s="83" t="s">
        <v>117</v>
      </c>
      <c r="H36" s="87" t="s">
        <v>116</v>
      </c>
      <c r="I36" s="55"/>
      <c r="J36" s="57">
        <f>ROUNDUP(E36*0.75,2)</f>
        <v>0.08</v>
      </c>
      <c r="K36" s="57" t="s">
        <v>27</v>
      </c>
      <c r="L36" s="57" t="s">
        <v>117</v>
      </c>
      <c r="M36" s="57">
        <f>ROUNDUP((S5*E36)+(S6*J36)+(S7*(E36*2)),2)</f>
        <v>0</v>
      </c>
      <c r="N36" s="91">
        <f>M36</f>
        <v>0</v>
      </c>
      <c r="O36" s="79" t="s">
        <v>648</v>
      </c>
      <c r="P36" s="58" t="s">
        <v>44</v>
      </c>
      <c r="Q36" s="55"/>
      <c r="R36" s="59">
        <v>1</v>
      </c>
      <c r="S36" s="56">
        <f>ROUNDUP(R36*0.75,2)</f>
        <v>0.75</v>
      </c>
      <c r="T36" s="75">
        <f>ROUNDUP((S5*R36)+(S6*S36)+(S7*(R36*2)),2)</f>
        <v>0</v>
      </c>
    </row>
    <row r="37" spans="1:20" ht="18.75" customHeight="1" x14ac:dyDescent="0.2">
      <c r="A37" s="109"/>
      <c r="B37" s="79"/>
      <c r="C37" s="54"/>
      <c r="D37" s="55"/>
      <c r="E37" s="56"/>
      <c r="F37" s="57"/>
      <c r="G37" s="83"/>
      <c r="H37" s="87"/>
      <c r="I37" s="55"/>
      <c r="J37" s="57"/>
      <c r="K37" s="57"/>
      <c r="L37" s="57"/>
      <c r="M37" s="57"/>
      <c r="N37" s="91"/>
      <c r="O37" s="79" t="s">
        <v>229</v>
      </c>
      <c r="P37" s="58" t="s">
        <v>88</v>
      </c>
      <c r="Q37" s="55" t="s">
        <v>41</v>
      </c>
      <c r="R37" s="59">
        <v>1</v>
      </c>
      <c r="S37" s="56">
        <f>ROUNDUP(R37*0.75,2)</f>
        <v>0.75</v>
      </c>
      <c r="T37" s="75">
        <f>ROUNDUP((S5*R37)+(S6*S37)+(S7*(R37*2)),2)</f>
        <v>0</v>
      </c>
    </row>
    <row r="38" spans="1:20" ht="18.75" customHeight="1" x14ac:dyDescent="0.2">
      <c r="A38" s="109"/>
      <c r="B38" s="79"/>
      <c r="C38" s="54"/>
      <c r="D38" s="55"/>
      <c r="E38" s="56"/>
      <c r="F38" s="57"/>
      <c r="G38" s="83"/>
      <c r="H38" s="87"/>
      <c r="I38" s="55"/>
      <c r="J38" s="57"/>
      <c r="K38" s="57"/>
      <c r="L38" s="57"/>
      <c r="M38" s="57"/>
      <c r="N38" s="91"/>
      <c r="O38" s="79" t="s">
        <v>48</v>
      </c>
      <c r="P38" s="58"/>
      <c r="Q38" s="55"/>
      <c r="R38" s="59"/>
      <c r="S38" s="56"/>
      <c r="T38" s="75"/>
    </row>
    <row r="39" spans="1:20" ht="18.75" customHeight="1" thickBot="1" x14ac:dyDescent="0.25">
      <c r="A39" s="110"/>
      <c r="B39" s="81"/>
      <c r="C39" s="67"/>
      <c r="D39" s="68"/>
      <c r="E39" s="69"/>
      <c r="F39" s="70"/>
      <c r="G39" s="85"/>
      <c r="H39" s="89"/>
      <c r="I39" s="68"/>
      <c r="J39" s="70"/>
      <c r="K39" s="70"/>
      <c r="L39" s="70"/>
      <c r="M39" s="70"/>
      <c r="N39" s="93"/>
      <c r="O39" s="81"/>
      <c r="P39" s="71"/>
      <c r="Q39" s="68"/>
      <c r="R39" s="72"/>
      <c r="S39" s="69"/>
      <c r="T39" s="77"/>
    </row>
    <row r="40" spans="1:20" ht="18.75" customHeight="1" x14ac:dyDescent="0.2">
      <c r="A40" s="108" t="s">
        <v>101</v>
      </c>
      <c r="B40" s="79" t="s">
        <v>25</v>
      </c>
      <c r="C40" s="54"/>
      <c r="D40" s="55"/>
      <c r="E40" s="56"/>
      <c r="F40" s="57"/>
      <c r="G40" s="83"/>
      <c r="H40" s="87"/>
      <c r="I40" s="55"/>
      <c r="J40" s="57"/>
      <c r="K40" s="57"/>
      <c r="L40" s="57"/>
      <c r="M40" s="57"/>
      <c r="N40" s="91"/>
      <c r="O40" s="79"/>
      <c r="P40" s="58" t="s">
        <v>25</v>
      </c>
      <c r="Q40" s="55"/>
      <c r="R40" s="59">
        <v>110</v>
      </c>
      <c r="S40" s="56">
        <f>ROUNDUP(R40*0.75,2)</f>
        <v>82.5</v>
      </c>
      <c r="T40" s="75">
        <f>ROUNDUP((T5*R40)+(T6*S40)+(T7*(R40*2)),2)</f>
        <v>0</v>
      </c>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231</v>
      </c>
      <c r="C42" s="54" t="s">
        <v>237</v>
      </c>
      <c r="D42" s="55" t="s">
        <v>156</v>
      </c>
      <c r="E42" s="56">
        <v>1</v>
      </c>
      <c r="F42" s="57" t="s">
        <v>157</v>
      </c>
      <c r="G42" s="83" t="s">
        <v>76</v>
      </c>
      <c r="H42" s="87" t="s">
        <v>237</v>
      </c>
      <c r="I42" s="55" t="s">
        <v>156</v>
      </c>
      <c r="J42" s="57">
        <f>ROUNDUP(E42*0.75,2)</f>
        <v>0.75</v>
      </c>
      <c r="K42" s="57" t="s">
        <v>157</v>
      </c>
      <c r="L42" s="57" t="s">
        <v>76</v>
      </c>
      <c r="M42" s="57">
        <f>ROUNDUP((T5*E42)+(T6*J42)+(T7*(E42*2)),2)</f>
        <v>0</v>
      </c>
      <c r="N42" s="91">
        <f>M42</f>
        <v>0</v>
      </c>
      <c r="O42" s="79" t="s">
        <v>232</v>
      </c>
      <c r="P42" s="58" t="s">
        <v>40</v>
      </c>
      <c r="Q42" s="55" t="s">
        <v>41</v>
      </c>
      <c r="R42" s="59">
        <v>3</v>
      </c>
      <c r="S42" s="56">
        <f t="shared" ref="S42:S47" si="2">ROUNDUP(R42*0.75,2)</f>
        <v>2.25</v>
      </c>
      <c r="T42" s="75">
        <f>ROUNDUP((T5*R42)+(T6*S42)+(T7*(R42*2)),2)</f>
        <v>0</v>
      </c>
    </row>
    <row r="43" spans="1:20" ht="18.75" customHeight="1" x14ac:dyDescent="0.2">
      <c r="A43" s="109"/>
      <c r="B43" s="79"/>
      <c r="C43" s="54" t="s">
        <v>29</v>
      </c>
      <c r="D43" s="55"/>
      <c r="E43" s="56">
        <v>0.5</v>
      </c>
      <c r="F43" s="57" t="s">
        <v>27</v>
      </c>
      <c r="G43" s="83"/>
      <c r="H43" s="87" t="s">
        <v>29</v>
      </c>
      <c r="I43" s="55"/>
      <c r="J43" s="57">
        <f>ROUNDUP(E43*0.75,2)</f>
        <v>0.38</v>
      </c>
      <c r="K43" s="57" t="s">
        <v>27</v>
      </c>
      <c r="L43" s="57"/>
      <c r="M43" s="57">
        <f>ROUNDUP((T5*E43)+(T6*J43)+(T7*(E43*2)),2)</f>
        <v>0</v>
      </c>
      <c r="N43" s="91">
        <f>ROUND(M43+(M43*10/100),2)</f>
        <v>0</v>
      </c>
      <c r="O43" s="79" t="s">
        <v>233</v>
      </c>
      <c r="P43" s="58" t="s">
        <v>43</v>
      </c>
      <c r="Q43" s="55" t="s">
        <v>41</v>
      </c>
      <c r="R43" s="59">
        <v>5</v>
      </c>
      <c r="S43" s="56">
        <f t="shared" si="2"/>
        <v>3.75</v>
      </c>
      <c r="T43" s="75">
        <f>ROUNDUP((T5*R43)+(T6*S43)+(T7*(R43*2)),2)</f>
        <v>0</v>
      </c>
    </row>
    <row r="44" spans="1:20" ht="18.75" customHeight="1" x14ac:dyDescent="0.2">
      <c r="A44" s="109"/>
      <c r="B44" s="79"/>
      <c r="C44" s="54" t="s">
        <v>49</v>
      </c>
      <c r="D44" s="55"/>
      <c r="E44" s="56">
        <v>10</v>
      </c>
      <c r="F44" s="57" t="s">
        <v>27</v>
      </c>
      <c r="G44" s="83"/>
      <c r="H44" s="87" t="s">
        <v>49</v>
      </c>
      <c r="I44" s="55"/>
      <c r="J44" s="57">
        <f>ROUNDUP(E44*0.75,2)</f>
        <v>7.5</v>
      </c>
      <c r="K44" s="57" t="s">
        <v>27</v>
      </c>
      <c r="L44" s="57"/>
      <c r="M44" s="57">
        <f>ROUNDUP((T5*E44)+(T6*J44)+(T7*(E44*2)),2)</f>
        <v>0</v>
      </c>
      <c r="N44" s="91">
        <f>ROUND(M44+(M44*10/100),2)</f>
        <v>0</v>
      </c>
      <c r="O44" s="79" t="s">
        <v>234</v>
      </c>
      <c r="P44" s="58" t="s">
        <v>131</v>
      </c>
      <c r="Q44" s="55" t="s">
        <v>132</v>
      </c>
      <c r="R44" s="59">
        <v>3</v>
      </c>
      <c r="S44" s="56">
        <f t="shared" si="2"/>
        <v>2.25</v>
      </c>
      <c r="T44" s="75">
        <f>ROUNDUP((T5*R44)+(T6*S44)+(T7*(R44*2)),2)</f>
        <v>0</v>
      </c>
    </row>
    <row r="45" spans="1:20" ht="18.75" customHeight="1" x14ac:dyDescent="0.2">
      <c r="A45" s="109"/>
      <c r="B45" s="79"/>
      <c r="C45" s="54"/>
      <c r="D45" s="55"/>
      <c r="E45" s="56"/>
      <c r="F45" s="57"/>
      <c r="G45" s="83"/>
      <c r="H45" s="87"/>
      <c r="I45" s="55"/>
      <c r="J45" s="57"/>
      <c r="K45" s="57"/>
      <c r="L45" s="57"/>
      <c r="M45" s="57"/>
      <c r="N45" s="91"/>
      <c r="O45" s="79" t="s">
        <v>235</v>
      </c>
      <c r="P45" s="58" t="s">
        <v>30</v>
      </c>
      <c r="Q45" s="55" t="s">
        <v>31</v>
      </c>
      <c r="R45" s="59">
        <v>2</v>
      </c>
      <c r="S45" s="56">
        <f t="shared" si="2"/>
        <v>1.5</v>
      </c>
      <c r="T45" s="75">
        <f>ROUNDUP((T5*R45)+(T6*S45)+(T7*(R45*2)),2)</f>
        <v>0</v>
      </c>
    </row>
    <row r="46" spans="1:20" ht="18.75" customHeight="1" x14ac:dyDescent="0.2">
      <c r="A46" s="109"/>
      <c r="B46" s="79"/>
      <c r="C46" s="54"/>
      <c r="D46" s="55"/>
      <c r="E46" s="56"/>
      <c r="F46" s="57"/>
      <c r="G46" s="83"/>
      <c r="H46" s="87"/>
      <c r="I46" s="55"/>
      <c r="J46" s="57"/>
      <c r="K46" s="57"/>
      <c r="L46" s="57"/>
      <c r="M46" s="57"/>
      <c r="N46" s="91"/>
      <c r="O46" s="79" t="s">
        <v>236</v>
      </c>
      <c r="P46" s="58" t="s">
        <v>42</v>
      </c>
      <c r="Q46" s="55"/>
      <c r="R46" s="59">
        <v>10</v>
      </c>
      <c r="S46" s="56">
        <f t="shared" si="2"/>
        <v>7.5</v>
      </c>
      <c r="T46" s="75">
        <f>ROUNDUP((T5*R46)+(T6*S46)+(T7*(R46*2)),2)</f>
        <v>0</v>
      </c>
    </row>
    <row r="47" spans="1:20" ht="18.75" customHeight="1" x14ac:dyDescent="0.2">
      <c r="A47" s="109"/>
      <c r="B47" s="79"/>
      <c r="C47" s="54"/>
      <c r="D47" s="55"/>
      <c r="E47" s="56"/>
      <c r="F47" s="57"/>
      <c r="G47" s="83"/>
      <c r="H47" s="87"/>
      <c r="I47" s="55"/>
      <c r="J47" s="57"/>
      <c r="K47" s="57"/>
      <c r="L47" s="57"/>
      <c r="M47" s="57"/>
      <c r="N47" s="91"/>
      <c r="O47" s="79" t="s">
        <v>24</v>
      </c>
      <c r="P47" s="58" t="s">
        <v>69</v>
      </c>
      <c r="Q47" s="55"/>
      <c r="R47" s="59">
        <v>0.5</v>
      </c>
      <c r="S47" s="56">
        <f t="shared" si="2"/>
        <v>0.38</v>
      </c>
      <c r="T47" s="75">
        <f>ROUNDUP((T5*R47)+(T6*S47)+(T7*(R47*2)),2)</f>
        <v>0</v>
      </c>
    </row>
    <row r="48" spans="1:20" ht="18.75" customHeight="1" x14ac:dyDescent="0.2">
      <c r="A48" s="109"/>
      <c r="B48" s="79"/>
      <c r="C48" s="54"/>
      <c r="D48" s="55"/>
      <c r="E48" s="56"/>
      <c r="F48" s="57"/>
      <c r="G48" s="83"/>
      <c r="H48" s="87"/>
      <c r="I48" s="55"/>
      <c r="J48" s="57"/>
      <c r="K48" s="57"/>
      <c r="L48" s="57"/>
      <c r="M48" s="57"/>
      <c r="N48" s="91"/>
      <c r="O48" s="79"/>
      <c r="P48" s="58"/>
      <c r="Q48" s="55"/>
      <c r="R48" s="59"/>
      <c r="S48" s="56"/>
      <c r="T48" s="75"/>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238</v>
      </c>
      <c r="C50" s="54" t="s">
        <v>85</v>
      </c>
      <c r="D50" s="55"/>
      <c r="E50" s="56">
        <v>20</v>
      </c>
      <c r="F50" s="57" t="s">
        <v>27</v>
      </c>
      <c r="G50" s="83"/>
      <c r="H50" s="87" t="s">
        <v>85</v>
      </c>
      <c r="I50" s="55"/>
      <c r="J50" s="57">
        <f>ROUNDUP(E50*0.75,2)</f>
        <v>15</v>
      </c>
      <c r="K50" s="57" t="s">
        <v>27</v>
      </c>
      <c r="L50" s="57"/>
      <c r="M50" s="57">
        <f>ROUNDUP((T5*E50)+(T6*J50)+(T7*(E50*2)),2)</f>
        <v>0</v>
      </c>
      <c r="N50" s="91">
        <f>M50</f>
        <v>0</v>
      </c>
      <c r="O50" s="79" t="s">
        <v>161</v>
      </c>
      <c r="P50" s="58" t="s">
        <v>33</v>
      </c>
      <c r="Q50" s="55"/>
      <c r="R50" s="59">
        <v>5</v>
      </c>
      <c r="S50" s="56">
        <f>ROUNDUP(R50*0.75,2)</f>
        <v>3.75</v>
      </c>
      <c r="T50" s="75">
        <f>ROUNDUP((T5*R50)+(T6*S50)+(T7*(R50*2)),2)</f>
        <v>0</v>
      </c>
    </row>
    <row r="51" spans="1:20" ht="18.75" customHeight="1" x14ac:dyDescent="0.2">
      <c r="A51" s="109"/>
      <c r="B51" s="79"/>
      <c r="C51" s="54" t="s">
        <v>28</v>
      </c>
      <c r="D51" s="55"/>
      <c r="E51" s="56">
        <v>20</v>
      </c>
      <c r="F51" s="57" t="s">
        <v>27</v>
      </c>
      <c r="G51" s="83"/>
      <c r="H51" s="87" t="s">
        <v>28</v>
      </c>
      <c r="I51" s="55"/>
      <c r="J51" s="57">
        <f>ROUNDUP(E51*0.75,2)</f>
        <v>15</v>
      </c>
      <c r="K51" s="57" t="s">
        <v>27</v>
      </c>
      <c r="L51" s="57"/>
      <c r="M51" s="57">
        <f>ROUNDUP((T5*E51)+(T6*J51)+(T7*(E51*2)),2)</f>
        <v>0</v>
      </c>
      <c r="N51" s="91">
        <f>ROUND(M51+(M51*6/100),2)</f>
        <v>0</v>
      </c>
      <c r="O51" s="79" t="s">
        <v>239</v>
      </c>
      <c r="P51" s="58" t="s">
        <v>86</v>
      </c>
      <c r="Q51" s="55"/>
      <c r="R51" s="59">
        <v>2</v>
      </c>
      <c r="S51" s="56">
        <f>ROUNDUP(R51*0.75,2)</f>
        <v>1.5</v>
      </c>
      <c r="T51" s="75">
        <f>ROUNDUP((T5*R51)+(T6*S51)+(T7*(R51*2)),2)</f>
        <v>0</v>
      </c>
    </row>
    <row r="52" spans="1:20" ht="18.75" customHeight="1" x14ac:dyDescent="0.2">
      <c r="A52" s="109"/>
      <c r="B52" s="79"/>
      <c r="C52" s="54"/>
      <c r="D52" s="55"/>
      <c r="E52" s="56"/>
      <c r="F52" s="57"/>
      <c r="G52" s="83"/>
      <c r="H52" s="87"/>
      <c r="I52" s="55"/>
      <c r="J52" s="57"/>
      <c r="K52" s="57"/>
      <c r="L52" s="57"/>
      <c r="M52" s="57"/>
      <c r="N52" s="91"/>
      <c r="O52" s="79" t="s">
        <v>240</v>
      </c>
      <c r="P52" s="58" t="s">
        <v>32</v>
      </c>
      <c r="Q52" s="55"/>
      <c r="R52" s="59">
        <v>0.1</v>
      </c>
      <c r="S52" s="56">
        <f>ROUNDUP(R52*0.75,2)</f>
        <v>0.08</v>
      </c>
      <c r="T52" s="75">
        <f>ROUNDUP((T5*R52)+(T6*S52)+(T7*(R52*2)),2)</f>
        <v>0</v>
      </c>
    </row>
    <row r="53" spans="1:20" ht="18.75" customHeight="1" x14ac:dyDescent="0.2">
      <c r="A53" s="109"/>
      <c r="B53" s="79"/>
      <c r="C53" s="54"/>
      <c r="D53" s="55"/>
      <c r="E53" s="56"/>
      <c r="F53" s="57"/>
      <c r="G53" s="83"/>
      <c r="H53" s="87"/>
      <c r="I53" s="55"/>
      <c r="J53" s="57"/>
      <c r="K53" s="57"/>
      <c r="L53" s="57"/>
      <c r="M53" s="57"/>
      <c r="N53" s="91"/>
      <c r="O53" s="79" t="s">
        <v>48</v>
      </c>
      <c r="P53" s="58" t="s">
        <v>39</v>
      </c>
      <c r="Q53" s="55"/>
      <c r="R53" s="59">
        <v>0.01</v>
      </c>
      <c r="S53" s="56">
        <f>ROUNDUP(R53*0.75,2)</f>
        <v>0.01</v>
      </c>
      <c r="T53" s="75">
        <f>ROUNDUP((T5*R53)+(T6*S53)+(T7*(R53*2)),2)</f>
        <v>0</v>
      </c>
    </row>
    <row r="54" spans="1:20" ht="18.75" customHeight="1" x14ac:dyDescent="0.2">
      <c r="A54" s="109"/>
      <c r="B54" s="79"/>
      <c r="C54" s="54"/>
      <c r="D54" s="55"/>
      <c r="E54" s="56"/>
      <c r="F54" s="57"/>
      <c r="G54" s="83"/>
      <c r="H54" s="87"/>
      <c r="I54" s="55"/>
      <c r="J54" s="57"/>
      <c r="K54" s="57"/>
      <c r="L54" s="57"/>
      <c r="M54" s="57"/>
      <c r="N54" s="91"/>
      <c r="O54" s="79"/>
      <c r="P54" s="58" t="s">
        <v>44</v>
      </c>
      <c r="Q54" s="55"/>
      <c r="R54" s="59">
        <v>1.5</v>
      </c>
      <c r="S54" s="56">
        <f>ROUNDUP(R54*0.75,2)</f>
        <v>1.1300000000000001</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133</v>
      </c>
      <c r="C56" s="54" t="s">
        <v>158</v>
      </c>
      <c r="D56" s="55"/>
      <c r="E56" s="56">
        <v>10</v>
      </c>
      <c r="F56" s="57" t="s">
        <v>27</v>
      </c>
      <c r="G56" s="83"/>
      <c r="H56" s="87" t="s">
        <v>158</v>
      </c>
      <c r="I56" s="55"/>
      <c r="J56" s="57">
        <f>ROUNDUP(E56*0.75,2)</f>
        <v>7.5</v>
      </c>
      <c r="K56" s="57" t="s">
        <v>27</v>
      </c>
      <c r="L56" s="57"/>
      <c r="M56" s="57">
        <f>ROUNDUP((T5*E56)+(T6*J56)+(T7*(E56*2)),2)</f>
        <v>0</v>
      </c>
      <c r="N56" s="91">
        <f>ROUND(M56+(M56*15/100),2)</f>
        <v>0</v>
      </c>
      <c r="O56" s="79" t="s">
        <v>48</v>
      </c>
      <c r="P56" s="58" t="s">
        <v>95</v>
      </c>
      <c r="Q56" s="55"/>
      <c r="R56" s="59">
        <v>100</v>
      </c>
      <c r="S56" s="56">
        <f>ROUNDUP(R56*0.75,2)</f>
        <v>75</v>
      </c>
      <c r="T56" s="75">
        <f>ROUNDUP((T5*R56)+(T6*S56)+(T7*(R56*2)),2)</f>
        <v>0</v>
      </c>
    </row>
    <row r="57" spans="1:20" ht="18.75" customHeight="1" x14ac:dyDescent="0.2">
      <c r="A57" s="109"/>
      <c r="B57" s="79"/>
      <c r="C57" s="54" t="s">
        <v>241</v>
      </c>
      <c r="D57" s="55"/>
      <c r="E57" s="56">
        <v>10</v>
      </c>
      <c r="F57" s="57" t="s">
        <v>27</v>
      </c>
      <c r="G57" s="83"/>
      <c r="H57" s="87" t="s">
        <v>241</v>
      </c>
      <c r="I57" s="55"/>
      <c r="J57" s="57">
        <f>ROUNDUP(E57*0.75,2)</f>
        <v>7.5</v>
      </c>
      <c r="K57" s="57" t="s">
        <v>27</v>
      </c>
      <c r="L57" s="57"/>
      <c r="M57" s="57">
        <f>ROUNDUP((T5*E57)+(T6*J57)+(T7*(E57*2)),2)</f>
        <v>0</v>
      </c>
      <c r="N57" s="91">
        <f>ROUND(M57+(M57*10/100),2)</f>
        <v>0</v>
      </c>
      <c r="O57" s="79"/>
      <c r="P57" s="58" t="s">
        <v>136</v>
      </c>
      <c r="Q57" s="55"/>
      <c r="R57" s="59">
        <v>3</v>
      </c>
      <c r="S57" s="56">
        <f>ROUNDUP(R57*0.75,2)</f>
        <v>2.25</v>
      </c>
      <c r="T57" s="75">
        <f>ROUNDUP((T5*R57)+(T6*S57)+(T7*(R57*2)),2)</f>
        <v>0</v>
      </c>
    </row>
    <row r="58" spans="1:20" ht="18.75" customHeight="1" x14ac:dyDescent="0.2">
      <c r="A58" s="109"/>
      <c r="B58" s="80"/>
      <c r="C58" s="60"/>
      <c r="D58" s="61"/>
      <c r="E58" s="62"/>
      <c r="F58" s="63"/>
      <c r="G58" s="84"/>
      <c r="H58" s="88"/>
      <c r="I58" s="61"/>
      <c r="J58" s="63"/>
      <c r="K58" s="63"/>
      <c r="L58" s="63"/>
      <c r="M58" s="63"/>
      <c r="N58" s="92"/>
      <c r="O58" s="80"/>
      <c r="P58" s="64"/>
      <c r="Q58" s="61"/>
      <c r="R58" s="65"/>
      <c r="S58" s="62"/>
      <c r="T58" s="76"/>
    </row>
    <row r="59" spans="1:20" ht="18.75" customHeight="1" x14ac:dyDescent="0.2">
      <c r="A59" s="109"/>
      <c r="B59" s="79" t="s">
        <v>53</v>
      </c>
      <c r="C59" s="54" t="s">
        <v>55</v>
      </c>
      <c r="D59" s="55"/>
      <c r="E59" s="66">
        <v>0.125</v>
      </c>
      <c r="F59" s="57" t="s">
        <v>56</v>
      </c>
      <c r="G59" s="83"/>
      <c r="H59" s="87" t="s">
        <v>55</v>
      </c>
      <c r="I59" s="55"/>
      <c r="J59" s="57">
        <f>ROUNDUP(E59*0.75,2)</f>
        <v>9.9999999999999992E-2</v>
      </c>
      <c r="K59" s="57" t="s">
        <v>56</v>
      </c>
      <c r="L59" s="57"/>
      <c r="M59" s="57">
        <f>ROUNDUP((T5*E59)+(T6*J59)+(T7*(E59*2)),2)</f>
        <v>0</v>
      </c>
      <c r="N59" s="91">
        <f>M59</f>
        <v>0</v>
      </c>
      <c r="O59" s="79" t="s">
        <v>54</v>
      </c>
      <c r="P59" s="58"/>
      <c r="Q59" s="55"/>
      <c r="R59" s="59"/>
      <c r="S59" s="56"/>
      <c r="T59" s="75"/>
    </row>
    <row r="60" spans="1:20" ht="18.75" customHeight="1" thickBot="1" x14ac:dyDescent="0.25">
      <c r="A60" s="110"/>
      <c r="B60" s="81"/>
      <c r="C60" s="67"/>
      <c r="D60" s="68"/>
      <c r="E60" s="69"/>
      <c r="F60" s="70"/>
      <c r="G60" s="85"/>
      <c r="H60" s="89"/>
      <c r="I60" s="68"/>
      <c r="J60" s="70"/>
      <c r="K60" s="70"/>
      <c r="L60" s="70"/>
      <c r="M60" s="70"/>
      <c r="N60" s="93"/>
      <c r="O60" s="81"/>
      <c r="P60" s="71"/>
      <c r="Q60" s="68"/>
      <c r="R60" s="72"/>
      <c r="S60" s="69"/>
      <c r="T60" s="77"/>
    </row>
    <row r="61" spans="1:20" ht="18.75" customHeight="1" x14ac:dyDescent="0.2">
      <c r="A61" s="94" t="s">
        <v>102</v>
      </c>
    </row>
    <row r="62" spans="1:20" ht="18.75" customHeight="1" x14ac:dyDescent="0.2">
      <c r="A62" s="94" t="s">
        <v>103</v>
      </c>
    </row>
    <row r="63" spans="1:20" ht="18.75" customHeight="1" x14ac:dyDescent="0.2">
      <c r="A63" s="37" t="s">
        <v>104</v>
      </c>
    </row>
    <row r="64" spans="1:20" ht="18.75" customHeight="1" x14ac:dyDescent="0.2">
      <c r="A64" s="37" t="s">
        <v>105</v>
      </c>
    </row>
    <row r="65" spans="1:1" ht="18.75" customHeight="1" x14ac:dyDescent="0.2">
      <c r="A65" s="37" t="s">
        <v>106</v>
      </c>
    </row>
    <row r="66" spans="1:1" ht="18.75" customHeight="1" x14ac:dyDescent="0.2">
      <c r="A66" s="37" t="s">
        <v>107</v>
      </c>
    </row>
    <row r="67" spans="1:1" ht="18.75" customHeight="1" x14ac:dyDescent="0.2">
      <c r="A67" s="37" t="s">
        <v>108</v>
      </c>
    </row>
    <row r="68" spans="1:1" ht="18.75" customHeight="1" x14ac:dyDescent="0.2">
      <c r="A68" s="37" t="s">
        <v>242</v>
      </c>
    </row>
    <row r="69" spans="1:1" ht="18.75" customHeight="1" x14ac:dyDescent="0.2">
      <c r="A69" s="37" t="s">
        <v>243</v>
      </c>
    </row>
    <row r="70" spans="1:1" ht="18.75" customHeight="1" x14ac:dyDescent="0.2">
      <c r="A70" s="37" t="s">
        <v>172</v>
      </c>
    </row>
  </sheetData>
  <mergeCells count="7">
    <mergeCell ref="A40:A60"/>
    <mergeCell ref="H1:O1"/>
    <mergeCell ref="A2:T2"/>
    <mergeCell ref="Q3:T3"/>
    <mergeCell ref="A8:F8"/>
    <mergeCell ref="A10:A31"/>
    <mergeCell ref="A32:A39"/>
  </mergeCells>
  <phoneticPr fontId="20"/>
  <printOptions horizontalCentered="1" verticalCentered="1"/>
  <pageMargins left="0.39370078740157483" right="0.39370078740157483" top="0.39370078740157483" bottom="0.39370078740157483" header="0.39370078740157483" footer="0.39370078740157483"/>
  <pageSetup paperSize="12" scale="4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5"/>
  <sheetViews>
    <sheetView showZeros="0" zoomScale="80" zoomScaleNormal="80" zoomScaleSheetLayoutView="80" workbookViewId="0">
      <selection activeCell="O37" sqref="O37"/>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482</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149</v>
      </c>
      <c r="C10" s="48" t="s">
        <v>245</v>
      </c>
      <c r="D10" s="49" t="s">
        <v>581</v>
      </c>
      <c r="E10" s="95">
        <v>0.5</v>
      </c>
      <c r="F10" s="51" t="s">
        <v>100</v>
      </c>
      <c r="G10" s="82"/>
      <c r="H10" s="86" t="s">
        <v>245</v>
      </c>
      <c r="I10" s="49" t="s">
        <v>581</v>
      </c>
      <c r="J10" s="51">
        <f>ROUNDUP(E10*0.75,2)</f>
        <v>0.38</v>
      </c>
      <c r="K10" s="51" t="s">
        <v>100</v>
      </c>
      <c r="L10" s="51"/>
      <c r="M10" s="51">
        <f>ROUNDUP((R5*E10)+(R6*J10)+(R7*(E10*2)),2)</f>
        <v>0</v>
      </c>
      <c r="N10" s="90">
        <f>M10</f>
        <v>0</v>
      </c>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247</v>
      </c>
      <c r="C12" s="54" t="s">
        <v>155</v>
      </c>
      <c r="D12" s="55" t="s">
        <v>156</v>
      </c>
      <c r="E12" s="56">
        <v>1</v>
      </c>
      <c r="F12" s="57" t="s">
        <v>157</v>
      </c>
      <c r="G12" s="83" t="s">
        <v>76</v>
      </c>
      <c r="H12" s="87" t="s">
        <v>155</v>
      </c>
      <c r="I12" s="55" t="s">
        <v>156</v>
      </c>
      <c r="J12" s="57">
        <f>ROUNDUP(E12*0.75,2)</f>
        <v>0.75</v>
      </c>
      <c r="K12" s="57" t="s">
        <v>157</v>
      </c>
      <c r="L12" s="57" t="s">
        <v>76</v>
      </c>
      <c r="M12" s="57">
        <f>ROUNDUP((R5*E12)+(R6*J12)+(R7*(E12*2)),2)</f>
        <v>0</v>
      </c>
      <c r="N12" s="91">
        <f>M12</f>
        <v>0</v>
      </c>
      <c r="O12" s="103" t="s">
        <v>582</v>
      </c>
      <c r="P12" s="58" t="s">
        <v>89</v>
      </c>
      <c r="Q12" s="55"/>
      <c r="R12" s="59">
        <v>3</v>
      </c>
      <c r="S12" s="56">
        <f t="shared" ref="S12:S17" si="0">ROUNDUP(R12*0.75,2)</f>
        <v>2.25</v>
      </c>
      <c r="T12" s="75">
        <f>ROUNDUP((R5*R12)+(R6*S12)+(R7*(R12*2)),2)</f>
        <v>0</v>
      </c>
    </row>
    <row r="13" spans="1:21" ht="18.75" customHeight="1" x14ac:dyDescent="0.2">
      <c r="A13" s="109"/>
      <c r="B13" s="79"/>
      <c r="C13" s="54" t="s">
        <v>164</v>
      </c>
      <c r="D13" s="55"/>
      <c r="E13" s="56">
        <v>20</v>
      </c>
      <c r="F13" s="57" t="s">
        <v>27</v>
      </c>
      <c r="G13" s="83"/>
      <c r="H13" s="87" t="s">
        <v>164</v>
      </c>
      <c r="I13" s="55"/>
      <c r="J13" s="57">
        <f>ROUNDUP(E13*0.75,2)</f>
        <v>15</v>
      </c>
      <c r="K13" s="57" t="s">
        <v>27</v>
      </c>
      <c r="L13" s="57"/>
      <c r="M13" s="57">
        <f>ROUNDUP((R5*E13)+(R6*J13)+(R7*(E13*2)),2)</f>
        <v>0</v>
      </c>
      <c r="N13" s="91">
        <f>ROUND(M13+(M13*10/100),2)</f>
        <v>0</v>
      </c>
      <c r="O13" s="36" t="s">
        <v>538</v>
      </c>
      <c r="P13" s="58" t="s">
        <v>44</v>
      </c>
      <c r="Q13" s="55"/>
      <c r="R13" s="59">
        <v>5</v>
      </c>
      <c r="S13" s="56">
        <f t="shared" si="0"/>
        <v>3.75</v>
      </c>
      <c r="T13" s="75">
        <f>ROUNDUP((R5*R13)+(R6*S13)+(R7*(R13*2)),2)</f>
        <v>0</v>
      </c>
    </row>
    <row r="14" spans="1:21" ht="18.75" customHeight="1" x14ac:dyDescent="0.2">
      <c r="A14" s="109"/>
      <c r="B14" s="79"/>
      <c r="C14" s="54"/>
      <c r="D14" s="55"/>
      <c r="E14" s="56"/>
      <c r="F14" s="57"/>
      <c r="G14" s="83"/>
      <c r="H14" s="87"/>
      <c r="I14" s="55"/>
      <c r="J14" s="57"/>
      <c r="K14" s="57"/>
      <c r="L14" s="57"/>
      <c r="M14" s="57"/>
      <c r="N14" s="91"/>
      <c r="O14" s="79" t="s">
        <v>248</v>
      </c>
      <c r="P14" s="58" t="s">
        <v>42</v>
      </c>
      <c r="Q14" s="55"/>
      <c r="R14" s="59">
        <v>3</v>
      </c>
      <c r="S14" s="56">
        <f t="shared" si="0"/>
        <v>2.25</v>
      </c>
      <c r="T14" s="75">
        <f>ROUNDUP((R5*R14)+(R6*S14)+(R7*(R14*2)),2)</f>
        <v>0</v>
      </c>
    </row>
    <row r="15" spans="1:21" ht="18.75" customHeight="1" x14ac:dyDescent="0.2">
      <c r="A15" s="109"/>
      <c r="B15" s="79"/>
      <c r="C15" s="54"/>
      <c r="D15" s="55"/>
      <c r="E15" s="56"/>
      <c r="F15" s="57"/>
      <c r="G15" s="83"/>
      <c r="H15" s="87"/>
      <c r="I15" s="55"/>
      <c r="J15" s="57"/>
      <c r="K15" s="57"/>
      <c r="L15" s="57"/>
      <c r="M15" s="57"/>
      <c r="N15" s="91"/>
      <c r="O15" s="79" t="s">
        <v>249</v>
      </c>
      <c r="P15" s="58" t="s">
        <v>88</v>
      </c>
      <c r="Q15" s="55" t="s">
        <v>41</v>
      </c>
      <c r="R15" s="59">
        <v>1.5</v>
      </c>
      <c r="S15" s="56">
        <f t="shared" si="0"/>
        <v>1.1300000000000001</v>
      </c>
      <c r="T15" s="75">
        <f>ROUNDUP((R5*R15)+(R6*S15)+(R7*(R15*2)),2)</f>
        <v>0</v>
      </c>
    </row>
    <row r="16" spans="1:21" ht="18.75" customHeight="1" x14ac:dyDescent="0.2">
      <c r="A16" s="109"/>
      <c r="B16" s="79"/>
      <c r="C16" s="54"/>
      <c r="D16" s="55"/>
      <c r="E16" s="56"/>
      <c r="F16" s="57"/>
      <c r="G16" s="83"/>
      <c r="H16" s="87"/>
      <c r="I16" s="55"/>
      <c r="J16" s="57"/>
      <c r="K16" s="57"/>
      <c r="L16" s="57"/>
      <c r="M16" s="57"/>
      <c r="N16" s="91"/>
      <c r="O16" s="79" t="s">
        <v>250</v>
      </c>
      <c r="P16" s="58" t="s">
        <v>69</v>
      </c>
      <c r="Q16" s="55"/>
      <c r="R16" s="59">
        <v>2</v>
      </c>
      <c r="S16" s="56">
        <f t="shared" si="0"/>
        <v>1.5</v>
      </c>
      <c r="T16" s="75">
        <f>ROUNDUP((R5*R16)+(R6*S16)+(R7*(R16*2)),2)</f>
        <v>0</v>
      </c>
    </row>
    <row r="17" spans="1:20" ht="18.75" customHeight="1" x14ac:dyDescent="0.2">
      <c r="A17" s="109"/>
      <c r="B17" s="79"/>
      <c r="C17" s="54"/>
      <c r="D17" s="55"/>
      <c r="E17" s="56"/>
      <c r="F17" s="57"/>
      <c r="G17" s="83"/>
      <c r="H17" s="87"/>
      <c r="I17" s="55"/>
      <c r="J17" s="57"/>
      <c r="K17" s="57"/>
      <c r="L17" s="57"/>
      <c r="M17" s="57"/>
      <c r="N17" s="91"/>
      <c r="O17" s="79" t="s">
        <v>48</v>
      </c>
      <c r="P17" s="58" t="s">
        <v>96</v>
      </c>
      <c r="Q17" s="55"/>
      <c r="R17" s="59">
        <v>1</v>
      </c>
      <c r="S17" s="56">
        <f t="shared" si="0"/>
        <v>0.75</v>
      </c>
      <c r="T17" s="75">
        <f>ROUNDUP((R5*R17)+(R6*S17)+(R7*(R17*2)),2)</f>
        <v>0</v>
      </c>
    </row>
    <row r="18" spans="1:20" ht="18.75" customHeight="1" x14ac:dyDescent="0.2">
      <c r="A18" s="109"/>
      <c r="B18" s="80"/>
      <c r="C18" s="60"/>
      <c r="D18" s="61"/>
      <c r="E18" s="62"/>
      <c r="F18" s="63"/>
      <c r="G18" s="84"/>
      <c r="H18" s="88"/>
      <c r="I18" s="61"/>
      <c r="J18" s="63"/>
      <c r="K18" s="63"/>
      <c r="L18" s="63"/>
      <c r="M18" s="63"/>
      <c r="N18" s="92"/>
      <c r="O18" s="80"/>
      <c r="P18" s="64"/>
      <c r="Q18" s="61"/>
      <c r="R18" s="65"/>
      <c r="S18" s="62"/>
      <c r="T18" s="76"/>
    </row>
    <row r="19" spans="1:20" ht="18.75" customHeight="1" x14ac:dyDescent="0.2">
      <c r="A19" s="109"/>
      <c r="B19" s="79" t="s">
        <v>251</v>
      </c>
      <c r="C19" s="54" t="s">
        <v>83</v>
      </c>
      <c r="D19" s="55" t="s">
        <v>84</v>
      </c>
      <c r="E19" s="96">
        <v>0.5</v>
      </c>
      <c r="F19" s="57" t="s">
        <v>56</v>
      </c>
      <c r="G19" s="83"/>
      <c r="H19" s="87" t="s">
        <v>83</v>
      </c>
      <c r="I19" s="55" t="s">
        <v>84</v>
      </c>
      <c r="J19" s="57">
        <f>ROUNDUP(E19*0.75,2)</f>
        <v>0.38</v>
      </c>
      <c r="K19" s="57" t="s">
        <v>56</v>
      </c>
      <c r="L19" s="57"/>
      <c r="M19" s="57">
        <f>ROUNDUP((R5*E19)+(R6*J19)+(R7*(E19*2)),2)</f>
        <v>0</v>
      </c>
      <c r="N19" s="91">
        <f>M19</f>
        <v>0</v>
      </c>
      <c r="O19" s="79" t="s">
        <v>252</v>
      </c>
      <c r="P19" s="58" t="s">
        <v>44</v>
      </c>
      <c r="Q19" s="55"/>
      <c r="R19" s="59">
        <v>1.5</v>
      </c>
      <c r="S19" s="56">
        <f>ROUNDUP(R19*0.75,2)</f>
        <v>1.1300000000000001</v>
      </c>
      <c r="T19" s="75">
        <f>ROUNDUP((R5*R19)+(R6*S19)+(R7*(R19*2)),2)</f>
        <v>0</v>
      </c>
    </row>
    <row r="20" spans="1:20" ht="18.75" customHeight="1" x14ac:dyDescent="0.2">
      <c r="A20" s="109"/>
      <c r="B20" s="79"/>
      <c r="C20" s="54" t="s">
        <v>253</v>
      </c>
      <c r="D20" s="55"/>
      <c r="E20" s="56">
        <v>30</v>
      </c>
      <c r="F20" s="57" t="s">
        <v>27</v>
      </c>
      <c r="G20" s="83"/>
      <c r="H20" s="87" t="s">
        <v>253</v>
      </c>
      <c r="I20" s="55"/>
      <c r="J20" s="57">
        <f>ROUNDUP(E20*0.75,2)</f>
        <v>22.5</v>
      </c>
      <c r="K20" s="57" t="s">
        <v>27</v>
      </c>
      <c r="L20" s="57"/>
      <c r="M20" s="57">
        <f>ROUNDUP((R5*E20)+(R6*J20)+(R7*(E20*2)),2)</f>
        <v>0</v>
      </c>
      <c r="N20" s="91">
        <f>M20</f>
        <v>0</v>
      </c>
      <c r="O20" s="103" t="s">
        <v>583</v>
      </c>
      <c r="P20" s="58" t="s">
        <v>32</v>
      </c>
      <c r="Q20" s="55"/>
      <c r="R20" s="59">
        <v>0.1</v>
      </c>
      <c r="S20" s="56">
        <f>ROUNDUP(R20*0.75,2)</f>
        <v>0.08</v>
      </c>
      <c r="T20" s="75">
        <f>ROUNDUP((R5*R20)+(R6*S20)+(R7*(R20*2)),2)</f>
        <v>0</v>
      </c>
    </row>
    <row r="21" spans="1:20" ht="18.75" customHeight="1" x14ac:dyDescent="0.2">
      <c r="A21" s="109"/>
      <c r="B21" s="79"/>
      <c r="C21" s="54" t="s">
        <v>49</v>
      </c>
      <c r="D21" s="55"/>
      <c r="E21" s="56">
        <v>10</v>
      </c>
      <c r="F21" s="57" t="s">
        <v>27</v>
      </c>
      <c r="G21" s="83"/>
      <c r="H21" s="87" t="s">
        <v>49</v>
      </c>
      <c r="I21" s="55"/>
      <c r="J21" s="57">
        <f>ROUNDUP(E21*0.75,2)</f>
        <v>7.5</v>
      </c>
      <c r="K21" s="57" t="s">
        <v>27</v>
      </c>
      <c r="L21" s="57"/>
      <c r="M21" s="57">
        <f>ROUNDUP((R5*E21)+(R6*J21)+(R7*(E21*2)),2)</f>
        <v>0</v>
      </c>
      <c r="N21" s="91">
        <f>ROUND(M21+(M21*10/100),2)</f>
        <v>0</v>
      </c>
      <c r="O21" s="36" t="s">
        <v>539</v>
      </c>
      <c r="P21" s="58" t="s">
        <v>39</v>
      </c>
      <c r="Q21" s="55"/>
      <c r="R21" s="59">
        <v>0.01</v>
      </c>
      <c r="S21" s="56">
        <f>ROUNDUP(R21*0.75,2)</f>
        <v>0.01</v>
      </c>
      <c r="T21" s="75">
        <f>ROUNDUP((R5*R21)+(R6*S21)+(R7*(R21*2)),2)</f>
        <v>0</v>
      </c>
    </row>
    <row r="22" spans="1:20" ht="18.75" customHeight="1" x14ac:dyDescent="0.2">
      <c r="A22" s="109"/>
      <c r="B22" s="79"/>
      <c r="C22" s="54"/>
      <c r="D22" s="55"/>
      <c r="E22" s="56"/>
      <c r="F22" s="57"/>
      <c r="G22" s="83"/>
      <c r="H22" s="87"/>
      <c r="I22" s="55"/>
      <c r="J22" s="57"/>
      <c r="K22" s="57"/>
      <c r="L22" s="57"/>
      <c r="M22" s="57"/>
      <c r="N22" s="91"/>
      <c r="O22" s="79" t="s">
        <v>48</v>
      </c>
      <c r="P22" s="58" t="s">
        <v>88</v>
      </c>
      <c r="Q22" s="55" t="s">
        <v>41</v>
      </c>
      <c r="R22" s="59">
        <v>0.3</v>
      </c>
      <c r="S22" s="56">
        <f>ROUNDUP(R22*0.75,2)</f>
        <v>0.23</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133</v>
      </c>
      <c r="C24" s="54" t="s">
        <v>90</v>
      </c>
      <c r="D24" s="55"/>
      <c r="E24" s="56">
        <v>3</v>
      </c>
      <c r="F24" s="57" t="s">
        <v>27</v>
      </c>
      <c r="G24" s="83"/>
      <c r="H24" s="87" t="s">
        <v>90</v>
      </c>
      <c r="I24" s="55"/>
      <c r="J24" s="57">
        <f>ROUNDUP(E24*0.75,2)</f>
        <v>2.25</v>
      </c>
      <c r="K24" s="57" t="s">
        <v>27</v>
      </c>
      <c r="L24" s="57"/>
      <c r="M24" s="57">
        <f>ROUNDUP((R5*E24)+(R6*J24)+(R7*(E24*2)),2)</f>
        <v>0</v>
      </c>
      <c r="N24" s="91">
        <f>M24</f>
        <v>0</v>
      </c>
      <c r="O24" s="79" t="s">
        <v>48</v>
      </c>
      <c r="P24" s="58" t="s">
        <v>95</v>
      </c>
      <c r="Q24" s="55"/>
      <c r="R24" s="59">
        <v>100</v>
      </c>
      <c r="S24" s="56">
        <f>ROUNDUP(R24*0.75,2)</f>
        <v>75</v>
      </c>
      <c r="T24" s="75">
        <f>ROUNDUP((R5*R24)+(R6*S24)+(R7*(R24*2)),2)</f>
        <v>0</v>
      </c>
    </row>
    <row r="25" spans="1:20" ht="18.75" customHeight="1" x14ac:dyDescent="0.2">
      <c r="A25" s="109"/>
      <c r="B25" s="79"/>
      <c r="C25" s="54" t="s">
        <v>255</v>
      </c>
      <c r="D25" s="55"/>
      <c r="E25" s="56">
        <v>3</v>
      </c>
      <c r="F25" s="57" t="s">
        <v>27</v>
      </c>
      <c r="G25" s="83"/>
      <c r="H25" s="87" t="s">
        <v>255</v>
      </c>
      <c r="I25" s="55"/>
      <c r="J25" s="57">
        <f>ROUNDUP(E25*0.75,2)</f>
        <v>2.25</v>
      </c>
      <c r="K25" s="57" t="s">
        <v>27</v>
      </c>
      <c r="L25" s="57"/>
      <c r="M25" s="57">
        <f>ROUNDUP((R5*E25)+(R6*J25)+(R7*(E25*2)),2)</f>
        <v>0</v>
      </c>
      <c r="N25" s="91">
        <f>ROUND(M25+(M25*40/100),2)</f>
        <v>0</v>
      </c>
      <c r="O25" s="79"/>
      <c r="P25" s="58" t="s">
        <v>136</v>
      </c>
      <c r="Q25" s="55"/>
      <c r="R25" s="59">
        <v>3</v>
      </c>
      <c r="S25" s="56">
        <f>ROUNDUP(R25*0.75,2)</f>
        <v>2.25</v>
      </c>
      <c r="T25" s="75">
        <f>ROUNDUP((R5*R25)+(R6*S25)+(R7*(R25*2)),2)</f>
        <v>0</v>
      </c>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208</v>
      </c>
      <c r="C27" s="54" t="s">
        <v>209</v>
      </c>
      <c r="D27" s="55"/>
      <c r="E27" s="99">
        <v>0.16666666666666666</v>
      </c>
      <c r="F27" s="57" t="s">
        <v>56</v>
      </c>
      <c r="G27" s="83"/>
      <c r="H27" s="87" t="s">
        <v>209</v>
      </c>
      <c r="I27" s="55"/>
      <c r="J27" s="57">
        <f>ROUNDUP(E27*0.75,2)</f>
        <v>0.13</v>
      </c>
      <c r="K27" s="57" t="s">
        <v>56</v>
      </c>
      <c r="L27" s="57"/>
      <c r="M27" s="57">
        <f>ROUNDUP((R5*E27)+(R6*J27)+(R7*(E27*2)),2)</f>
        <v>0</v>
      </c>
      <c r="N27" s="91">
        <f>M27</f>
        <v>0</v>
      </c>
      <c r="O27" s="79" t="s">
        <v>54</v>
      </c>
      <c r="P27" s="58"/>
      <c r="Q27" s="55"/>
      <c r="R27" s="59"/>
      <c r="S27" s="56"/>
      <c r="T27" s="75"/>
    </row>
    <row r="28" spans="1:20" ht="18.75" customHeight="1" thickBot="1" x14ac:dyDescent="0.25">
      <c r="A28" s="110"/>
      <c r="B28" s="81"/>
      <c r="C28" s="67"/>
      <c r="D28" s="68"/>
      <c r="E28" s="69"/>
      <c r="F28" s="70"/>
      <c r="G28" s="85"/>
      <c r="H28" s="89"/>
      <c r="I28" s="68"/>
      <c r="J28" s="70"/>
      <c r="K28" s="70"/>
      <c r="L28" s="70"/>
      <c r="M28" s="70"/>
      <c r="N28" s="93"/>
      <c r="O28" s="81"/>
      <c r="P28" s="71"/>
      <c r="Q28" s="68"/>
      <c r="R28" s="72"/>
      <c r="S28" s="69"/>
      <c r="T28" s="77"/>
    </row>
    <row r="29" spans="1:20" ht="18.75" customHeight="1" x14ac:dyDescent="0.2">
      <c r="A29" s="108" t="s">
        <v>73</v>
      </c>
      <c r="B29" s="79" t="s">
        <v>58</v>
      </c>
      <c r="C29" s="54" t="s">
        <v>58</v>
      </c>
      <c r="D29" s="55" t="s">
        <v>31</v>
      </c>
      <c r="E29" s="56">
        <v>120</v>
      </c>
      <c r="F29" s="57" t="s">
        <v>59</v>
      </c>
      <c r="G29" s="83"/>
      <c r="H29" s="87" t="s">
        <v>58</v>
      </c>
      <c r="I29" s="55" t="s">
        <v>31</v>
      </c>
      <c r="J29" s="57">
        <f>ROUNDUP(E29*0.75,2)</f>
        <v>90</v>
      </c>
      <c r="K29" s="57" t="s">
        <v>59</v>
      </c>
      <c r="L29" s="57"/>
      <c r="M29" s="57">
        <f>ROUNDUP((S5*E29)+(S6*J29)+(S7*(E29*2)),2)</f>
        <v>0</v>
      </c>
      <c r="N29" s="91">
        <f>M29</f>
        <v>0</v>
      </c>
      <c r="O29" s="79"/>
      <c r="P29" s="58"/>
      <c r="Q29" s="55"/>
      <c r="R29" s="59"/>
      <c r="S29" s="56"/>
      <c r="T29" s="75"/>
    </row>
    <row r="30" spans="1:20" ht="18.75" customHeight="1" x14ac:dyDescent="0.2">
      <c r="A30" s="109"/>
      <c r="B30" s="80"/>
      <c r="C30" s="60"/>
      <c r="D30" s="61"/>
      <c r="E30" s="62"/>
      <c r="F30" s="63"/>
      <c r="G30" s="84"/>
      <c r="H30" s="88"/>
      <c r="I30" s="61"/>
      <c r="J30" s="63"/>
      <c r="K30" s="63"/>
      <c r="L30" s="63"/>
      <c r="M30" s="63"/>
      <c r="N30" s="92"/>
      <c r="O30" s="80"/>
      <c r="P30" s="64"/>
      <c r="Q30" s="61"/>
      <c r="R30" s="65"/>
      <c r="S30" s="62"/>
      <c r="T30" s="76"/>
    </row>
    <row r="31" spans="1:20" ht="18.75" customHeight="1" x14ac:dyDescent="0.2">
      <c r="A31" s="109"/>
      <c r="B31" s="79" t="s">
        <v>256</v>
      </c>
      <c r="C31" s="54" t="s">
        <v>83</v>
      </c>
      <c r="D31" s="55" t="s">
        <v>84</v>
      </c>
      <c r="E31" s="96">
        <v>0.5</v>
      </c>
      <c r="F31" s="57" t="s">
        <v>56</v>
      </c>
      <c r="G31" s="83"/>
      <c r="H31" s="87" t="s">
        <v>83</v>
      </c>
      <c r="I31" s="55" t="s">
        <v>84</v>
      </c>
      <c r="J31" s="57">
        <f>ROUNDUP(E31*0.75,2)</f>
        <v>0.38</v>
      </c>
      <c r="K31" s="57" t="s">
        <v>56</v>
      </c>
      <c r="L31" s="57"/>
      <c r="M31" s="57">
        <f>ROUNDUP((S5*E31)+(S6*J31)+(S7*(E31*2)),2)</f>
        <v>0</v>
      </c>
      <c r="N31" s="91">
        <f>M31</f>
        <v>0</v>
      </c>
      <c r="O31" s="79" t="s">
        <v>257</v>
      </c>
      <c r="P31" s="58" t="s">
        <v>69</v>
      </c>
      <c r="Q31" s="55"/>
      <c r="R31" s="59">
        <v>7</v>
      </c>
      <c r="S31" s="56">
        <f>ROUNDUP(R31*0.75,2)</f>
        <v>5.25</v>
      </c>
      <c r="T31" s="75">
        <f>ROUNDUP((S5*R31)+(S6*S31)+(S7*(R31*2)),2)</f>
        <v>0</v>
      </c>
    </row>
    <row r="32" spans="1:20" ht="18.75" customHeight="1" x14ac:dyDescent="0.2">
      <c r="A32" s="109"/>
      <c r="B32" s="79"/>
      <c r="C32" s="54" t="s">
        <v>58</v>
      </c>
      <c r="D32" s="55" t="s">
        <v>31</v>
      </c>
      <c r="E32" s="56">
        <v>50</v>
      </c>
      <c r="F32" s="57" t="s">
        <v>59</v>
      </c>
      <c r="G32" s="83"/>
      <c r="H32" s="87" t="s">
        <v>58</v>
      </c>
      <c r="I32" s="55" t="s">
        <v>31</v>
      </c>
      <c r="J32" s="57">
        <f>ROUNDUP(E32*0.75,2)</f>
        <v>37.5</v>
      </c>
      <c r="K32" s="57" t="s">
        <v>59</v>
      </c>
      <c r="L32" s="57"/>
      <c r="M32" s="57">
        <f>ROUNDUP((S5*E32)+(S6*J32)+(S7*(E32*2)),2)</f>
        <v>0</v>
      </c>
      <c r="N32" s="91">
        <f>M32</f>
        <v>0</v>
      </c>
      <c r="O32" s="79" t="s">
        <v>258</v>
      </c>
      <c r="P32" s="58"/>
      <c r="Q32" s="55"/>
      <c r="R32" s="59"/>
      <c r="S32" s="56"/>
      <c r="T32" s="75"/>
    </row>
    <row r="33" spans="1:20" ht="18.75" customHeight="1" x14ac:dyDescent="0.2">
      <c r="A33" s="109"/>
      <c r="B33" s="79"/>
      <c r="C33" s="54" t="s">
        <v>261</v>
      </c>
      <c r="D33" s="55"/>
      <c r="E33" s="100">
        <v>0.33333333333333331</v>
      </c>
      <c r="F33" s="57" t="s">
        <v>100</v>
      </c>
      <c r="G33" s="83"/>
      <c r="H33" s="87" t="s">
        <v>261</v>
      </c>
      <c r="I33" s="55"/>
      <c r="J33" s="57">
        <f>ROUNDUP(E33*0.75,2)</f>
        <v>0.25</v>
      </c>
      <c r="K33" s="57" t="s">
        <v>100</v>
      </c>
      <c r="L33" s="57"/>
      <c r="M33" s="57">
        <f>ROUNDUP((S5*E33)+(S6*J33)+(S7*(E33*2)),2)</f>
        <v>0</v>
      </c>
      <c r="N33" s="91">
        <f>M33</f>
        <v>0</v>
      </c>
      <c r="O33" s="79" t="s">
        <v>259</v>
      </c>
      <c r="P33" s="58"/>
      <c r="Q33" s="55"/>
      <c r="R33" s="59"/>
      <c r="S33" s="56"/>
      <c r="T33" s="75"/>
    </row>
    <row r="34" spans="1:20" ht="18.75" customHeight="1" x14ac:dyDescent="0.2">
      <c r="A34" s="109"/>
      <c r="B34" s="79"/>
      <c r="C34" s="54"/>
      <c r="D34" s="55"/>
      <c r="E34" s="56"/>
      <c r="F34" s="57"/>
      <c r="G34" s="83"/>
      <c r="H34" s="87"/>
      <c r="I34" s="55"/>
      <c r="J34" s="57"/>
      <c r="K34" s="57"/>
      <c r="L34" s="57"/>
      <c r="M34" s="57"/>
      <c r="N34" s="91"/>
      <c r="O34" s="79" t="s">
        <v>260</v>
      </c>
      <c r="P34" s="58"/>
      <c r="Q34" s="55"/>
      <c r="R34" s="59"/>
      <c r="S34" s="56"/>
      <c r="T34" s="75"/>
    </row>
    <row r="35" spans="1:20" ht="18.75" customHeight="1" x14ac:dyDescent="0.2">
      <c r="A35" s="109"/>
      <c r="B35" s="79"/>
      <c r="C35" s="54"/>
      <c r="D35" s="55"/>
      <c r="E35" s="56"/>
      <c r="F35" s="57"/>
      <c r="G35" s="83"/>
      <c r="H35" s="87"/>
      <c r="I35" s="55"/>
      <c r="J35" s="57"/>
      <c r="K35" s="57"/>
      <c r="L35" s="57"/>
      <c r="M35" s="57"/>
      <c r="N35" s="91"/>
      <c r="O35" s="79" t="s">
        <v>24</v>
      </c>
      <c r="P35" s="58"/>
      <c r="Q35" s="55"/>
      <c r="R35" s="59"/>
      <c r="S35" s="56"/>
      <c r="T35" s="75"/>
    </row>
    <row r="36" spans="1:20" ht="18.75" customHeight="1" x14ac:dyDescent="0.2">
      <c r="A36" s="109"/>
      <c r="B36" s="79"/>
      <c r="C36" s="54"/>
      <c r="D36" s="55"/>
      <c r="E36" s="56"/>
      <c r="F36" s="57"/>
      <c r="G36" s="83"/>
      <c r="H36" s="87"/>
      <c r="I36" s="55"/>
      <c r="J36" s="57"/>
      <c r="K36" s="57"/>
      <c r="L36" s="57"/>
      <c r="M36" s="57"/>
      <c r="N36" s="91"/>
      <c r="O36" s="79"/>
      <c r="P36" s="58"/>
      <c r="Q36" s="55"/>
      <c r="R36" s="59"/>
      <c r="S36" s="56"/>
      <c r="T36" s="75"/>
    </row>
    <row r="37" spans="1:20" ht="18.75" customHeight="1" thickBot="1" x14ac:dyDescent="0.25">
      <c r="A37" s="110"/>
      <c r="B37" s="81"/>
      <c r="C37" s="67"/>
      <c r="D37" s="68"/>
      <c r="E37" s="69"/>
      <c r="F37" s="70"/>
      <c r="G37" s="85"/>
      <c r="H37" s="89"/>
      <c r="I37" s="68"/>
      <c r="J37" s="70"/>
      <c r="K37" s="70"/>
      <c r="L37" s="70"/>
      <c r="M37" s="70"/>
      <c r="N37" s="93"/>
      <c r="O37" s="81"/>
      <c r="P37" s="71"/>
      <c r="Q37" s="68"/>
      <c r="R37" s="72"/>
      <c r="S37" s="69"/>
      <c r="T37" s="77"/>
    </row>
    <row r="38" spans="1:20" ht="18.75" customHeight="1" x14ac:dyDescent="0.2">
      <c r="A38" s="108" t="s">
        <v>101</v>
      </c>
      <c r="B38" s="79" t="s">
        <v>262</v>
      </c>
      <c r="C38" s="54" t="s">
        <v>265</v>
      </c>
      <c r="D38" s="55"/>
      <c r="E38" s="73">
        <v>0.1</v>
      </c>
      <c r="F38" s="57" t="s">
        <v>100</v>
      </c>
      <c r="G38" s="83" t="s">
        <v>76</v>
      </c>
      <c r="H38" s="87" t="s">
        <v>265</v>
      </c>
      <c r="I38" s="55"/>
      <c r="J38" s="57">
        <f>ROUNDUP(E38*0.75,2)</f>
        <v>0.08</v>
      </c>
      <c r="K38" s="57" t="s">
        <v>100</v>
      </c>
      <c r="L38" s="57" t="s">
        <v>76</v>
      </c>
      <c r="M38" s="57">
        <f>ROUNDUP((T5*E38)+(T6*J38)+(T7*(E38*2)),2)</f>
        <v>0</v>
      </c>
      <c r="N38" s="91">
        <f>M38</f>
        <v>0</v>
      </c>
      <c r="O38" s="79" t="s">
        <v>263</v>
      </c>
      <c r="P38" s="58" t="s">
        <v>25</v>
      </c>
      <c r="Q38" s="55"/>
      <c r="R38" s="59">
        <v>110</v>
      </c>
      <c r="S38" s="56">
        <f>ROUNDUP(R38*0.75,2)</f>
        <v>82.5</v>
      </c>
      <c r="T38" s="75">
        <f>ROUNDUP((T5*R38)+(T6*S38)+(T7*(R38*2)),2)</f>
        <v>0</v>
      </c>
    </row>
    <row r="39" spans="1:20" ht="18.75" customHeight="1" x14ac:dyDescent="0.2">
      <c r="A39" s="109"/>
      <c r="B39" s="79"/>
      <c r="C39" s="54" t="s">
        <v>49</v>
      </c>
      <c r="D39" s="55"/>
      <c r="E39" s="56">
        <v>10</v>
      </c>
      <c r="F39" s="57" t="s">
        <v>27</v>
      </c>
      <c r="G39" s="83"/>
      <c r="H39" s="87" t="s">
        <v>49</v>
      </c>
      <c r="I39" s="55"/>
      <c r="J39" s="57">
        <f>ROUNDUP(E39*0.75,2)</f>
        <v>7.5</v>
      </c>
      <c r="K39" s="57" t="s">
        <v>27</v>
      </c>
      <c r="L39" s="57"/>
      <c r="M39" s="57">
        <f>ROUNDUP((T5*E39)+(T6*J39)+(T7*(E39*2)),2)</f>
        <v>0</v>
      </c>
      <c r="N39" s="91">
        <f>ROUND(M39+(M39*10/100),2)</f>
        <v>0</v>
      </c>
      <c r="O39" s="79" t="s">
        <v>264</v>
      </c>
      <c r="P39" s="58" t="s">
        <v>216</v>
      </c>
      <c r="Q39" s="55"/>
      <c r="R39" s="59">
        <v>1</v>
      </c>
      <c r="S39" s="56">
        <f>ROUNDUP(R39*0.75,2)</f>
        <v>0.75</v>
      </c>
      <c r="T39" s="75">
        <f>ROUNDUP((T5*R39)+(T6*S39)+(T7*(R39*2)),2)</f>
        <v>0</v>
      </c>
    </row>
    <row r="40" spans="1:20" ht="18.75" customHeight="1" x14ac:dyDescent="0.2">
      <c r="A40" s="109"/>
      <c r="B40" s="79"/>
      <c r="C40" s="54"/>
      <c r="D40" s="55"/>
      <c r="E40" s="56"/>
      <c r="F40" s="57"/>
      <c r="G40" s="83"/>
      <c r="H40" s="87"/>
      <c r="I40" s="55"/>
      <c r="J40" s="57"/>
      <c r="K40" s="57"/>
      <c r="L40" s="57"/>
      <c r="M40" s="57"/>
      <c r="N40" s="91"/>
      <c r="O40" s="79" t="s">
        <v>48</v>
      </c>
      <c r="P40" s="58" t="s">
        <v>95</v>
      </c>
      <c r="Q40" s="55"/>
      <c r="R40" s="59">
        <v>20</v>
      </c>
      <c r="S40" s="56">
        <f>ROUNDUP(R40*0.75,2)</f>
        <v>15</v>
      </c>
      <c r="T40" s="75">
        <f>ROUNDUP((T5*R40)+(T6*S40)+(T7*(R40*2)),2)</f>
        <v>0</v>
      </c>
    </row>
    <row r="41" spans="1:20" ht="18.75" customHeight="1" x14ac:dyDescent="0.2">
      <c r="A41" s="109"/>
      <c r="B41" s="79"/>
      <c r="C41" s="54"/>
      <c r="D41" s="55"/>
      <c r="E41" s="56"/>
      <c r="F41" s="57"/>
      <c r="G41" s="83"/>
      <c r="H41" s="87"/>
      <c r="I41" s="55"/>
      <c r="J41" s="57"/>
      <c r="K41" s="57"/>
      <c r="L41" s="57"/>
      <c r="M41" s="57"/>
      <c r="N41" s="91"/>
      <c r="O41" s="79"/>
      <c r="P41" s="58" t="s">
        <v>69</v>
      </c>
      <c r="Q41" s="55"/>
      <c r="R41" s="59">
        <v>1</v>
      </c>
      <c r="S41" s="56">
        <f>ROUNDUP(R41*0.75,2)</f>
        <v>0.75</v>
      </c>
      <c r="T41" s="75">
        <f>ROUNDUP((T5*R41)+(T6*S41)+(T7*(R41*2)),2)</f>
        <v>0</v>
      </c>
    </row>
    <row r="42" spans="1:20" ht="18.75" customHeight="1" x14ac:dyDescent="0.2">
      <c r="A42" s="109"/>
      <c r="B42" s="79"/>
      <c r="C42" s="54"/>
      <c r="D42" s="55"/>
      <c r="E42" s="56"/>
      <c r="F42" s="57"/>
      <c r="G42" s="83"/>
      <c r="H42" s="87"/>
      <c r="I42" s="55"/>
      <c r="J42" s="57"/>
      <c r="K42" s="57"/>
      <c r="L42" s="57"/>
      <c r="M42" s="57"/>
      <c r="N42" s="91"/>
      <c r="O42" s="79"/>
      <c r="P42" s="58" t="s">
        <v>88</v>
      </c>
      <c r="Q42" s="55" t="s">
        <v>41</v>
      </c>
      <c r="R42" s="59">
        <v>1</v>
      </c>
      <c r="S42" s="56">
        <f>ROUNDUP(R42*0.75,2)</f>
        <v>0.75</v>
      </c>
      <c r="T42" s="75">
        <f>ROUNDUP((T5*R42)+(T6*S42)+(T7*(R42*2)),2)</f>
        <v>0</v>
      </c>
    </row>
    <row r="43" spans="1:20" ht="18.75" customHeight="1" x14ac:dyDescent="0.2">
      <c r="A43" s="109"/>
      <c r="B43" s="80"/>
      <c r="C43" s="60"/>
      <c r="D43" s="61"/>
      <c r="E43" s="62"/>
      <c r="F43" s="63"/>
      <c r="G43" s="84"/>
      <c r="H43" s="88"/>
      <c r="I43" s="61"/>
      <c r="J43" s="63"/>
      <c r="K43" s="63"/>
      <c r="L43" s="63"/>
      <c r="M43" s="63"/>
      <c r="N43" s="92"/>
      <c r="O43" s="80"/>
      <c r="P43" s="64"/>
      <c r="Q43" s="61"/>
      <c r="R43" s="65"/>
      <c r="S43" s="62"/>
      <c r="T43" s="76"/>
    </row>
    <row r="44" spans="1:20" ht="18.75" customHeight="1" x14ac:dyDescent="0.2">
      <c r="A44" s="109"/>
      <c r="B44" s="79" t="s">
        <v>266</v>
      </c>
      <c r="C44" s="54" t="s">
        <v>270</v>
      </c>
      <c r="D44" s="55"/>
      <c r="E44" s="56">
        <v>1</v>
      </c>
      <c r="F44" s="57" t="s">
        <v>72</v>
      </c>
      <c r="G44" s="83"/>
      <c r="H44" s="87" t="s">
        <v>270</v>
      </c>
      <c r="I44" s="55"/>
      <c r="J44" s="57">
        <f>ROUNDUP(E44*0.75,2)</f>
        <v>0.75</v>
      </c>
      <c r="K44" s="57" t="s">
        <v>72</v>
      </c>
      <c r="L44" s="57"/>
      <c r="M44" s="57">
        <f>ROUNDUP((T5*E44)+(T6*J44)+(T7*(E44*2)),2)</f>
        <v>0</v>
      </c>
      <c r="N44" s="91">
        <f>M44</f>
        <v>0</v>
      </c>
      <c r="O44" s="79" t="s">
        <v>267</v>
      </c>
      <c r="P44" s="58" t="s">
        <v>96</v>
      </c>
      <c r="Q44" s="55"/>
      <c r="R44" s="59">
        <v>5</v>
      </c>
      <c r="S44" s="56">
        <f>ROUNDUP(R44*0.75,2)</f>
        <v>3.75</v>
      </c>
      <c r="T44" s="75">
        <f>ROUNDUP((T5*R44)+(T6*S44)+(T7*(R44*2)),2)</f>
        <v>0</v>
      </c>
    </row>
    <row r="45" spans="1:20" ht="18.75" customHeight="1" x14ac:dyDescent="0.2">
      <c r="A45" s="109"/>
      <c r="B45" s="79"/>
      <c r="C45" s="54" t="s">
        <v>45</v>
      </c>
      <c r="D45" s="55"/>
      <c r="E45" s="56">
        <v>20</v>
      </c>
      <c r="F45" s="57" t="s">
        <v>27</v>
      </c>
      <c r="G45" s="83"/>
      <c r="H45" s="87" t="s">
        <v>45</v>
      </c>
      <c r="I45" s="55"/>
      <c r="J45" s="57">
        <f>ROUNDUP(E45*0.75,2)</f>
        <v>15</v>
      </c>
      <c r="K45" s="57" t="s">
        <v>27</v>
      </c>
      <c r="L45" s="57"/>
      <c r="M45" s="57">
        <f>ROUNDUP((T5*E45)+(T6*J45)+(T7*(E45*2)),2)</f>
        <v>0</v>
      </c>
      <c r="N45" s="91">
        <f>ROUND(M45+(M45*3/100),2)</f>
        <v>0</v>
      </c>
      <c r="O45" s="79" t="s">
        <v>268</v>
      </c>
      <c r="P45" s="58" t="s">
        <v>136</v>
      </c>
      <c r="Q45" s="55"/>
      <c r="R45" s="59">
        <v>2</v>
      </c>
      <c r="S45" s="56">
        <f>ROUNDUP(R45*0.75,2)</f>
        <v>1.5</v>
      </c>
      <c r="T45" s="75">
        <f>ROUNDUP((T5*R45)+(T6*S45)+(T7*(R45*2)),2)</f>
        <v>0</v>
      </c>
    </row>
    <row r="46" spans="1:20" ht="18.75" customHeight="1" x14ac:dyDescent="0.2">
      <c r="A46" s="109"/>
      <c r="B46" s="79"/>
      <c r="C46" s="54"/>
      <c r="D46" s="55"/>
      <c r="E46" s="56"/>
      <c r="F46" s="57"/>
      <c r="G46" s="83"/>
      <c r="H46" s="87"/>
      <c r="I46" s="55"/>
      <c r="J46" s="57"/>
      <c r="K46" s="57"/>
      <c r="L46" s="57"/>
      <c r="M46" s="57"/>
      <c r="N46" s="91"/>
      <c r="O46" s="79" t="s">
        <v>269</v>
      </c>
      <c r="P46" s="58" t="s">
        <v>86</v>
      </c>
      <c r="Q46" s="55"/>
      <c r="R46" s="59">
        <v>1</v>
      </c>
      <c r="S46" s="56">
        <f>ROUNDUP(R46*0.75,2)</f>
        <v>0.75</v>
      </c>
      <c r="T46" s="75">
        <f>ROUNDUP((T5*R46)+(T6*S46)+(T7*(R46*2)),2)</f>
        <v>0</v>
      </c>
    </row>
    <row r="47" spans="1:20" ht="18.75" customHeight="1" x14ac:dyDescent="0.2">
      <c r="A47" s="109"/>
      <c r="B47" s="79"/>
      <c r="C47" s="54"/>
      <c r="D47" s="55"/>
      <c r="E47" s="56"/>
      <c r="F47" s="57"/>
      <c r="G47" s="83"/>
      <c r="H47" s="87"/>
      <c r="I47" s="55"/>
      <c r="J47" s="57"/>
      <c r="K47" s="57"/>
      <c r="L47" s="57"/>
      <c r="M47" s="57"/>
      <c r="N47" s="91"/>
      <c r="O47" s="79" t="s">
        <v>48</v>
      </c>
      <c r="P47" s="58" t="s">
        <v>44</v>
      </c>
      <c r="Q47" s="55"/>
      <c r="R47" s="59">
        <v>2</v>
      </c>
      <c r="S47" s="56">
        <f>ROUNDUP(R47*0.75,2)</f>
        <v>1.5</v>
      </c>
      <c r="T47" s="75">
        <f>ROUNDUP((T5*R47)+(T6*S47)+(T7*(R47*2)),2)</f>
        <v>0</v>
      </c>
    </row>
    <row r="48" spans="1:20" ht="18.75" customHeight="1" x14ac:dyDescent="0.2">
      <c r="A48" s="109"/>
      <c r="B48" s="80"/>
      <c r="C48" s="60"/>
      <c r="D48" s="61"/>
      <c r="E48" s="62"/>
      <c r="F48" s="63"/>
      <c r="G48" s="84"/>
      <c r="H48" s="88"/>
      <c r="I48" s="61"/>
      <c r="J48" s="63"/>
      <c r="K48" s="63"/>
      <c r="L48" s="63"/>
      <c r="M48" s="63"/>
      <c r="N48" s="92"/>
      <c r="O48" s="80"/>
      <c r="P48" s="64"/>
      <c r="Q48" s="61"/>
      <c r="R48" s="65"/>
      <c r="S48" s="62"/>
      <c r="T48" s="76"/>
    </row>
    <row r="49" spans="1:20" ht="18.75" customHeight="1" x14ac:dyDescent="0.2">
      <c r="A49" s="109"/>
      <c r="B49" s="79" t="s">
        <v>584</v>
      </c>
      <c r="C49" s="54" t="s">
        <v>272</v>
      </c>
      <c r="D49" s="55"/>
      <c r="E49" s="56">
        <v>20</v>
      </c>
      <c r="F49" s="57" t="s">
        <v>27</v>
      </c>
      <c r="G49" s="83" t="s">
        <v>67</v>
      </c>
      <c r="H49" s="87" t="s">
        <v>272</v>
      </c>
      <c r="I49" s="55"/>
      <c r="J49" s="57">
        <f>ROUNDUP(E49*0.75,2)</f>
        <v>15</v>
      </c>
      <c r="K49" s="57" t="s">
        <v>27</v>
      </c>
      <c r="L49" s="57" t="s">
        <v>67</v>
      </c>
      <c r="M49" s="57">
        <f>ROUNDUP((T5*E49)+(T6*J49)+(T7*(E49*2)),2)</f>
        <v>0</v>
      </c>
      <c r="N49" s="91">
        <f>M49</f>
        <v>0</v>
      </c>
      <c r="O49" s="79" t="s">
        <v>271</v>
      </c>
      <c r="P49" s="58" t="s">
        <v>95</v>
      </c>
      <c r="Q49" s="55"/>
      <c r="R49" s="59">
        <v>2</v>
      </c>
      <c r="S49" s="56">
        <f>ROUNDUP(R49*0.75,2)</f>
        <v>1.5</v>
      </c>
      <c r="T49" s="75">
        <f>ROUNDUP((T5*R49)+(T6*S49)+(T7*(R49*2)),2)</f>
        <v>0</v>
      </c>
    </row>
    <row r="50" spans="1:20" ht="18.75" customHeight="1" x14ac:dyDescent="0.2">
      <c r="A50" s="109"/>
      <c r="B50" s="79"/>
      <c r="C50" s="54" t="s">
        <v>185</v>
      </c>
      <c r="D50" s="55"/>
      <c r="E50" s="56">
        <v>20</v>
      </c>
      <c r="F50" s="57" t="s">
        <v>27</v>
      </c>
      <c r="G50" s="83"/>
      <c r="H50" s="87" t="s">
        <v>185</v>
      </c>
      <c r="I50" s="55"/>
      <c r="J50" s="57">
        <f>ROUNDUP(E50*0.75,2)</f>
        <v>15</v>
      </c>
      <c r="K50" s="57" t="s">
        <v>27</v>
      </c>
      <c r="L50" s="57"/>
      <c r="M50" s="57">
        <f>ROUNDUP((T5*E50)+(T6*J50)+(T7*(E50*2)),2)</f>
        <v>0</v>
      </c>
      <c r="N50" s="91">
        <f>ROUND(M50+(M50*15/100),2)</f>
        <v>0</v>
      </c>
      <c r="O50" s="79" t="s">
        <v>585</v>
      </c>
      <c r="P50" s="58" t="s">
        <v>88</v>
      </c>
      <c r="Q50" s="55" t="s">
        <v>41</v>
      </c>
      <c r="R50" s="59">
        <v>1</v>
      </c>
      <c r="S50" s="56">
        <f>ROUNDUP(R50*0.75,2)</f>
        <v>0.75</v>
      </c>
      <c r="T50" s="75">
        <f>ROUNDUP((T5*R50)+(T6*S50)+(T7*(R50*2)),2)</f>
        <v>0</v>
      </c>
    </row>
    <row r="51" spans="1:20" ht="18.75" customHeight="1" x14ac:dyDescent="0.2">
      <c r="A51" s="109"/>
      <c r="B51" s="79"/>
      <c r="C51" s="54" t="s">
        <v>273</v>
      </c>
      <c r="D51" s="55"/>
      <c r="E51" s="66">
        <v>0.125</v>
      </c>
      <c r="F51" s="57" t="s">
        <v>100</v>
      </c>
      <c r="G51" s="83" t="s">
        <v>274</v>
      </c>
      <c r="H51" s="87" t="s">
        <v>273</v>
      </c>
      <c r="I51" s="55"/>
      <c r="J51" s="57">
        <f>ROUNDUP(E51*0.75,2)</f>
        <v>9.9999999999999992E-2</v>
      </c>
      <c r="K51" s="57" t="s">
        <v>100</v>
      </c>
      <c r="L51" s="57" t="s">
        <v>274</v>
      </c>
      <c r="M51" s="57">
        <f>ROUNDUP((T5*E51)+(T6*J51)+(T7*(E51*2)),2)</f>
        <v>0</v>
      </c>
      <c r="N51" s="91">
        <f>M51</f>
        <v>0</v>
      </c>
      <c r="O51" s="79" t="s">
        <v>48</v>
      </c>
      <c r="P51" s="58"/>
      <c r="Q51" s="55"/>
      <c r="R51" s="59"/>
      <c r="S51" s="56"/>
      <c r="T51" s="75"/>
    </row>
    <row r="52" spans="1:20" ht="18.75" customHeight="1" x14ac:dyDescent="0.2">
      <c r="A52" s="109"/>
      <c r="B52" s="80"/>
      <c r="C52" s="60"/>
      <c r="D52" s="61"/>
      <c r="E52" s="62"/>
      <c r="F52" s="63"/>
      <c r="G52" s="84"/>
      <c r="H52" s="88"/>
      <c r="I52" s="61"/>
      <c r="J52" s="63"/>
      <c r="K52" s="63"/>
      <c r="L52" s="63"/>
      <c r="M52" s="63"/>
      <c r="N52" s="92"/>
      <c r="O52" s="80"/>
      <c r="P52" s="64"/>
      <c r="Q52" s="61"/>
      <c r="R52" s="65"/>
      <c r="S52" s="62"/>
      <c r="T52" s="76"/>
    </row>
    <row r="53" spans="1:20" ht="18.75" customHeight="1" x14ac:dyDescent="0.2">
      <c r="A53" s="109"/>
      <c r="B53" s="79" t="s">
        <v>97</v>
      </c>
      <c r="C53" s="54" t="s">
        <v>254</v>
      </c>
      <c r="D53" s="55"/>
      <c r="E53" s="56">
        <v>20</v>
      </c>
      <c r="F53" s="57" t="s">
        <v>27</v>
      </c>
      <c r="G53" s="83"/>
      <c r="H53" s="87" t="s">
        <v>254</v>
      </c>
      <c r="I53" s="55"/>
      <c r="J53" s="57">
        <f>ROUNDUP(E53*0.75,2)</f>
        <v>15</v>
      </c>
      <c r="K53" s="57" t="s">
        <v>27</v>
      </c>
      <c r="L53" s="57"/>
      <c r="M53" s="57">
        <f>ROUNDUP((T5*E53)+(T6*J53)+(T7*(E53*2)),2)</f>
        <v>0</v>
      </c>
      <c r="N53" s="91">
        <f>M53</f>
        <v>0</v>
      </c>
      <c r="O53" s="79" t="s">
        <v>48</v>
      </c>
      <c r="P53" s="58" t="s">
        <v>95</v>
      </c>
      <c r="Q53" s="55"/>
      <c r="R53" s="59">
        <v>100</v>
      </c>
      <c r="S53" s="56">
        <f>ROUNDUP(R53*0.75,2)</f>
        <v>75</v>
      </c>
      <c r="T53" s="75">
        <f>ROUNDUP((T5*R53)+(T6*S53)+(T7*(R53*2)),2)</f>
        <v>0</v>
      </c>
    </row>
    <row r="54" spans="1:20" ht="18.75" customHeight="1" x14ac:dyDescent="0.2">
      <c r="A54" s="109"/>
      <c r="B54" s="79"/>
      <c r="C54" s="54" t="s">
        <v>135</v>
      </c>
      <c r="D54" s="55"/>
      <c r="E54" s="56">
        <v>5</v>
      </c>
      <c r="F54" s="57" t="s">
        <v>27</v>
      </c>
      <c r="G54" s="83"/>
      <c r="H54" s="87" t="s">
        <v>135</v>
      </c>
      <c r="I54" s="55"/>
      <c r="J54" s="57">
        <f>ROUNDUP(E54*0.75,2)</f>
        <v>3.75</v>
      </c>
      <c r="K54" s="57" t="s">
        <v>27</v>
      </c>
      <c r="L54" s="57"/>
      <c r="M54" s="57">
        <f>ROUNDUP((T5*E54)+(T6*J54)+(T7*(E54*2)),2)</f>
        <v>0</v>
      </c>
      <c r="N54" s="91">
        <f>M54</f>
        <v>0</v>
      </c>
      <c r="O54" s="79"/>
      <c r="P54" s="58" t="s">
        <v>32</v>
      </c>
      <c r="Q54" s="55"/>
      <c r="R54" s="59">
        <v>0.1</v>
      </c>
      <c r="S54" s="56">
        <f>ROUNDUP(R54*0.75,2)</f>
        <v>0.08</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88</v>
      </c>
      <c r="Q55" s="55" t="s">
        <v>41</v>
      </c>
      <c r="R55" s="59">
        <v>0.5</v>
      </c>
      <c r="S55" s="56">
        <f>ROUNDUP(R55*0.75,2)</f>
        <v>0.38</v>
      </c>
      <c r="T55" s="75">
        <f>ROUNDUP((T5*R55)+(T6*S55)+(T7*(R55*2)),2)</f>
        <v>0</v>
      </c>
    </row>
    <row r="56" spans="1:20" ht="18.75" customHeight="1" thickBot="1" x14ac:dyDescent="0.25">
      <c r="A56" s="110"/>
      <c r="B56" s="81"/>
      <c r="C56" s="67"/>
      <c r="D56" s="68"/>
      <c r="E56" s="69"/>
      <c r="F56" s="70"/>
      <c r="G56" s="85"/>
      <c r="H56" s="89"/>
      <c r="I56" s="68"/>
      <c r="J56" s="70"/>
      <c r="K56" s="70"/>
      <c r="L56" s="70"/>
      <c r="M56" s="70"/>
      <c r="N56" s="93"/>
      <c r="O56" s="81"/>
      <c r="P56" s="71"/>
      <c r="Q56" s="68"/>
      <c r="R56" s="72"/>
      <c r="S56" s="69"/>
      <c r="T56" s="77"/>
    </row>
    <row r="57" spans="1:20" ht="18.75" customHeight="1" x14ac:dyDescent="0.2">
      <c r="A57" s="94" t="s">
        <v>102</v>
      </c>
    </row>
    <row r="58" spans="1:20" ht="18.75" customHeight="1" x14ac:dyDescent="0.2">
      <c r="A58" s="94" t="s">
        <v>103</v>
      </c>
    </row>
    <row r="59" spans="1:20" ht="18.75" customHeight="1" x14ac:dyDescent="0.2">
      <c r="A59" s="37" t="s">
        <v>104</v>
      </c>
    </row>
    <row r="60" spans="1:20" ht="18.75" customHeight="1" x14ac:dyDescent="0.2">
      <c r="A60" s="37" t="s">
        <v>105</v>
      </c>
    </row>
    <row r="61" spans="1:20" ht="18.75" customHeight="1" x14ac:dyDescent="0.2">
      <c r="A61" s="37" t="s">
        <v>106</v>
      </c>
    </row>
    <row r="62" spans="1:20" ht="18.75" customHeight="1" x14ac:dyDescent="0.2">
      <c r="A62" s="37" t="s">
        <v>107</v>
      </c>
    </row>
    <row r="63" spans="1:20" ht="18.75" customHeight="1" x14ac:dyDescent="0.2">
      <c r="A63" s="37" t="s">
        <v>108</v>
      </c>
    </row>
    <row r="64" spans="1:20" ht="18.75" customHeight="1" x14ac:dyDescent="0.2">
      <c r="A64" s="37" t="s">
        <v>169</v>
      </c>
    </row>
    <row r="65" spans="1:1" ht="18.75" customHeight="1" x14ac:dyDescent="0.2">
      <c r="A65" s="37" t="s">
        <v>172</v>
      </c>
    </row>
  </sheetData>
  <mergeCells count="7">
    <mergeCell ref="A38:A56"/>
    <mergeCell ref="H1:O1"/>
    <mergeCell ref="A2:T2"/>
    <mergeCell ref="Q3:T3"/>
    <mergeCell ref="A8:F8"/>
    <mergeCell ref="A10:A28"/>
    <mergeCell ref="A29:A37"/>
  </mergeCells>
  <phoneticPr fontId="19"/>
  <printOptions horizontalCentered="1" verticalCentered="1"/>
  <pageMargins left="0.39370078740157483" right="0.39370078740157483" top="0.39370078740157483" bottom="0.39370078740157483" header="0.39370078740157483" footer="0.39370078740157483"/>
  <pageSetup paperSize="12"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3"/>
  <sheetViews>
    <sheetView showZeros="0" zoomScale="80" zoomScaleNormal="80" zoomScaleSheetLayoutView="80" workbookViewId="0">
      <selection activeCell="O50" sqref="O50"/>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111</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112</v>
      </c>
      <c r="C10" s="48" t="s">
        <v>115</v>
      </c>
      <c r="D10" s="49"/>
      <c r="E10" s="95">
        <v>0.5</v>
      </c>
      <c r="F10" s="51" t="s">
        <v>100</v>
      </c>
      <c r="G10" s="82"/>
      <c r="H10" s="86" t="s">
        <v>115</v>
      </c>
      <c r="I10" s="49"/>
      <c r="J10" s="51">
        <f>ROUNDUP(E10*0.75,2)</f>
        <v>0.38</v>
      </c>
      <c r="K10" s="51" t="s">
        <v>100</v>
      </c>
      <c r="L10" s="51"/>
      <c r="M10" s="51">
        <f>ROUNDUP((R5*E10)+(R6*J10)+(R7*(E10*2)),2)</f>
        <v>0</v>
      </c>
      <c r="N10" s="90">
        <f>M10</f>
        <v>0</v>
      </c>
      <c r="O10" s="78" t="s">
        <v>113</v>
      </c>
      <c r="P10" s="52" t="s">
        <v>25</v>
      </c>
      <c r="Q10" s="49"/>
      <c r="R10" s="53">
        <v>110</v>
      </c>
      <c r="S10" s="50">
        <f>ROUNDUP(R10*0.75,2)</f>
        <v>82.5</v>
      </c>
      <c r="T10" s="74">
        <f>ROUNDUP((R5*R10)+(R6*S10)+(R7*(R10*2)),2)</f>
        <v>0</v>
      </c>
    </row>
    <row r="11" spans="1:21" ht="18.75" customHeight="1" x14ac:dyDescent="0.2">
      <c r="A11" s="109"/>
      <c r="B11" s="79"/>
      <c r="C11" s="54" t="s">
        <v>116</v>
      </c>
      <c r="D11" s="55"/>
      <c r="E11" s="56">
        <v>0.1</v>
      </c>
      <c r="F11" s="57" t="s">
        <v>27</v>
      </c>
      <c r="G11" s="83" t="s">
        <v>117</v>
      </c>
      <c r="H11" s="87" t="s">
        <v>116</v>
      </c>
      <c r="I11" s="55"/>
      <c r="J11" s="57">
        <f>ROUNDUP(E11*0.75,2)</f>
        <v>0.08</v>
      </c>
      <c r="K11" s="57" t="s">
        <v>27</v>
      </c>
      <c r="L11" s="57" t="s">
        <v>117</v>
      </c>
      <c r="M11" s="57">
        <f>ROUNDUP((R5*E11)+(R6*J11)+(R7*(E11*2)),2)</f>
        <v>0</v>
      </c>
      <c r="N11" s="91">
        <f>M11</f>
        <v>0</v>
      </c>
      <c r="O11" s="79" t="s">
        <v>114</v>
      </c>
      <c r="P11" s="58" t="s">
        <v>95</v>
      </c>
      <c r="Q11" s="55"/>
      <c r="R11" s="59">
        <v>1.5</v>
      </c>
      <c r="S11" s="56">
        <f>ROUNDUP(R11*0.75,2)</f>
        <v>1.1300000000000001</v>
      </c>
      <c r="T11" s="75">
        <f>ROUNDUP((R5*R11)+(R6*S11)+(R7*(R11*2)),2)</f>
        <v>0</v>
      </c>
    </row>
    <row r="12" spans="1:21" ht="18.75" customHeight="1" x14ac:dyDescent="0.2">
      <c r="A12" s="109"/>
      <c r="B12" s="79"/>
      <c r="C12" s="54"/>
      <c r="D12" s="55"/>
      <c r="E12" s="56"/>
      <c r="F12" s="57"/>
      <c r="G12" s="83"/>
      <c r="H12" s="87"/>
      <c r="I12" s="55"/>
      <c r="J12" s="57"/>
      <c r="K12" s="57"/>
      <c r="L12" s="57"/>
      <c r="M12" s="57"/>
      <c r="N12" s="91"/>
      <c r="O12" s="79" t="s">
        <v>48</v>
      </c>
      <c r="P12" s="58" t="s">
        <v>88</v>
      </c>
      <c r="Q12" s="55" t="s">
        <v>41</v>
      </c>
      <c r="R12" s="59">
        <v>1</v>
      </c>
      <c r="S12" s="56">
        <f>ROUNDUP(R12*0.75,2)</f>
        <v>0.75</v>
      </c>
      <c r="T12" s="75">
        <f>ROUNDUP((R5*R12)+(R6*S12)+(R7*(R12*2)),2)</f>
        <v>0</v>
      </c>
    </row>
    <row r="13" spans="1:21" ht="18.75" customHeight="1" x14ac:dyDescent="0.2">
      <c r="A13" s="109"/>
      <c r="B13" s="80"/>
      <c r="C13" s="60"/>
      <c r="D13" s="61"/>
      <c r="E13" s="62"/>
      <c r="F13" s="63"/>
      <c r="G13" s="84"/>
      <c r="H13" s="88"/>
      <c r="I13" s="61"/>
      <c r="J13" s="63"/>
      <c r="K13" s="63"/>
      <c r="L13" s="63"/>
      <c r="M13" s="63"/>
      <c r="N13" s="92"/>
      <c r="O13" s="80"/>
      <c r="P13" s="64"/>
      <c r="Q13" s="61"/>
      <c r="R13" s="65"/>
      <c r="S13" s="62"/>
      <c r="T13" s="76"/>
    </row>
    <row r="14" spans="1:21" ht="18.75" customHeight="1" x14ac:dyDescent="0.2">
      <c r="A14" s="109"/>
      <c r="B14" s="79" t="s">
        <v>118</v>
      </c>
      <c r="C14" s="54" t="s">
        <v>124</v>
      </c>
      <c r="D14" s="55"/>
      <c r="E14" s="56">
        <v>40</v>
      </c>
      <c r="F14" s="57" t="s">
        <v>27</v>
      </c>
      <c r="G14" s="83"/>
      <c r="H14" s="87" t="s">
        <v>124</v>
      </c>
      <c r="I14" s="55"/>
      <c r="J14" s="57">
        <f>ROUNDUP(E14*0.75,2)</f>
        <v>30</v>
      </c>
      <c r="K14" s="57" t="s">
        <v>27</v>
      </c>
      <c r="L14" s="57"/>
      <c r="M14" s="57">
        <f>ROUNDUP((R5*E14)+(R6*J14)+(R7*(E14*2)),2)</f>
        <v>0</v>
      </c>
      <c r="N14" s="91">
        <f>M14</f>
        <v>0</v>
      </c>
      <c r="O14" s="79" t="s">
        <v>119</v>
      </c>
      <c r="P14" s="58" t="s">
        <v>44</v>
      </c>
      <c r="Q14" s="55"/>
      <c r="R14" s="59">
        <v>1</v>
      </c>
      <c r="S14" s="56">
        <f t="shared" ref="S14:S22" si="0">ROUNDUP(R14*0.75,2)</f>
        <v>0.75</v>
      </c>
      <c r="T14" s="75">
        <f>ROUNDUP((R5*R14)+(R6*S14)+(R7*(R14*2)),2)</f>
        <v>0</v>
      </c>
    </row>
    <row r="15" spans="1:21" ht="18.75" customHeight="1" x14ac:dyDescent="0.2">
      <c r="A15" s="109"/>
      <c r="B15" s="79"/>
      <c r="C15" s="54" t="s">
        <v>28</v>
      </c>
      <c r="D15" s="55"/>
      <c r="E15" s="56">
        <v>20</v>
      </c>
      <c r="F15" s="57" t="s">
        <v>27</v>
      </c>
      <c r="G15" s="83"/>
      <c r="H15" s="87" t="s">
        <v>28</v>
      </c>
      <c r="I15" s="55"/>
      <c r="J15" s="57">
        <f>ROUNDUP(E15*0.75,2)</f>
        <v>15</v>
      </c>
      <c r="K15" s="57" t="s">
        <v>27</v>
      </c>
      <c r="L15" s="57"/>
      <c r="M15" s="57">
        <f>ROUNDUP((R5*E15)+(R6*J15)+(R7*(E15*2)),2)</f>
        <v>0</v>
      </c>
      <c r="N15" s="91">
        <f>ROUND(M15+(M15*6/100),2)</f>
        <v>0</v>
      </c>
      <c r="O15" s="79" t="s">
        <v>120</v>
      </c>
      <c r="P15" s="58" t="s">
        <v>32</v>
      </c>
      <c r="Q15" s="55"/>
      <c r="R15" s="59">
        <v>0.05</v>
      </c>
      <c r="S15" s="56">
        <f t="shared" si="0"/>
        <v>0.04</v>
      </c>
      <c r="T15" s="75">
        <f>ROUNDUP((R5*R15)+(R6*S15)+(R7*(R15*2)),2)</f>
        <v>0</v>
      </c>
    </row>
    <row r="16" spans="1:21" ht="18.75" customHeight="1" x14ac:dyDescent="0.2">
      <c r="A16" s="109"/>
      <c r="B16" s="79"/>
      <c r="C16" s="54" t="s">
        <v>58</v>
      </c>
      <c r="D16" s="55" t="s">
        <v>31</v>
      </c>
      <c r="E16" s="56">
        <v>5</v>
      </c>
      <c r="F16" s="57" t="s">
        <v>59</v>
      </c>
      <c r="G16" s="83"/>
      <c r="H16" s="87" t="s">
        <v>58</v>
      </c>
      <c r="I16" s="55" t="s">
        <v>31</v>
      </c>
      <c r="J16" s="57">
        <f>ROUNDUP(E16*0.75,2)</f>
        <v>3.75</v>
      </c>
      <c r="K16" s="57" t="s">
        <v>59</v>
      </c>
      <c r="L16" s="57"/>
      <c r="M16" s="57">
        <f>ROUNDUP((R5*E16)+(R6*J16)+(R7*(E16*2)),2)</f>
        <v>0</v>
      </c>
      <c r="N16" s="91">
        <f>M16</f>
        <v>0</v>
      </c>
      <c r="O16" s="79" t="s">
        <v>121</v>
      </c>
      <c r="P16" s="58" t="s">
        <v>39</v>
      </c>
      <c r="Q16" s="55"/>
      <c r="R16" s="59">
        <v>0.01</v>
      </c>
      <c r="S16" s="56">
        <f t="shared" si="0"/>
        <v>0.01</v>
      </c>
      <c r="T16" s="75">
        <f>ROUNDUP((R5*R16)+(R6*S16)+(R7*(R16*2)),2)</f>
        <v>0</v>
      </c>
    </row>
    <row r="17" spans="1:20" ht="18.75" customHeight="1" x14ac:dyDescent="0.2">
      <c r="A17" s="109"/>
      <c r="B17" s="79"/>
      <c r="C17" s="54" t="s">
        <v>125</v>
      </c>
      <c r="D17" s="55"/>
      <c r="E17" s="56">
        <v>20</v>
      </c>
      <c r="F17" s="57" t="s">
        <v>27</v>
      </c>
      <c r="G17" s="83"/>
      <c r="H17" s="87" t="s">
        <v>125</v>
      </c>
      <c r="I17" s="55"/>
      <c r="J17" s="57">
        <f>ROUNDUP(E17*0.75,2)</f>
        <v>15</v>
      </c>
      <c r="K17" s="57" t="s">
        <v>27</v>
      </c>
      <c r="L17" s="57"/>
      <c r="M17" s="57">
        <f>ROUNDUP((R5*E17)+(R6*J17)+(R7*(E17*2)),2)</f>
        <v>0</v>
      </c>
      <c r="N17" s="91">
        <f>ROUND(M17+(M17*15/100),2)</f>
        <v>0</v>
      </c>
      <c r="O17" s="79" t="s">
        <v>122</v>
      </c>
      <c r="P17" s="58" t="s">
        <v>43</v>
      </c>
      <c r="Q17" s="55" t="s">
        <v>41</v>
      </c>
      <c r="R17" s="59">
        <v>5</v>
      </c>
      <c r="S17" s="56">
        <f t="shared" si="0"/>
        <v>3.75</v>
      </c>
      <c r="T17" s="75">
        <f>ROUNDUP((R5*R17)+(R6*S17)+(R7*(R17*2)),2)</f>
        <v>0</v>
      </c>
    </row>
    <row r="18" spans="1:20" ht="18.75" customHeight="1" x14ac:dyDescent="0.2">
      <c r="A18" s="109"/>
      <c r="B18" s="79"/>
      <c r="C18" s="54"/>
      <c r="D18" s="55"/>
      <c r="E18" s="56"/>
      <c r="F18" s="57"/>
      <c r="G18" s="83"/>
      <c r="H18" s="87"/>
      <c r="I18" s="55"/>
      <c r="J18" s="57"/>
      <c r="K18" s="57"/>
      <c r="L18" s="57"/>
      <c r="M18" s="57"/>
      <c r="N18" s="91"/>
      <c r="O18" s="79" t="s">
        <v>123</v>
      </c>
      <c r="P18" s="58" t="s">
        <v>44</v>
      </c>
      <c r="Q18" s="55"/>
      <c r="R18" s="59">
        <v>1</v>
      </c>
      <c r="S18" s="56">
        <f t="shared" si="0"/>
        <v>0.75</v>
      </c>
      <c r="T18" s="75">
        <f>ROUNDUP((R5*R18)+(R6*S18)+(R7*(R18*2)),2)</f>
        <v>0</v>
      </c>
    </row>
    <row r="19" spans="1:20" ht="18.75" customHeight="1" x14ac:dyDescent="0.2">
      <c r="A19" s="109"/>
      <c r="B19" s="79"/>
      <c r="C19" s="54"/>
      <c r="D19" s="55"/>
      <c r="E19" s="56"/>
      <c r="F19" s="57"/>
      <c r="G19" s="83"/>
      <c r="H19" s="87"/>
      <c r="I19" s="55"/>
      <c r="J19" s="57"/>
      <c r="K19" s="57"/>
      <c r="L19" s="57"/>
      <c r="M19" s="57"/>
      <c r="N19" s="91"/>
      <c r="O19" s="79" t="s">
        <v>48</v>
      </c>
      <c r="P19" s="58" t="s">
        <v>33</v>
      </c>
      <c r="Q19" s="55"/>
      <c r="R19" s="59">
        <v>2.5</v>
      </c>
      <c r="S19" s="56">
        <f t="shared" si="0"/>
        <v>1.8800000000000001</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46</v>
      </c>
      <c r="Q20" s="55"/>
      <c r="R20" s="59">
        <v>1.5</v>
      </c>
      <c r="S20" s="56">
        <f t="shared" si="0"/>
        <v>1.1300000000000001</v>
      </c>
      <c r="T20" s="75">
        <f>ROUNDUP((R5*R20)+(R6*S20)+(R7*(R20*2)),2)</f>
        <v>0</v>
      </c>
    </row>
    <row r="21" spans="1:20" ht="18.75" customHeight="1" x14ac:dyDescent="0.2">
      <c r="A21" s="109"/>
      <c r="B21" s="79"/>
      <c r="C21" s="54"/>
      <c r="D21" s="55"/>
      <c r="E21" s="56"/>
      <c r="F21" s="57"/>
      <c r="G21" s="83"/>
      <c r="H21" s="87"/>
      <c r="I21" s="55"/>
      <c r="J21" s="57"/>
      <c r="K21" s="57"/>
      <c r="L21" s="57"/>
      <c r="M21" s="57"/>
      <c r="N21" s="91"/>
      <c r="O21" s="79"/>
      <c r="P21" s="58" t="s">
        <v>44</v>
      </c>
      <c r="Q21" s="55"/>
      <c r="R21" s="59">
        <v>1</v>
      </c>
      <c r="S21" s="56">
        <f t="shared" si="0"/>
        <v>0.75</v>
      </c>
      <c r="T21" s="75">
        <f>ROUNDUP((R5*R21)+(R6*S21)+(R7*(R21*2)),2)</f>
        <v>0</v>
      </c>
    </row>
    <row r="22" spans="1:20" ht="18.75" customHeight="1" x14ac:dyDescent="0.2">
      <c r="A22" s="109"/>
      <c r="B22" s="79"/>
      <c r="C22" s="54"/>
      <c r="D22" s="55"/>
      <c r="E22" s="56"/>
      <c r="F22" s="57"/>
      <c r="G22" s="83"/>
      <c r="H22" s="87"/>
      <c r="I22" s="55"/>
      <c r="J22" s="57"/>
      <c r="K22" s="57"/>
      <c r="L22" s="57"/>
      <c r="M22" s="57"/>
      <c r="N22" s="91"/>
      <c r="O22" s="79"/>
      <c r="P22" s="58" t="s">
        <v>32</v>
      </c>
      <c r="Q22" s="55"/>
      <c r="R22" s="59">
        <v>0.05</v>
      </c>
      <c r="S22" s="56">
        <f t="shared" si="0"/>
        <v>0.04</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126</v>
      </c>
      <c r="C24" s="54" t="s">
        <v>129</v>
      </c>
      <c r="D24" s="55"/>
      <c r="E24" s="56">
        <v>30</v>
      </c>
      <c r="F24" s="57" t="s">
        <v>27</v>
      </c>
      <c r="G24" s="83"/>
      <c r="H24" s="87" t="s">
        <v>129</v>
      </c>
      <c r="I24" s="55"/>
      <c r="J24" s="57">
        <f>ROUNDUP(E24*0.75,2)</f>
        <v>22.5</v>
      </c>
      <c r="K24" s="57" t="s">
        <v>27</v>
      </c>
      <c r="L24" s="57"/>
      <c r="M24" s="57">
        <f>ROUNDUP((R5*E24)+(R6*J24)+(R7*(E24*2)),2)</f>
        <v>0</v>
      </c>
      <c r="N24" s="91">
        <f>ROUND(M24+(M24*15/100),2)</f>
        <v>0</v>
      </c>
      <c r="O24" s="79" t="s">
        <v>127</v>
      </c>
      <c r="P24" s="58" t="s">
        <v>69</v>
      </c>
      <c r="Q24" s="55"/>
      <c r="R24" s="59">
        <v>0.3</v>
      </c>
      <c r="S24" s="56">
        <f>ROUNDUP(R24*0.75,2)</f>
        <v>0.23</v>
      </c>
      <c r="T24" s="75">
        <f>ROUNDUP((R5*R24)+(R6*S24)+(R7*(R24*2)),2)</f>
        <v>0</v>
      </c>
    </row>
    <row r="25" spans="1:20" ht="18.75" customHeight="1" x14ac:dyDescent="0.2">
      <c r="A25" s="109"/>
      <c r="B25" s="79"/>
      <c r="C25" s="54" t="s">
        <v>130</v>
      </c>
      <c r="D25" s="55"/>
      <c r="E25" s="56">
        <v>10</v>
      </c>
      <c r="F25" s="57" t="s">
        <v>27</v>
      </c>
      <c r="G25" s="83"/>
      <c r="H25" s="87" t="s">
        <v>130</v>
      </c>
      <c r="I25" s="55"/>
      <c r="J25" s="57">
        <f>ROUNDUP(E25*0.75,2)</f>
        <v>7.5</v>
      </c>
      <c r="K25" s="57" t="s">
        <v>27</v>
      </c>
      <c r="L25" s="57"/>
      <c r="M25" s="57">
        <f>ROUNDUP((R5*E25)+(R6*J25)+(R7*(E25*2)),2)</f>
        <v>0</v>
      </c>
      <c r="N25" s="91">
        <f>ROUND(M25+(M25*2/100),2)</f>
        <v>0</v>
      </c>
      <c r="O25" s="79" t="s">
        <v>128</v>
      </c>
      <c r="P25" s="58" t="s">
        <v>88</v>
      </c>
      <c r="Q25" s="55" t="s">
        <v>41</v>
      </c>
      <c r="R25" s="59">
        <v>0.3</v>
      </c>
      <c r="S25" s="56">
        <f>ROUNDUP(R25*0.75,2)</f>
        <v>0.23</v>
      </c>
      <c r="T25" s="75">
        <f>ROUNDUP((R5*R25)+(R6*S25)+(R7*(R25*2)),2)</f>
        <v>0</v>
      </c>
    </row>
    <row r="26" spans="1:20" ht="18.75" customHeight="1" x14ac:dyDescent="0.2">
      <c r="A26" s="109"/>
      <c r="B26" s="79"/>
      <c r="C26" s="54" t="s">
        <v>83</v>
      </c>
      <c r="D26" s="55" t="s">
        <v>84</v>
      </c>
      <c r="E26" s="96">
        <v>0.5</v>
      </c>
      <c r="F26" s="57" t="s">
        <v>56</v>
      </c>
      <c r="G26" s="83"/>
      <c r="H26" s="87" t="s">
        <v>83</v>
      </c>
      <c r="I26" s="55" t="s">
        <v>84</v>
      </c>
      <c r="J26" s="57">
        <f>ROUNDUP(E26*0.75,2)</f>
        <v>0.38</v>
      </c>
      <c r="K26" s="57" t="s">
        <v>56</v>
      </c>
      <c r="L26" s="57"/>
      <c r="M26" s="57">
        <f>ROUNDUP((R5*E26)+(R6*J26)+(R7*(E26*2)),2)</f>
        <v>0</v>
      </c>
      <c r="N26" s="91">
        <f>M26</f>
        <v>0</v>
      </c>
      <c r="O26" s="79" t="s">
        <v>24</v>
      </c>
      <c r="P26" s="58" t="s">
        <v>131</v>
      </c>
      <c r="Q26" s="55" t="s">
        <v>132</v>
      </c>
      <c r="R26" s="59">
        <v>4</v>
      </c>
      <c r="S26" s="56">
        <f>ROUNDUP(R26*0.75,2)</f>
        <v>3</v>
      </c>
      <c r="T26" s="75">
        <f>ROUNDUP((R5*R26)+(R6*S26)+(R7*(R26*2)),2)</f>
        <v>0</v>
      </c>
    </row>
    <row r="27" spans="1:20" ht="18.75" customHeight="1" x14ac:dyDescent="0.2">
      <c r="A27" s="109"/>
      <c r="B27" s="79"/>
      <c r="C27" s="54" t="s">
        <v>49</v>
      </c>
      <c r="D27" s="55"/>
      <c r="E27" s="56">
        <v>5</v>
      </c>
      <c r="F27" s="57" t="s">
        <v>27</v>
      </c>
      <c r="G27" s="83"/>
      <c r="H27" s="87" t="s">
        <v>49</v>
      </c>
      <c r="I27" s="55"/>
      <c r="J27" s="57">
        <f>ROUNDUP(E27*0.75,2)</f>
        <v>3.75</v>
      </c>
      <c r="K27" s="57" t="s">
        <v>27</v>
      </c>
      <c r="L27" s="57"/>
      <c r="M27" s="57">
        <f>ROUNDUP((R5*E27)+(R6*J27)+(R7*(E27*2)),2)</f>
        <v>0</v>
      </c>
      <c r="N27" s="91">
        <f>ROUND(M27+(M27*10/100),2)</f>
        <v>0</v>
      </c>
      <c r="O27" s="79"/>
      <c r="P27" s="58"/>
      <c r="Q27" s="55"/>
      <c r="R27" s="59"/>
      <c r="S27" s="56"/>
      <c r="T27" s="75"/>
    </row>
    <row r="28" spans="1:20" ht="18.75" customHeight="1" x14ac:dyDescent="0.2">
      <c r="A28" s="109"/>
      <c r="B28" s="80"/>
      <c r="C28" s="60"/>
      <c r="D28" s="61"/>
      <c r="E28" s="62"/>
      <c r="F28" s="63"/>
      <c r="G28" s="84"/>
      <c r="H28" s="88"/>
      <c r="I28" s="61"/>
      <c r="J28" s="63"/>
      <c r="K28" s="63"/>
      <c r="L28" s="63"/>
      <c r="M28" s="63"/>
      <c r="N28" s="92"/>
      <c r="O28" s="80"/>
      <c r="P28" s="64"/>
      <c r="Q28" s="61"/>
      <c r="R28" s="65"/>
      <c r="S28" s="62"/>
      <c r="T28" s="76"/>
    </row>
    <row r="29" spans="1:20" ht="18.75" customHeight="1" x14ac:dyDescent="0.2">
      <c r="A29" s="109"/>
      <c r="B29" s="79" t="s">
        <v>133</v>
      </c>
      <c r="C29" s="54" t="s">
        <v>134</v>
      </c>
      <c r="D29" s="55"/>
      <c r="E29" s="56">
        <v>20</v>
      </c>
      <c r="F29" s="57" t="s">
        <v>27</v>
      </c>
      <c r="G29" s="83"/>
      <c r="H29" s="87" t="s">
        <v>134</v>
      </c>
      <c r="I29" s="55"/>
      <c r="J29" s="57">
        <f>ROUNDUP(E29*0.75,2)</f>
        <v>15</v>
      </c>
      <c r="K29" s="57" t="s">
        <v>27</v>
      </c>
      <c r="L29" s="57"/>
      <c r="M29" s="57">
        <f>ROUNDUP((R5*E29)+(R6*J29)+(R7*(E29*2)),2)</f>
        <v>0</v>
      </c>
      <c r="N29" s="91">
        <f>ROUND(M29+(M29*3/100),2)</f>
        <v>0</v>
      </c>
      <c r="O29" s="79" t="s">
        <v>48</v>
      </c>
      <c r="P29" s="58" t="s">
        <v>95</v>
      </c>
      <c r="Q29" s="55"/>
      <c r="R29" s="59">
        <v>100</v>
      </c>
      <c r="S29" s="56">
        <f>ROUNDUP(R29*0.75,2)</f>
        <v>75</v>
      </c>
      <c r="T29" s="75">
        <f>ROUNDUP((R5*R29)+(R6*S29)+(R7*(R29*2)),2)</f>
        <v>0</v>
      </c>
    </row>
    <row r="30" spans="1:20" ht="18.75" customHeight="1" x14ac:dyDescent="0.2">
      <c r="A30" s="109"/>
      <c r="B30" s="79"/>
      <c r="C30" s="54" t="s">
        <v>135</v>
      </c>
      <c r="D30" s="55"/>
      <c r="E30" s="56">
        <v>5</v>
      </c>
      <c r="F30" s="57" t="s">
        <v>27</v>
      </c>
      <c r="G30" s="83"/>
      <c r="H30" s="87" t="s">
        <v>135</v>
      </c>
      <c r="I30" s="55"/>
      <c r="J30" s="57">
        <f>ROUNDUP(E30*0.75,2)</f>
        <v>3.75</v>
      </c>
      <c r="K30" s="57" t="s">
        <v>27</v>
      </c>
      <c r="L30" s="57"/>
      <c r="M30" s="57">
        <f>ROUNDUP((R5*E30)+(R6*J30)+(R7*(E30*2)),2)</f>
        <v>0</v>
      </c>
      <c r="N30" s="91">
        <f>M30</f>
        <v>0</v>
      </c>
      <c r="O30" s="79"/>
      <c r="P30" s="58" t="s">
        <v>136</v>
      </c>
      <c r="Q30" s="55"/>
      <c r="R30" s="59">
        <v>3</v>
      </c>
      <c r="S30" s="56">
        <f>ROUNDUP(R30*0.75,2)</f>
        <v>2.25</v>
      </c>
      <c r="T30" s="75">
        <f>ROUNDUP((R5*R30)+(R6*S30)+(R7*(R30*2)),2)</f>
        <v>0</v>
      </c>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137</v>
      </c>
      <c r="C34" s="54" t="s">
        <v>143</v>
      </c>
      <c r="D34" s="55" t="s">
        <v>144</v>
      </c>
      <c r="E34" s="73">
        <v>0.1</v>
      </c>
      <c r="F34" s="57" t="s">
        <v>100</v>
      </c>
      <c r="G34" s="83" t="s">
        <v>76</v>
      </c>
      <c r="H34" s="87" t="s">
        <v>143</v>
      </c>
      <c r="I34" s="55" t="s">
        <v>144</v>
      </c>
      <c r="J34" s="57">
        <f>ROUNDUP(E34*0.75,2)</f>
        <v>0.08</v>
      </c>
      <c r="K34" s="57" t="s">
        <v>100</v>
      </c>
      <c r="L34" s="57" t="s">
        <v>76</v>
      </c>
      <c r="M34" s="57">
        <f>ROUNDUP((S5*E34)+(S6*J34)+(S7*(E34*2)),2)</f>
        <v>0</v>
      </c>
      <c r="N34" s="91">
        <f>M34</f>
        <v>0</v>
      </c>
      <c r="O34" s="79" t="s">
        <v>138</v>
      </c>
      <c r="P34" s="58" t="s">
        <v>69</v>
      </c>
      <c r="Q34" s="55"/>
      <c r="R34" s="59">
        <v>3</v>
      </c>
      <c r="S34" s="56">
        <f>ROUNDUP(R34*0.75,2)</f>
        <v>2.25</v>
      </c>
      <c r="T34" s="75">
        <f>ROUNDUP((S5*R34)+(S6*S34)+(S7*(R34*2)),2)</f>
        <v>0</v>
      </c>
    </row>
    <row r="35" spans="1:20" ht="18.75" customHeight="1" x14ac:dyDescent="0.2">
      <c r="A35" s="109"/>
      <c r="B35" s="79"/>
      <c r="C35" s="54" t="s">
        <v>145</v>
      </c>
      <c r="D35" s="55"/>
      <c r="E35" s="97">
        <v>6.6666666666666666E-2</v>
      </c>
      <c r="F35" s="57" t="s">
        <v>146</v>
      </c>
      <c r="G35" s="83"/>
      <c r="H35" s="87" t="s">
        <v>145</v>
      </c>
      <c r="I35" s="55"/>
      <c r="J35" s="57">
        <f>ROUNDUP(E35*0.75,2)</f>
        <v>0.05</v>
      </c>
      <c r="K35" s="57" t="s">
        <v>146</v>
      </c>
      <c r="L35" s="57"/>
      <c r="M35" s="57">
        <f>ROUNDUP((S5*E35)+(S6*J35)+(S7*(E35*2)),2)</f>
        <v>0</v>
      </c>
      <c r="N35" s="91">
        <f>M35</f>
        <v>0</v>
      </c>
      <c r="O35" s="79" t="s">
        <v>139</v>
      </c>
      <c r="P35" s="58" t="s">
        <v>44</v>
      </c>
      <c r="Q35" s="55"/>
      <c r="R35" s="59">
        <v>3</v>
      </c>
      <c r="S35" s="56">
        <f>ROUNDUP(R35*0.75,2)</f>
        <v>2.25</v>
      </c>
      <c r="T35" s="75">
        <f>ROUNDUP((S5*R35)+(S6*S35)+(S7*(R35*2)),2)</f>
        <v>0</v>
      </c>
    </row>
    <row r="36" spans="1:20" ht="18.75" customHeight="1" x14ac:dyDescent="0.2">
      <c r="A36" s="109"/>
      <c r="B36" s="79"/>
      <c r="C36" s="54" t="s">
        <v>83</v>
      </c>
      <c r="D36" s="55" t="s">
        <v>84</v>
      </c>
      <c r="E36" s="73">
        <v>0.1</v>
      </c>
      <c r="F36" s="57" t="s">
        <v>56</v>
      </c>
      <c r="G36" s="83"/>
      <c r="H36" s="87" t="s">
        <v>83</v>
      </c>
      <c r="I36" s="55" t="s">
        <v>84</v>
      </c>
      <c r="J36" s="57">
        <f>ROUNDUP(E36*0.75,2)</f>
        <v>0.08</v>
      </c>
      <c r="K36" s="57" t="s">
        <v>56</v>
      </c>
      <c r="L36" s="57"/>
      <c r="M36" s="57">
        <f>ROUNDUP((S5*E36)+(S6*J36)+(S7*(E36*2)),2)</f>
        <v>0</v>
      </c>
      <c r="N36" s="91">
        <f>M36</f>
        <v>0</v>
      </c>
      <c r="O36" s="79" t="s">
        <v>140</v>
      </c>
      <c r="P36" s="58"/>
      <c r="Q36" s="55"/>
      <c r="R36" s="59"/>
      <c r="S36" s="56"/>
      <c r="T36" s="75"/>
    </row>
    <row r="37" spans="1:20" ht="18.75" customHeight="1" x14ac:dyDescent="0.2">
      <c r="A37" s="109"/>
      <c r="B37" s="79"/>
      <c r="C37" s="54" t="s">
        <v>147</v>
      </c>
      <c r="D37" s="55" t="s">
        <v>148</v>
      </c>
      <c r="E37" s="56">
        <v>15</v>
      </c>
      <c r="F37" s="57" t="s">
        <v>27</v>
      </c>
      <c r="G37" s="83"/>
      <c r="H37" s="87" t="s">
        <v>147</v>
      </c>
      <c r="I37" s="55" t="s">
        <v>148</v>
      </c>
      <c r="J37" s="57">
        <f>ROUNDUP(E37*0.75,2)</f>
        <v>11.25</v>
      </c>
      <c r="K37" s="57" t="s">
        <v>27</v>
      </c>
      <c r="L37" s="57"/>
      <c r="M37" s="57">
        <f>ROUNDUP((S5*E37)+(S6*J37)+(S7*(E37*2)),2)</f>
        <v>0</v>
      </c>
      <c r="N37" s="91">
        <f>M37</f>
        <v>0</v>
      </c>
      <c r="O37" s="79" t="s">
        <v>141</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142</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24</v>
      </c>
      <c r="P39" s="58"/>
      <c r="Q39" s="55"/>
      <c r="R39" s="59"/>
      <c r="S39" s="56"/>
      <c r="T39" s="75"/>
    </row>
    <row r="40" spans="1:20" ht="18.75" customHeight="1" x14ac:dyDescent="0.2">
      <c r="A40" s="109"/>
      <c r="B40" s="79"/>
      <c r="C40" s="54"/>
      <c r="D40" s="55"/>
      <c r="E40" s="56"/>
      <c r="F40" s="57"/>
      <c r="G40" s="83"/>
      <c r="H40" s="87"/>
      <c r="I40" s="55"/>
      <c r="J40" s="57"/>
      <c r="K40" s="57"/>
      <c r="L40" s="57"/>
      <c r="M40" s="57"/>
      <c r="N40" s="91"/>
      <c r="O40" s="79"/>
      <c r="P40" s="58"/>
      <c r="Q40" s="55"/>
      <c r="R40" s="59"/>
      <c r="S40" s="56"/>
      <c r="T40" s="75"/>
    </row>
    <row r="41" spans="1:20" ht="18.75" customHeight="1" thickBot="1" x14ac:dyDescent="0.25">
      <c r="A41" s="110"/>
      <c r="B41" s="81"/>
      <c r="C41" s="67"/>
      <c r="D41" s="68"/>
      <c r="E41" s="69"/>
      <c r="F41" s="70"/>
      <c r="G41" s="85"/>
      <c r="H41" s="89"/>
      <c r="I41" s="68"/>
      <c r="J41" s="70"/>
      <c r="K41" s="70"/>
      <c r="L41" s="70"/>
      <c r="M41" s="70"/>
      <c r="N41" s="93"/>
      <c r="O41" s="81"/>
      <c r="P41" s="71"/>
      <c r="Q41" s="68"/>
      <c r="R41" s="72"/>
      <c r="S41" s="69"/>
      <c r="T41" s="77"/>
    </row>
    <row r="42" spans="1:20" ht="18.75" customHeight="1" x14ac:dyDescent="0.2">
      <c r="A42" s="108" t="s">
        <v>101</v>
      </c>
      <c r="B42" s="79" t="s">
        <v>149</v>
      </c>
      <c r="C42" s="54" t="s">
        <v>150</v>
      </c>
      <c r="D42" s="55" t="s">
        <v>151</v>
      </c>
      <c r="E42" s="96">
        <v>0.5</v>
      </c>
      <c r="F42" s="57" t="s">
        <v>100</v>
      </c>
      <c r="G42" s="83"/>
      <c r="H42" s="87" t="s">
        <v>150</v>
      </c>
      <c r="I42" s="55" t="s">
        <v>151</v>
      </c>
      <c r="J42" s="57">
        <f>ROUNDUP(E42*0.75,2)</f>
        <v>0.38</v>
      </c>
      <c r="K42" s="57" t="s">
        <v>100</v>
      </c>
      <c r="L42" s="57"/>
      <c r="M42" s="57">
        <f>ROUNDUP((T5*E42)+(T6*J42)+(T7*(E42*2)),2)</f>
        <v>0</v>
      </c>
      <c r="N42" s="91">
        <f>M42</f>
        <v>0</v>
      </c>
      <c r="O42" s="79"/>
      <c r="P42" s="58" t="s">
        <v>25</v>
      </c>
      <c r="Q42" s="55"/>
      <c r="R42" s="59">
        <v>110</v>
      </c>
      <c r="S42" s="56">
        <f>ROUNDUP(R42*0.75,2)</f>
        <v>82.5</v>
      </c>
      <c r="T42" s="75">
        <f>ROUNDUP((T5*R42)+(T6*S42)+(T7*(R42*2)),2)</f>
        <v>0</v>
      </c>
    </row>
    <row r="43" spans="1:20" ht="18.75" customHeight="1" x14ac:dyDescent="0.2">
      <c r="A43" s="109"/>
      <c r="B43" s="80"/>
      <c r="C43" s="60"/>
      <c r="D43" s="61"/>
      <c r="E43" s="62"/>
      <c r="F43" s="63"/>
      <c r="G43" s="84"/>
      <c r="H43" s="88"/>
      <c r="I43" s="61"/>
      <c r="J43" s="63"/>
      <c r="K43" s="63"/>
      <c r="L43" s="63"/>
      <c r="M43" s="63"/>
      <c r="N43" s="92"/>
      <c r="O43" s="80"/>
      <c r="P43" s="64"/>
      <c r="Q43" s="61"/>
      <c r="R43" s="65"/>
      <c r="S43" s="62"/>
      <c r="T43" s="76"/>
    </row>
    <row r="44" spans="1:20" ht="18.75" customHeight="1" x14ac:dyDescent="0.2">
      <c r="A44" s="109"/>
      <c r="B44" s="79" t="s">
        <v>152</v>
      </c>
      <c r="C44" s="54" t="s">
        <v>155</v>
      </c>
      <c r="D44" s="55" t="s">
        <v>156</v>
      </c>
      <c r="E44" s="56">
        <v>1</v>
      </c>
      <c r="F44" s="57" t="s">
        <v>157</v>
      </c>
      <c r="G44" s="83" t="s">
        <v>76</v>
      </c>
      <c r="H44" s="87" t="s">
        <v>155</v>
      </c>
      <c r="I44" s="55" t="s">
        <v>156</v>
      </c>
      <c r="J44" s="57">
        <f>ROUNDUP(E44*0.75,2)</f>
        <v>0.75</v>
      </c>
      <c r="K44" s="57" t="s">
        <v>157</v>
      </c>
      <c r="L44" s="57" t="s">
        <v>76</v>
      </c>
      <c r="M44" s="57">
        <f>ROUNDUP((T5*E44)+(T6*J44)+(T7*(E44*2)),2)</f>
        <v>0</v>
      </c>
      <c r="N44" s="91">
        <f>M44</f>
        <v>0</v>
      </c>
      <c r="O44" s="79" t="s">
        <v>153</v>
      </c>
      <c r="P44" s="58" t="s">
        <v>89</v>
      </c>
      <c r="Q44" s="55"/>
      <c r="R44" s="59">
        <v>3</v>
      </c>
      <c r="S44" s="56">
        <f t="shared" ref="S44:S50" si="1">ROUNDUP(R44*0.75,2)</f>
        <v>2.25</v>
      </c>
      <c r="T44" s="75">
        <f>ROUNDUP((T5*R44)+(T6*S44)+(T7*(R44*2)),2)</f>
        <v>0</v>
      </c>
    </row>
    <row r="45" spans="1:20" ht="18.75" customHeight="1" x14ac:dyDescent="0.2">
      <c r="A45" s="109"/>
      <c r="B45" s="79"/>
      <c r="C45" s="54" t="s">
        <v>28</v>
      </c>
      <c r="D45" s="55"/>
      <c r="E45" s="56">
        <v>20</v>
      </c>
      <c r="F45" s="57" t="s">
        <v>27</v>
      </c>
      <c r="G45" s="83"/>
      <c r="H45" s="87" t="s">
        <v>28</v>
      </c>
      <c r="I45" s="55"/>
      <c r="J45" s="57">
        <f>ROUNDUP(E45*0.75,2)</f>
        <v>15</v>
      </c>
      <c r="K45" s="57" t="s">
        <v>27</v>
      </c>
      <c r="L45" s="57"/>
      <c r="M45" s="57">
        <f>ROUNDUP((T5*E45)+(T6*J45)+(T7*(E45*2)),2)</f>
        <v>0</v>
      </c>
      <c r="N45" s="91">
        <f>ROUND(M45+(M45*6/100),2)</f>
        <v>0</v>
      </c>
      <c r="O45" s="79" t="s">
        <v>154</v>
      </c>
      <c r="P45" s="58" t="s">
        <v>44</v>
      </c>
      <c r="Q45" s="55"/>
      <c r="R45" s="59">
        <v>2</v>
      </c>
      <c r="S45" s="56">
        <f t="shared" si="1"/>
        <v>1.5</v>
      </c>
      <c r="T45" s="75">
        <f>ROUNDUP((T5*R45)+(T6*S45)+(T7*(R45*2)),2)</f>
        <v>0</v>
      </c>
    </row>
    <row r="46" spans="1:20" ht="18.75" customHeight="1" x14ac:dyDescent="0.2">
      <c r="A46" s="109"/>
      <c r="B46" s="79"/>
      <c r="C46" s="54" t="s">
        <v>158</v>
      </c>
      <c r="D46" s="55"/>
      <c r="E46" s="56">
        <v>20</v>
      </c>
      <c r="F46" s="57" t="s">
        <v>27</v>
      </c>
      <c r="G46" s="83"/>
      <c r="H46" s="87" t="s">
        <v>158</v>
      </c>
      <c r="I46" s="55"/>
      <c r="J46" s="57">
        <f>ROUNDUP(E46*0.75,2)</f>
        <v>15</v>
      </c>
      <c r="K46" s="57" t="s">
        <v>27</v>
      </c>
      <c r="L46" s="57"/>
      <c r="M46" s="57">
        <f>ROUNDUP((T5*E46)+(T6*J46)+(T7*(E46*2)),2)</f>
        <v>0</v>
      </c>
      <c r="N46" s="91">
        <f>ROUND(M46+(M46*15/100),2)</f>
        <v>0</v>
      </c>
      <c r="O46" s="103" t="s">
        <v>524</v>
      </c>
      <c r="P46" s="58" t="s">
        <v>69</v>
      </c>
      <c r="Q46" s="55"/>
      <c r="R46" s="59">
        <v>1</v>
      </c>
      <c r="S46" s="56">
        <f t="shared" si="1"/>
        <v>0.75</v>
      </c>
      <c r="T46" s="75">
        <f>ROUNDUP((T5*R46)+(T6*S46)+(T7*(R46*2)),2)</f>
        <v>0</v>
      </c>
    </row>
    <row r="47" spans="1:20" ht="18.75" customHeight="1" x14ac:dyDescent="0.2">
      <c r="A47" s="109"/>
      <c r="B47" s="79"/>
      <c r="C47" s="54" t="s">
        <v>159</v>
      </c>
      <c r="D47" s="55"/>
      <c r="E47" s="56">
        <v>2</v>
      </c>
      <c r="F47" s="57" t="s">
        <v>27</v>
      </c>
      <c r="G47" s="83"/>
      <c r="H47" s="87" t="s">
        <v>159</v>
      </c>
      <c r="I47" s="55"/>
      <c r="J47" s="57">
        <f>ROUNDUP(E47*0.75,2)</f>
        <v>1.5</v>
      </c>
      <c r="K47" s="57" t="s">
        <v>27</v>
      </c>
      <c r="L47" s="57"/>
      <c r="M47" s="57">
        <f>ROUNDUP((T5*E47)+(T6*J47)+(T7*(E47*2)),2)</f>
        <v>0</v>
      </c>
      <c r="N47" s="91">
        <f>M47</f>
        <v>0</v>
      </c>
      <c r="O47" s="36" t="s">
        <v>525</v>
      </c>
      <c r="P47" s="58" t="s">
        <v>88</v>
      </c>
      <c r="Q47" s="55" t="s">
        <v>41</v>
      </c>
      <c r="R47" s="59">
        <v>1.5</v>
      </c>
      <c r="S47" s="56">
        <f t="shared" si="1"/>
        <v>1.1300000000000001</v>
      </c>
      <c r="T47" s="75">
        <f>ROUNDUP((T5*R47)+(T6*S47)+(T7*(R47*2)),2)</f>
        <v>0</v>
      </c>
    </row>
    <row r="48" spans="1:20" ht="18.75" customHeight="1" x14ac:dyDescent="0.2">
      <c r="A48" s="109"/>
      <c r="B48" s="79"/>
      <c r="C48" s="54"/>
      <c r="D48" s="55"/>
      <c r="E48" s="56"/>
      <c r="F48" s="57"/>
      <c r="G48" s="83"/>
      <c r="H48" s="87"/>
      <c r="I48" s="55"/>
      <c r="J48" s="57"/>
      <c r="K48" s="57"/>
      <c r="L48" s="57"/>
      <c r="M48" s="57"/>
      <c r="N48" s="91"/>
      <c r="O48" s="79" t="s">
        <v>48</v>
      </c>
      <c r="P48" s="58" t="s">
        <v>96</v>
      </c>
      <c r="Q48" s="55"/>
      <c r="R48" s="59">
        <v>1</v>
      </c>
      <c r="S48" s="56">
        <f t="shared" si="1"/>
        <v>0.75</v>
      </c>
      <c r="T48" s="75">
        <f>ROUNDUP((T5*R48)+(T6*S48)+(T7*(R48*2)),2)</f>
        <v>0</v>
      </c>
    </row>
    <row r="49" spans="1:20" ht="18.75" customHeight="1" x14ac:dyDescent="0.2">
      <c r="A49" s="109"/>
      <c r="B49" s="79"/>
      <c r="C49" s="54"/>
      <c r="D49" s="55"/>
      <c r="E49" s="56"/>
      <c r="F49" s="57"/>
      <c r="G49" s="83"/>
      <c r="H49" s="87"/>
      <c r="I49" s="55"/>
      <c r="J49" s="57"/>
      <c r="K49" s="57"/>
      <c r="L49" s="57"/>
      <c r="M49" s="57"/>
      <c r="N49" s="91"/>
      <c r="O49" s="79"/>
      <c r="P49" s="58" t="s">
        <v>86</v>
      </c>
      <c r="Q49" s="55"/>
      <c r="R49" s="59">
        <v>1</v>
      </c>
      <c r="S49" s="56">
        <f t="shared" si="1"/>
        <v>0.75</v>
      </c>
      <c r="T49" s="75">
        <f>ROUNDUP((T5*R49)+(T6*S49)+(T7*(R49*2)),2)</f>
        <v>0</v>
      </c>
    </row>
    <row r="50" spans="1:20" ht="18.75" customHeight="1" x14ac:dyDescent="0.2">
      <c r="A50" s="109"/>
      <c r="B50" s="79"/>
      <c r="C50" s="54"/>
      <c r="D50" s="55"/>
      <c r="E50" s="56"/>
      <c r="F50" s="57"/>
      <c r="G50" s="83"/>
      <c r="H50" s="87"/>
      <c r="I50" s="55"/>
      <c r="J50" s="57"/>
      <c r="K50" s="57"/>
      <c r="L50" s="57"/>
      <c r="M50" s="57"/>
      <c r="N50" s="91"/>
      <c r="O50" s="79"/>
      <c r="P50" s="58" t="s">
        <v>44</v>
      </c>
      <c r="Q50" s="55"/>
      <c r="R50" s="59">
        <v>1</v>
      </c>
      <c r="S50" s="56">
        <f t="shared" si="1"/>
        <v>0.75</v>
      </c>
      <c r="T50" s="75">
        <f>ROUNDUP((T5*R50)+(T6*S50)+(T7*(R50*2)),2)</f>
        <v>0</v>
      </c>
    </row>
    <row r="51" spans="1:20" ht="18.75" customHeight="1" x14ac:dyDescent="0.2">
      <c r="A51" s="109"/>
      <c r="B51" s="80"/>
      <c r="C51" s="60"/>
      <c r="D51" s="61"/>
      <c r="E51" s="62"/>
      <c r="F51" s="63"/>
      <c r="G51" s="84"/>
      <c r="H51" s="88"/>
      <c r="I51" s="61"/>
      <c r="J51" s="63"/>
      <c r="K51" s="63"/>
      <c r="L51" s="63"/>
      <c r="M51" s="63"/>
      <c r="N51" s="92"/>
      <c r="O51" s="80"/>
      <c r="P51" s="64"/>
      <c r="Q51" s="61"/>
      <c r="R51" s="65"/>
      <c r="S51" s="62"/>
      <c r="T51" s="76"/>
    </row>
    <row r="52" spans="1:20" ht="18.75" customHeight="1" x14ac:dyDescent="0.2">
      <c r="A52" s="109"/>
      <c r="B52" s="79" t="s">
        <v>160</v>
      </c>
      <c r="C52" s="54" t="s">
        <v>26</v>
      </c>
      <c r="D52" s="55"/>
      <c r="E52" s="56">
        <v>10</v>
      </c>
      <c r="F52" s="57" t="s">
        <v>27</v>
      </c>
      <c r="G52" s="83"/>
      <c r="H52" s="87" t="s">
        <v>26</v>
      </c>
      <c r="I52" s="55"/>
      <c r="J52" s="57">
        <f>ROUNDUP(E52*0.75,2)</f>
        <v>7.5</v>
      </c>
      <c r="K52" s="57" t="s">
        <v>27</v>
      </c>
      <c r="L52" s="57"/>
      <c r="M52" s="57">
        <f>ROUNDUP((T5*E52)+(T6*J52)+(T7*(E52*2)),2)</f>
        <v>0</v>
      </c>
      <c r="N52" s="91">
        <f>M52</f>
        <v>0</v>
      </c>
      <c r="O52" s="79" t="s">
        <v>161</v>
      </c>
      <c r="P52" s="58" t="s">
        <v>95</v>
      </c>
      <c r="Q52" s="55"/>
      <c r="R52" s="59">
        <v>30</v>
      </c>
      <c r="S52" s="56">
        <f>ROUNDUP(R52*0.75,2)</f>
        <v>22.5</v>
      </c>
      <c r="T52" s="75">
        <f>ROUNDUP((T5*R52)+(T6*S52)+(T7*(R52*2)),2)</f>
        <v>0</v>
      </c>
    </row>
    <row r="53" spans="1:20" ht="18.75" customHeight="1" x14ac:dyDescent="0.2">
      <c r="A53" s="109"/>
      <c r="B53" s="79"/>
      <c r="C53" s="54" t="s">
        <v>163</v>
      </c>
      <c r="D53" s="55"/>
      <c r="E53" s="56">
        <v>30</v>
      </c>
      <c r="F53" s="57" t="s">
        <v>27</v>
      </c>
      <c r="G53" s="83"/>
      <c r="H53" s="87" t="s">
        <v>163</v>
      </c>
      <c r="I53" s="55"/>
      <c r="J53" s="57">
        <f>ROUNDUP(E53*0.75,2)</f>
        <v>22.5</v>
      </c>
      <c r="K53" s="57" t="s">
        <v>27</v>
      </c>
      <c r="L53" s="57"/>
      <c r="M53" s="57">
        <f>ROUNDUP((T5*E53)+(T6*J53)+(T7*(E53*2)),2)</f>
        <v>0</v>
      </c>
      <c r="N53" s="91">
        <f>ROUND(M53+(M53*6/100),2)</f>
        <v>0</v>
      </c>
      <c r="O53" s="79" t="s">
        <v>162</v>
      </c>
      <c r="P53" s="58" t="s">
        <v>32</v>
      </c>
      <c r="Q53" s="55"/>
      <c r="R53" s="59">
        <v>0.2</v>
      </c>
      <c r="S53" s="56">
        <f>ROUNDUP(R53*0.75,2)</f>
        <v>0.15</v>
      </c>
      <c r="T53" s="75">
        <f>ROUNDUP((T5*R53)+(T6*S53)+(T7*(R53*2)),2)</f>
        <v>0</v>
      </c>
    </row>
    <row r="54" spans="1:20" ht="18.75" customHeight="1" x14ac:dyDescent="0.2">
      <c r="A54" s="109"/>
      <c r="B54" s="79"/>
      <c r="C54" s="54" t="s">
        <v>49</v>
      </c>
      <c r="D54" s="55"/>
      <c r="E54" s="56">
        <v>10</v>
      </c>
      <c r="F54" s="57" t="s">
        <v>27</v>
      </c>
      <c r="G54" s="83"/>
      <c r="H54" s="87" t="s">
        <v>49</v>
      </c>
      <c r="I54" s="55"/>
      <c r="J54" s="57">
        <f>ROUNDUP(E54*0.75,2)</f>
        <v>7.5</v>
      </c>
      <c r="K54" s="57" t="s">
        <v>27</v>
      </c>
      <c r="L54" s="57"/>
      <c r="M54" s="57">
        <f>ROUNDUP((T5*E54)+(T6*J54)+(T7*(E54*2)),2)</f>
        <v>0</v>
      </c>
      <c r="N54" s="91">
        <f>ROUND(M54+(M54*10/100),2)</f>
        <v>0</v>
      </c>
      <c r="O54" s="79" t="s">
        <v>24</v>
      </c>
      <c r="P54" s="58" t="s">
        <v>96</v>
      </c>
      <c r="Q54" s="55"/>
      <c r="R54" s="59">
        <v>2</v>
      </c>
      <c r="S54" s="56">
        <f>ROUNDUP(R54*0.75,2)</f>
        <v>1.5</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86</v>
      </c>
      <c r="Q55" s="55"/>
      <c r="R55" s="59">
        <v>2.5</v>
      </c>
      <c r="S55" s="56">
        <f>ROUNDUP(R55*0.75,2)</f>
        <v>1.8800000000000001</v>
      </c>
      <c r="T55" s="75">
        <f>ROUNDUP((T5*R55)+(T6*S55)+(T7*(R55*2)),2)</f>
        <v>0</v>
      </c>
    </row>
    <row r="56" spans="1:20" ht="18.75" customHeight="1" x14ac:dyDescent="0.2">
      <c r="A56" s="109"/>
      <c r="B56" s="79"/>
      <c r="C56" s="54"/>
      <c r="D56" s="55"/>
      <c r="E56" s="56"/>
      <c r="F56" s="57"/>
      <c r="G56" s="83"/>
      <c r="H56" s="87"/>
      <c r="I56" s="55"/>
      <c r="J56" s="57"/>
      <c r="K56" s="57"/>
      <c r="L56" s="57"/>
      <c r="M56" s="57"/>
      <c r="N56" s="91"/>
      <c r="O56" s="79"/>
      <c r="P56" s="58" t="s">
        <v>88</v>
      </c>
      <c r="Q56" s="55" t="s">
        <v>41</v>
      </c>
      <c r="R56" s="59">
        <v>1</v>
      </c>
      <c r="S56" s="56">
        <f>ROUNDUP(R56*0.75,2)</f>
        <v>0.75</v>
      </c>
      <c r="T56" s="75">
        <f>ROUNDUP((T5*R56)+(T6*S56)+(T7*(R56*2)),2)</f>
        <v>0</v>
      </c>
    </row>
    <row r="57" spans="1:20" ht="18.75" customHeight="1" x14ac:dyDescent="0.2">
      <c r="A57" s="109"/>
      <c r="B57" s="80"/>
      <c r="C57" s="60"/>
      <c r="D57" s="61"/>
      <c r="E57" s="62"/>
      <c r="F57" s="63"/>
      <c r="G57" s="84"/>
      <c r="H57" s="88"/>
      <c r="I57" s="61"/>
      <c r="J57" s="63"/>
      <c r="K57" s="63"/>
      <c r="L57" s="63"/>
      <c r="M57" s="63"/>
      <c r="N57" s="92"/>
      <c r="O57" s="80"/>
      <c r="P57" s="64"/>
      <c r="Q57" s="61"/>
      <c r="R57" s="65"/>
      <c r="S57" s="62"/>
      <c r="T57" s="76"/>
    </row>
    <row r="58" spans="1:20" ht="18.75" customHeight="1" x14ac:dyDescent="0.2">
      <c r="A58" s="109"/>
      <c r="B58" s="79" t="s">
        <v>133</v>
      </c>
      <c r="C58" s="54" t="s">
        <v>164</v>
      </c>
      <c r="D58" s="55"/>
      <c r="E58" s="56">
        <v>20</v>
      </c>
      <c r="F58" s="57" t="s">
        <v>27</v>
      </c>
      <c r="G58" s="83"/>
      <c r="H58" s="87" t="s">
        <v>164</v>
      </c>
      <c r="I58" s="55"/>
      <c r="J58" s="57">
        <f>ROUNDUP(E58*0.75,2)</f>
        <v>15</v>
      </c>
      <c r="K58" s="57" t="s">
        <v>27</v>
      </c>
      <c r="L58" s="57"/>
      <c r="M58" s="57">
        <f>ROUNDUP((T5*E58)+(T6*J58)+(T7*(E58*2)),2)</f>
        <v>0</v>
      </c>
      <c r="N58" s="91">
        <f>ROUND(M58+(M58*10/100),2)</f>
        <v>0</v>
      </c>
      <c r="O58" s="79" t="s">
        <v>48</v>
      </c>
      <c r="P58" s="58" t="s">
        <v>95</v>
      </c>
      <c r="Q58" s="55"/>
      <c r="R58" s="59">
        <v>100</v>
      </c>
      <c r="S58" s="56">
        <f>ROUNDUP(R58*0.75,2)</f>
        <v>75</v>
      </c>
      <c r="T58" s="75">
        <f>ROUNDUP((T5*R58)+(T6*S58)+(T7*(R58*2)),2)</f>
        <v>0</v>
      </c>
    </row>
    <row r="59" spans="1:20" ht="18.75" customHeight="1" x14ac:dyDescent="0.2">
      <c r="A59" s="109"/>
      <c r="B59" s="79"/>
      <c r="C59" s="54" t="s">
        <v>165</v>
      </c>
      <c r="D59" s="55"/>
      <c r="E59" s="56">
        <v>5</v>
      </c>
      <c r="F59" s="57" t="s">
        <v>27</v>
      </c>
      <c r="G59" s="83"/>
      <c r="H59" s="87" t="s">
        <v>165</v>
      </c>
      <c r="I59" s="55"/>
      <c r="J59" s="57">
        <f>ROUNDUP(E59*0.75,2)</f>
        <v>3.75</v>
      </c>
      <c r="K59" s="57" t="s">
        <v>27</v>
      </c>
      <c r="L59" s="57"/>
      <c r="M59" s="57">
        <f>ROUNDUP((T5*E59)+(T6*J59)+(T7*(E59*2)),2)</f>
        <v>0</v>
      </c>
      <c r="N59" s="91">
        <f>ROUND(M59+(M59*23/100),2)</f>
        <v>0</v>
      </c>
      <c r="O59" s="79"/>
      <c r="P59" s="58" t="s">
        <v>136</v>
      </c>
      <c r="Q59" s="55"/>
      <c r="R59" s="59">
        <v>3</v>
      </c>
      <c r="S59" s="56">
        <f>ROUNDUP(R59*0.75,2)</f>
        <v>2.25</v>
      </c>
      <c r="T59" s="75">
        <f>ROUNDUP((T5*R59)+(T6*S59)+(T7*(R59*2)),2)</f>
        <v>0</v>
      </c>
    </row>
    <row r="60" spans="1:20" ht="18.75" customHeight="1" x14ac:dyDescent="0.2">
      <c r="A60" s="109"/>
      <c r="B60" s="80"/>
      <c r="C60" s="60"/>
      <c r="D60" s="61"/>
      <c r="E60" s="62"/>
      <c r="F60" s="63"/>
      <c r="G60" s="84"/>
      <c r="H60" s="88"/>
      <c r="I60" s="61"/>
      <c r="J60" s="63"/>
      <c r="K60" s="63"/>
      <c r="L60" s="63"/>
      <c r="M60" s="63"/>
      <c r="N60" s="92"/>
      <c r="O60" s="80"/>
      <c r="P60" s="64"/>
      <c r="Q60" s="61"/>
      <c r="R60" s="65"/>
      <c r="S60" s="62"/>
      <c r="T60" s="76"/>
    </row>
    <row r="61" spans="1:20" ht="18.75" customHeight="1" x14ac:dyDescent="0.2">
      <c r="A61" s="109"/>
      <c r="B61" s="79" t="s">
        <v>166</v>
      </c>
      <c r="C61" s="54" t="s">
        <v>167</v>
      </c>
      <c r="D61" s="55"/>
      <c r="E61" s="98">
        <v>0.25</v>
      </c>
      <c r="F61" s="57" t="s">
        <v>168</v>
      </c>
      <c r="G61" s="83"/>
      <c r="H61" s="87" t="s">
        <v>167</v>
      </c>
      <c r="I61" s="55"/>
      <c r="J61" s="57">
        <f>ROUNDUP(E61*0.75,2)</f>
        <v>0.19</v>
      </c>
      <c r="K61" s="57" t="s">
        <v>168</v>
      </c>
      <c r="L61" s="57"/>
      <c r="M61" s="57">
        <f>ROUNDUP((T5*E61)+(T6*J61)+(T7*(E61*2)),2)</f>
        <v>0</v>
      </c>
      <c r="N61" s="91">
        <f>M61</f>
        <v>0</v>
      </c>
      <c r="O61" s="79" t="s">
        <v>54</v>
      </c>
      <c r="P61" s="58"/>
      <c r="Q61" s="55"/>
      <c r="R61" s="59"/>
      <c r="S61" s="56"/>
      <c r="T61" s="75"/>
    </row>
    <row r="62" spans="1:20" ht="18.75" customHeight="1" thickBot="1" x14ac:dyDescent="0.25">
      <c r="A62" s="110"/>
      <c r="B62" s="81"/>
      <c r="C62" s="67"/>
      <c r="D62" s="68"/>
      <c r="E62" s="69"/>
      <c r="F62" s="70"/>
      <c r="G62" s="85"/>
      <c r="H62" s="89"/>
      <c r="I62" s="68"/>
      <c r="J62" s="70"/>
      <c r="K62" s="70"/>
      <c r="L62" s="70"/>
      <c r="M62" s="70"/>
      <c r="N62" s="93"/>
      <c r="O62" s="81"/>
      <c r="P62" s="71"/>
      <c r="Q62" s="68"/>
      <c r="R62" s="72"/>
      <c r="S62" s="69"/>
      <c r="T62" s="77"/>
    </row>
    <row r="63" spans="1:20" ht="18.75" customHeight="1" x14ac:dyDescent="0.2">
      <c r="A63" s="94" t="s">
        <v>102</v>
      </c>
    </row>
    <row r="64" spans="1:20" ht="18.75" customHeight="1" x14ac:dyDescent="0.2">
      <c r="A64" s="94" t="s">
        <v>103</v>
      </c>
    </row>
    <row r="65" spans="1:1" ht="18.75" customHeight="1" x14ac:dyDescent="0.2">
      <c r="A65" s="37" t="s">
        <v>104</v>
      </c>
    </row>
    <row r="66" spans="1:1" ht="18.75" customHeight="1" x14ac:dyDescent="0.2">
      <c r="A66" s="37" t="s">
        <v>105</v>
      </c>
    </row>
    <row r="67" spans="1:1" ht="18.75" customHeight="1" x14ac:dyDescent="0.2">
      <c r="A67" s="37" t="s">
        <v>106</v>
      </c>
    </row>
    <row r="68" spans="1:1" ht="18.75" customHeight="1" x14ac:dyDescent="0.2">
      <c r="A68" s="37" t="s">
        <v>107</v>
      </c>
    </row>
    <row r="69" spans="1:1" ht="18.75" customHeight="1" x14ac:dyDescent="0.2">
      <c r="A69" s="37" t="s">
        <v>108</v>
      </c>
    </row>
    <row r="70" spans="1:1" ht="18.75" customHeight="1" x14ac:dyDescent="0.2">
      <c r="A70" s="37" t="s">
        <v>169</v>
      </c>
    </row>
    <row r="71" spans="1:1" ht="18.75" customHeight="1" x14ac:dyDescent="0.2">
      <c r="A71" s="37" t="s">
        <v>170</v>
      </c>
    </row>
    <row r="72" spans="1:1" ht="18.75" customHeight="1" x14ac:dyDescent="0.2">
      <c r="A72" s="37" t="s">
        <v>171</v>
      </c>
    </row>
    <row r="73" spans="1:1" ht="18.75" customHeight="1" x14ac:dyDescent="0.2">
      <c r="A73" s="37" t="s">
        <v>172</v>
      </c>
    </row>
  </sheetData>
  <mergeCells count="7">
    <mergeCell ref="A42:A62"/>
    <mergeCell ref="H1:O1"/>
    <mergeCell ref="A2:T2"/>
    <mergeCell ref="Q3:T3"/>
    <mergeCell ref="A8:F8"/>
    <mergeCell ref="A10:A31"/>
    <mergeCell ref="A32:A41"/>
  </mergeCells>
  <phoneticPr fontId="18"/>
  <printOptions horizontalCentered="1" verticalCentered="1"/>
  <pageMargins left="0.39370078740157483" right="0.39370078740157483" top="0.39370078740157483" bottom="0.39370078740157483" header="0.39370078740157483" footer="0.39370078740157483"/>
  <pageSetup paperSize="12" scale="51"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8"/>
  <sheetViews>
    <sheetView showZeros="0" topLeftCell="A19"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483</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276</v>
      </c>
      <c r="C10" s="48" t="s">
        <v>279</v>
      </c>
      <c r="D10" s="49" t="s">
        <v>41</v>
      </c>
      <c r="E10" s="50">
        <v>40</v>
      </c>
      <c r="F10" s="51" t="s">
        <v>27</v>
      </c>
      <c r="G10" s="82"/>
      <c r="H10" s="86" t="s">
        <v>279</v>
      </c>
      <c r="I10" s="49" t="s">
        <v>41</v>
      </c>
      <c r="J10" s="51">
        <f>ROUNDUP(E10*0.75,2)</f>
        <v>30</v>
      </c>
      <c r="K10" s="51" t="s">
        <v>27</v>
      </c>
      <c r="L10" s="51"/>
      <c r="M10" s="51">
        <f>ROUNDUP((R5*E10)+(R6*J10)+(R7*(E10*2)),2)</f>
        <v>0</v>
      </c>
      <c r="N10" s="90">
        <f>M10</f>
        <v>0</v>
      </c>
      <c r="O10" s="78" t="s">
        <v>277</v>
      </c>
      <c r="P10" s="52" t="s">
        <v>30</v>
      </c>
      <c r="Q10" s="49" t="s">
        <v>31</v>
      </c>
      <c r="R10" s="53">
        <v>2</v>
      </c>
      <c r="S10" s="50">
        <f>ROUNDUP(R10*0.75,2)</f>
        <v>1.5</v>
      </c>
      <c r="T10" s="74">
        <f>ROUNDUP((R5*R10)+(R6*S10)+(R7*(R10*2)),2)</f>
        <v>0</v>
      </c>
    </row>
    <row r="11" spans="1:21" ht="18.75" customHeight="1" x14ac:dyDescent="0.2">
      <c r="A11" s="109"/>
      <c r="B11" s="79"/>
      <c r="C11" s="54" t="s">
        <v>26</v>
      </c>
      <c r="D11" s="55"/>
      <c r="E11" s="56">
        <v>20</v>
      </c>
      <c r="F11" s="57" t="s">
        <v>27</v>
      </c>
      <c r="G11" s="83"/>
      <c r="H11" s="87" t="s">
        <v>26</v>
      </c>
      <c r="I11" s="55"/>
      <c r="J11" s="57">
        <f>ROUNDUP(E11*0.75,2)</f>
        <v>15</v>
      </c>
      <c r="K11" s="57" t="s">
        <v>27</v>
      </c>
      <c r="L11" s="57"/>
      <c r="M11" s="57">
        <f>ROUNDUP((R5*E11)+(R6*J11)+(R7*(E11*2)),2)</f>
        <v>0</v>
      </c>
      <c r="N11" s="91">
        <f>M11</f>
        <v>0</v>
      </c>
      <c r="O11" s="103" t="s">
        <v>586</v>
      </c>
      <c r="P11" s="58" t="s">
        <v>44</v>
      </c>
      <c r="Q11" s="55"/>
      <c r="R11" s="59">
        <v>2</v>
      </c>
      <c r="S11" s="56">
        <f>ROUNDUP(R11*0.75,2)</f>
        <v>1.5</v>
      </c>
      <c r="T11" s="75">
        <f>ROUNDUP((R5*R11)+(R6*S11)+(R7*(R11*2)),2)</f>
        <v>0</v>
      </c>
    </row>
    <row r="12" spans="1:21" ht="18.75" customHeight="1" x14ac:dyDescent="0.2">
      <c r="A12" s="109"/>
      <c r="B12" s="79"/>
      <c r="C12" s="54" t="s">
        <v>28</v>
      </c>
      <c r="D12" s="55"/>
      <c r="E12" s="56">
        <v>30</v>
      </c>
      <c r="F12" s="57" t="s">
        <v>27</v>
      </c>
      <c r="G12" s="83"/>
      <c r="H12" s="87" t="s">
        <v>28</v>
      </c>
      <c r="I12" s="55"/>
      <c r="J12" s="57">
        <f>ROUNDUP(E12*0.75,2)</f>
        <v>22.5</v>
      </c>
      <c r="K12" s="57" t="s">
        <v>27</v>
      </c>
      <c r="L12" s="57"/>
      <c r="M12" s="57">
        <f>ROUNDUP((R5*E12)+(R6*J12)+(R7*(E12*2)),2)</f>
        <v>0</v>
      </c>
      <c r="N12" s="91">
        <f>ROUND(M12+(M12*6/100),2)</f>
        <v>0</v>
      </c>
      <c r="O12" s="36" t="s">
        <v>587</v>
      </c>
      <c r="P12" s="58" t="s">
        <v>33</v>
      </c>
      <c r="Q12" s="55"/>
      <c r="R12" s="59">
        <v>10</v>
      </c>
      <c r="S12" s="56">
        <f>ROUNDUP(R12*0.75,2)</f>
        <v>7.5</v>
      </c>
      <c r="T12" s="75">
        <f>ROUNDUP((R5*R12)+(R6*S12)+(R7*(R12*2)),2)</f>
        <v>0</v>
      </c>
    </row>
    <row r="13" spans="1:21" ht="18.75" customHeight="1" x14ac:dyDescent="0.2">
      <c r="A13" s="109"/>
      <c r="B13" s="79"/>
      <c r="C13" s="54" t="s">
        <v>29</v>
      </c>
      <c r="D13" s="55"/>
      <c r="E13" s="56">
        <v>0.5</v>
      </c>
      <c r="F13" s="57" t="s">
        <v>27</v>
      </c>
      <c r="G13" s="83"/>
      <c r="H13" s="87" t="s">
        <v>29</v>
      </c>
      <c r="I13" s="55"/>
      <c r="J13" s="57">
        <f>ROUNDUP(E13*0.75,2)</f>
        <v>0.38</v>
      </c>
      <c r="K13" s="57" t="s">
        <v>27</v>
      </c>
      <c r="L13" s="57"/>
      <c r="M13" s="57">
        <f>ROUNDUP((R5*E13)+(R6*J13)+(R7*(E13*2)),2)</f>
        <v>0</v>
      </c>
      <c r="N13" s="91">
        <f>ROUND(M13+(M13*10/100),2)</f>
        <v>0</v>
      </c>
      <c r="O13" s="79" t="s">
        <v>278</v>
      </c>
      <c r="P13" s="58" t="s">
        <v>46</v>
      </c>
      <c r="Q13" s="55"/>
      <c r="R13" s="59">
        <v>2</v>
      </c>
      <c r="S13" s="56">
        <f>ROUNDUP(R13*0.75,2)</f>
        <v>1.5</v>
      </c>
      <c r="T13" s="75">
        <f>ROUNDUP((R5*R13)+(R6*S13)+(R7*(R13*2)),2)</f>
        <v>0</v>
      </c>
    </row>
    <row r="14" spans="1:21" ht="18.75" customHeight="1" x14ac:dyDescent="0.2">
      <c r="A14" s="109"/>
      <c r="B14" s="79"/>
      <c r="C14" s="54"/>
      <c r="D14" s="55"/>
      <c r="E14" s="56"/>
      <c r="F14" s="57"/>
      <c r="G14" s="83"/>
      <c r="H14" s="87"/>
      <c r="I14" s="55"/>
      <c r="J14" s="57"/>
      <c r="K14" s="57"/>
      <c r="L14" s="57"/>
      <c r="M14" s="57"/>
      <c r="N14" s="91"/>
      <c r="O14" s="79" t="s">
        <v>48</v>
      </c>
      <c r="P14" s="58" t="s">
        <v>69</v>
      </c>
      <c r="Q14" s="55"/>
      <c r="R14" s="59">
        <v>0.5</v>
      </c>
      <c r="S14" s="56">
        <f>ROUNDUP(R14*0.75,2)</f>
        <v>0.38</v>
      </c>
      <c r="T14" s="75">
        <f>ROUNDUP((R5*R14)+(R6*S14)+(R7*(R14*2)),2)</f>
        <v>0</v>
      </c>
    </row>
    <row r="15" spans="1:21" ht="18.75" customHeight="1" x14ac:dyDescent="0.2">
      <c r="A15" s="109"/>
      <c r="B15" s="80"/>
      <c r="C15" s="60"/>
      <c r="D15" s="61"/>
      <c r="E15" s="62"/>
      <c r="F15" s="63"/>
      <c r="G15" s="84"/>
      <c r="H15" s="88"/>
      <c r="I15" s="61"/>
      <c r="J15" s="63"/>
      <c r="K15" s="63"/>
      <c r="L15" s="63"/>
      <c r="M15" s="63"/>
      <c r="N15" s="92"/>
      <c r="O15" s="80"/>
      <c r="P15" s="64"/>
      <c r="Q15" s="61"/>
      <c r="R15" s="65"/>
      <c r="S15" s="62"/>
      <c r="T15" s="76"/>
    </row>
    <row r="16" spans="1:21" ht="18.75" customHeight="1" x14ac:dyDescent="0.2">
      <c r="A16" s="109"/>
      <c r="B16" s="79" t="s">
        <v>280</v>
      </c>
      <c r="C16" s="54" t="s">
        <v>129</v>
      </c>
      <c r="D16" s="55"/>
      <c r="E16" s="56">
        <v>40</v>
      </c>
      <c r="F16" s="57" t="s">
        <v>27</v>
      </c>
      <c r="G16" s="83"/>
      <c r="H16" s="87" t="s">
        <v>129</v>
      </c>
      <c r="I16" s="55"/>
      <c r="J16" s="57">
        <f>ROUNDUP(E16*0.75,2)</f>
        <v>30</v>
      </c>
      <c r="K16" s="57" t="s">
        <v>27</v>
      </c>
      <c r="L16" s="57"/>
      <c r="M16" s="57">
        <f>ROUNDUP((R5*E16)+(R6*J16)+(R7*(E16*2)),2)</f>
        <v>0</v>
      </c>
      <c r="N16" s="91">
        <f>ROUND(M16+(M16*15/100),2)</f>
        <v>0</v>
      </c>
      <c r="O16" s="79" t="s">
        <v>281</v>
      </c>
      <c r="P16" s="58" t="s">
        <v>69</v>
      </c>
      <c r="Q16" s="55"/>
      <c r="R16" s="59">
        <v>0.3</v>
      </c>
      <c r="S16" s="56">
        <f>ROUNDUP(R16*0.75,2)</f>
        <v>0.23</v>
      </c>
      <c r="T16" s="75">
        <f>ROUNDUP((R5*R16)+(R6*S16)+(R7*(R16*2)),2)</f>
        <v>0</v>
      </c>
    </row>
    <row r="17" spans="1:20" ht="18.75" customHeight="1" x14ac:dyDescent="0.2">
      <c r="A17" s="109"/>
      <c r="B17" s="79"/>
      <c r="C17" s="54" t="s">
        <v>38</v>
      </c>
      <c r="D17" s="55"/>
      <c r="E17" s="56">
        <v>10</v>
      </c>
      <c r="F17" s="57" t="s">
        <v>27</v>
      </c>
      <c r="G17" s="83"/>
      <c r="H17" s="87" t="s">
        <v>38</v>
      </c>
      <c r="I17" s="55"/>
      <c r="J17" s="57">
        <f>ROUNDUP(E17*0.75,2)</f>
        <v>7.5</v>
      </c>
      <c r="K17" s="57" t="s">
        <v>27</v>
      </c>
      <c r="L17" s="57"/>
      <c r="M17" s="57">
        <f>ROUNDUP((R5*E17)+(R6*J17)+(R7*(E17*2)),2)</f>
        <v>0</v>
      </c>
      <c r="N17" s="91">
        <f>M17</f>
        <v>0</v>
      </c>
      <c r="O17" s="79" t="s">
        <v>183</v>
      </c>
      <c r="P17" s="58" t="s">
        <v>32</v>
      </c>
      <c r="Q17" s="55"/>
      <c r="R17" s="59">
        <v>0.1</v>
      </c>
      <c r="S17" s="56">
        <f>ROUNDUP(R17*0.75,2)</f>
        <v>0.08</v>
      </c>
      <c r="T17" s="75">
        <f>ROUNDUP((R5*R17)+(R6*S17)+(R7*(R17*2)),2)</f>
        <v>0</v>
      </c>
    </row>
    <row r="18" spans="1:20" ht="18.75" customHeight="1" x14ac:dyDescent="0.2">
      <c r="A18" s="109"/>
      <c r="B18" s="79"/>
      <c r="C18" s="54"/>
      <c r="D18" s="55"/>
      <c r="E18" s="56"/>
      <c r="F18" s="57"/>
      <c r="G18" s="83"/>
      <c r="H18" s="87"/>
      <c r="I18" s="55"/>
      <c r="J18" s="57"/>
      <c r="K18" s="57"/>
      <c r="L18" s="57"/>
      <c r="M18" s="57"/>
      <c r="N18" s="91"/>
      <c r="O18" s="79" t="s">
        <v>24</v>
      </c>
      <c r="P18" s="58" t="s">
        <v>131</v>
      </c>
      <c r="Q18" s="55" t="s">
        <v>132</v>
      </c>
      <c r="R18" s="59">
        <v>4</v>
      </c>
      <c r="S18" s="56">
        <f>ROUNDUP(R18*0.75,2)</f>
        <v>3</v>
      </c>
      <c r="T18" s="75">
        <f>ROUNDUP((R5*R18)+(R6*S18)+(R7*(R18*2)),2)</f>
        <v>0</v>
      </c>
    </row>
    <row r="19" spans="1:20" ht="18.75" customHeight="1" x14ac:dyDescent="0.2">
      <c r="A19" s="109"/>
      <c r="B19" s="79"/>
      <c r="C19" s="54"/>
      <c r="D19" s="55"/>
      <c r="E19" s="56"/>
      <c r="F19" s="57"/>
      <c r="G19" s="83"/>
      <c r="H19" s="87"/>
      <c r="I19" s="55"/>
      <c r="J19" s="57"/>
      <c r="K19" s="57"/>
      <c r="L19" s="57"/>
      <c r="M19" s="57"/>
      <c r="N19" s="91"/>
      <c r="O19" s="79"/>
      <c r="P19" s="58"/>
      <c r="Q19" s="55"/>
      <c r="R19" s="59"/>
      <c r="S19" s="56"/>
      <c r="T19" s="75"/>
    </row>
    <row r="20" spans="1:20" ht="18.75" customHeight="1" x14ac:dyDescent="0.2">
      <c r="A20" s="109"/>
      <c r="B20" s="80"/>
      <c r="C20" s="60"/>
      <c r="D20" s="61"/>
      <c r="E20" s="62"/>
      <c r="F20" s="63"/>
      <c r="G20" s="84"/>
      <c r="H20" s="88"/>
      <c r="I20" s="61"/>
      <c r="J20" s="63"/>
      <c r="K20" s="63"/>
      <c r="L20" s="63"/>
      <c r="M20" s="63"/>
      <c r="N20" s="92"/>
      <c r="O20" s="80"/>
      <c r="P20" s="64"/>
      <c r="Q20" s="61"/>
      <c r="R20" s="65"/>
      <c r="S20" s="62"/>
      <c r="T20" s="76"/>
    </row>
    <row r="21" spans="1:20" ht="18.75" customHeight="1" x14ac:dyDescent="0.2">
      <c r="A21" s="109"/>
      <c r="B21" s="79" t="s">
        <v>282</v>
      </c>
      <c r="C21" s="54" t="s">
        <v>49</v>
      </c>
      <c r="D21" s="55"/>
      <c r="E21" s="56">
        <v>10</v>
      </c>
      <c r="F21" s="57" t="s">
        <v>27</v>
      </c>
      <c r="G21" s="83"/>
      <c r="H21" s="87" t="s">
        <v>49</v>
      </c>
      <c r="I21" s="55"/>
      <c r="J21" s="57">
        <f>ROUNDUP(E21*0.75,2)</f>
        <v>7.5</v>
      </c>
      <c r="K21" s="57" t="s">
        <v>27</v>
      </c>
      <c r="L21" s="57"/>
      <c r="M21" s="57">
        <f>ROUNDUP((R5*E21)+(R6*J21)+(R7*(E21*2)),2)</f>
        <v>0</v>
      </c>
      <c r="N21" s="91">
        <f>ROUND(M21+(M21*10/100),2)</f>
        <v>0</v>
      </c>
      <c r="O21" s="79" t="s">
        <v>588</v>
      </c>
      <c r="P21" s="58" t="s">
        <v>30</v>
      </c>
      <c r="Q21" s="55" t="s">
        <v>31</v>
      </c>
      <c r="R21" s="59">
        <v>1.5</v>
      </c>
      <c r="S21" s="56">
        <f>ROUNDUP(R21*0.75,2)</f>
        <v>1.1300000000000001</v>
      </c>
      <c r="T21" s="75">
        <f>ROUNDUP((R5*R21)+(R6*S21)+(R7*(R21*2)),2)</f>
        <v>0</v>
      </c>
    </row>
    <row r="22" spans="1:20" ht="18.75" customHeight="1" x14ac:dyDescent="0.2">
      <c r="A22" s="109"/>
      <c r="B22" s="79"/>
      <c r="C22" s="54" t="s">
        <v>37</v>
      </c>
      <c r="D22" s="55"/>
      <c r="E22" s="56">
        <v>10</v>
      </c>
      <c r="F22" s="57" t="s">
        <v>27</v>
      </c>
      <c r="G22" s="83"/>
      <c r="H22" s="87" t="s">
        <v>37</v>
      </c>
      <c r="I22" s="55"/>
      <c r="J22" s="57">
        <f>ROUNDUP(E22*0.75,2)</f>
        <v>7.5</v>
      </c>
      <c r="K22" s="57" t="s">
        <v>27</v>
      </c>
      <c r="L22" s="57"/>
      <c r="M22" s="57">
        <f>ROUNDUP((R5*E22)+(R6*J22)+(R7*(E22*2)),2)</f>
        <v>0</v>
      </c>
      <c r="N22" s="91">
        <f>ROUND(M22+(M22*10/100),2)</f>
        <v>0</v>
      </c>
      <c r="O22" s="103" t="s">
        <v>589</v>
      </c>
      <c r="P22" s="58" t="s">
        <v>42</v>
      </c>
      <c r="Q22" s="55"/>
      <c r="R22" s="59">
        <v>60</v>
      </c>
      <c r="S22" s="56">
        <f>ROUNDUP(R22*0.75,2)</f>
        <v>45</v>
      </c>
      <c r="T22" s="75">
        <f>ROUNDUP((R5*R22)+(R6*S22)+(R7*(R22*2)),2)</f>
        <v>0</v>
      </c>
    </row>
    <row r="23" spans="1:20" ht="18.75" customHeight="1" x14ac:dyDescent="0.2">
      <c r="A23" s="109"/>
      <c r="B23" s="79"/>
      <c r="C23" s="54" t="s">
        <v>285</v>
      </c>
      <c r="D23" s="55"/>
      <c r="E23" s="56">
        <v>40</v>
      </c>
      <c r="F23" s="57" t="s">
        <v>59</v>
      </c>
      <c r="G23" s="83"/>
      <c r="H23" s="87" t="s">
        <v>285</v>
      </c>
      <c r="I23" s="55"/>
      <c r="J23" s="57">
        <f>ROUNDUP(E23*0.75,2)</f>
        <v>30</v>
      </c>
      <c r="K23" s="57" t="s">
        <v>59</v>
      </c>
      <c r="L23" s="57"/>
      <c r="M23" s="57">
        <f>ROUNDUP((R5*E23)+(R6*J23)+(R7*(E23*2)),2)</f>
        <v>0</v>
      </c>
      <c r="N23" s="91">
        <f>M23</f>
        <v>0</v>
      </c>
      <c r="O23" s="36" t="s">
        <v>590</v>
      </c>
      <c r="P23" s="58" t="s">
        <v>51</v>
      </c>
      <c r="Q23" s="55" t="s">
        <v>52</v>
      </c>
      <c r="R23" s="59">
        <v>0.5</v>
      </c>
      <c r="S23" s="56">
        <f>ROUNDUP(R23*0.75,2)</f>
        <v>0.38</v>
      </c>
      <c r="T23" s="75">
        <f>ROUNDUP((R5*R23)+(R6*S23)+(R7*(R23*2)),2)</f>
        <v>0</v>
      </c>
    </row>
    <row r="24" spans="1:20" ht="18.75" customHeight="1" x14ac:dyDescent="0.2">
      <c r="A24" s="109"/>
      <c r="B24" s="79"/>
      <c r="C24" s="54"/>
      <c r="D24" s="55"/>
      <c r="E24" s="56"/>
      <c r="F24" s="57"/>
      <c r="G24" s="83"/>
      <c r="H24" s="87"/>
      <c r="I24" s="55"/>
      <c r="J24" s="57"/>
      <c r="K24" s="57"/>
      <c r="L24" s="57"/>
      <c r="M24" s="57"/>
      <c r="N24" s="91"/>
      <c r="O24" s="79" t="s">
        <v>283</v>
      </c>
      <c r="P24" s="58" t="s">
        <v>32</v>
      </c>
      <c r="Q24" s="55"/>
      <c r="R24" s="59">
        <v>0.1</v>
      </c>
      <c r="S24" s="56">
        <f>ROUNDUP(R24*0.75,2)</f>
        <v>0.08</v>
      </c>
      <c r="T24" s="75">
        <f>ROUNDUP((R5*R24)+(R6*S24)+(R7*(R24*2)),2)</f>
        <v>0</v>
      </c>
    </row>
    <row r="25" spans="1:20" ht="18.75" customHeight="1" x14ac:dyDescent="0.2">
      <c r="A25" s="109"/>
      <c r="B25" s="79"/>
      <c r="C25" s="54"/>
      <c r="D25" s="55"/>
      <c r="E25" s="56"/>
      <c r="F25" s="57"/>
      <c r="G25" s="83"/>
      <c r="H25" s="87"/>
      <c r="I25" s="55"/>
      <c r="J25" s="57"/>
      <c r="K25" s="57"/>
      <c r="L25" s="57"/>
      <c r="M25" s="57"/>
      <c r="N25" s="91"/>
      <c r="O25" s="79" t="s">
        <v>284</v>
      </c>
      <c r="P25" s="58" t="s">
        <v>89</v>
      </c>
      <c r="Q25" s="55"/>
      <c r="R25" s="59">
        <v>1.5</v>
      </c>
      <c r="S25" s="56">
        <f>ROUNDUP(R25*0.75,2)</f>
        <v>1.1300000000000001</v>
      </c>
      <c r="T25" s="75">
        <f>ROUNDUP((R5*R25)+(R6*S25)+(R7*(R25*2)),2)</f>
        <v>0</v>
      </c>
    </row>
    <row r="26" spans="1:20" ht="18.75" customHeight="1" thickBot="1" x14ac:dyDescent="0.25">
      <c r="A26" s="110"/>
      <c r="B26" s="81"/>
      <c r="C26" s="67"/>
      <c r="D26" s="68"/>
      <c r="E26" s="69"/>
      <c r="F26" s="70"/>
      <c r="G26" s="85"/>
      <c r="H26" s="89"/>
      <c r="I26" s="68"/>
      <c r="J26" s="70"/>
      <c r="K26" s="70"/>
      <c r="L26" s="70"/>
      <c r="M26" s="70"/>
      <c r="N26" s="93"/>
      <c r="O26" s="81" t="s">
        <v>48</v>
      </c>
      <c r="P26" s="71"/>
      <c r="Q26" s="68"/>
      <c r="R26" s="72"/>
      <c r="S26" s="69"/>
      <c r="T26" s="77"/>
    </row>
    <row r="27" spans="1:20" ht="18.75" customHeight="1" x14ac:dyDescent="0.2">
      <c r="A27" s="108" t="s">
        <v>73</v>
      </c>
      <c r="B27" s="79" t="s">
        <v>58</v>
      </c>
      <c r="C27" s="54" t="s">
        <v>58</v>
      </c>
      <c r="D27" s="55" t="s">
        <v>31</v>
      </c>
      <c r="E27" s="56">
        <v>120</v>
      </c>
      <c r="F27" s="57" t="s">
        <v>59</v>
      </c>
      <c r="G27" s="83"/>
      <c r="H27" s="87" t="s">
        <v>58</v>
      </c>
      <c r="I27" s="55" t="s">
        <v>31</v>
      </c>
      <c r="J27" s="57">
        <f>ROUNDUP(E27*0.75,2)</f>
        <v>90</v>
      </c>
      <c r="K27" s="57" t="s">
        <v>59</v>
      </c>
      <c r="L27" s="57"/>
      <c r="M27" s="57">
        <f>ROUNDUP((S5*E27)+(S6*J27)+(S7*(E27*2)),2)</f>
        <v>0</v>
      </c>
      <c r="N27" s="91">
        <f>M27</f>
        <v>0</v>
      </c>
      <c r="O27" s="79"/>
      <c r="P27" s="58"/>
      <c r="Q27" s="55"/>
      <c r="R27" s="59"/>
      <c r="S27" s="56"/>
      <c r="T27" s="75"/>
    </row>
    <row r="28" spans="1:20" ht="18.75" customHeight="1" x14ac:dyDescent="0.2">
      <c r="A28" s="109"/>
      <c r="B28" s="80"/>
      <c r="C28" s="60"/>
      <c r="D28" s="61"/>
      <c r="E28" s="62"/>
      <c r="F28" s="63"/>
      <c r="G28" s="84"/>
      <c r="H28" s="88"/>
      <c r="I28" s="61"/>
      <c r="J28" s="63"/>
      <c r="K28" s="63"/>
      <c r="L28" s="63"/>
      <c r="M28" s="63"/>
      <c r="N28" s="92"/>
      <c r="O28" s="80"/>
      <c r="P28" s="64"/>
      <c r="Q28" s="61"/>
      <c r="R28" s="65"/>
      <c r="S28" s="62"/>
      <c r="T28" s="76"/>
    </row>
    <row r="29" spans="1:20" ht="18.75" customHeight="1" x14ac:dyDescent="0.2">
      <c r="A29" s="109"/>
      <c r="B29" s="79" t="s">
        <v>441</v>
      </c>
      <c r="C29" s="54" t="s">
        <v>28</v>
      </c>
      <c r="D29" s="55"/>
      <c r="E29" s="56">
        <v>5</v>
      </c>
      <c r="F29" s="57" t="s">
        <v>27</v>
      </c>
      <c r="G29" s="83"/>
      <c r="H29" s="87" t="s">
        <v>28</v>
      </c>
      <c r="I29" s="55"/>
      <c r="J29" s="57">
        <f>ROUNDUP(E29*0.75,2)</f>
        <v>3.75</v>
      </c>
      <c r="K29" s="57" t="s">
        <v>27</v>
      </c>
      <c r="L29" s="57"/>
      <c r="M29" s="57">
        <f>ROUNDUP((S5*E29)+(S6*J29)+(S7*(E29*2)),2)</f>
        <v>0</v>
      </c>
      <c r="N29" s="91">
        <f>ROUND(M29+(M29*6/100),2)</f>
        <v>0</v>
      </c>
      <c r="O29" s="103" t="s">
        <v>569</v>
      </c>
      <c r="P29" s="58" t="s">
        <v>25</v>
      </c>
      <c r="Q29" s="55"/>
      <c r="R29" s="59">
        <v>70</v>
      </c>
      <c r="S29" s="56">
        <f>ROUNDUP(R29*0.75,2)</f>
        <v>52.5</v>
      </c>
      <c r="T29" s="75">
        <f>ROUNDUP((S5*R29)+(S6*S29)+(S7*(R29*2)),2)</f>
        <v>0</v>
      </c>
    </row>
    <row r="30" spans="1:20" ht="18.75" customHeight="1" x14ac:dyDescent="0.2">
      <c r="A30" s="109"/>
      <c r="B30" s="79"/>
      <c r="C30" s="54" t="s">
        <v>230</v>
      </c>
      <c r="D30" s="55" t="s">
        <v>84</v>
      </c>
      <c r="E30" s="56">
        <v>0.5</v>
      </c>
      <c r="F30" s="57" t="s">
        <v>168</v>
      </c>
      <c r="G30" s="83"/>
      <c r="H30" s="87" t="s">
        <v>230</v>
      </c>
      <c r="I30" s="55" t="s">
        <v>84</v>
      </c>
      <c r="J30" s="57">
        <f>ROUNDUP(E30*0.75,2)</f>
        <v>0.38</v>
      </c>
      <c r="K30" s="57" t="s">
        <v>168</v>
      </c>
      <c r="L30" s="57"/>
      <c r="M30" s="57">
        <f>ROUNDUP((S5*E30)+(S6*J30)+(S7*(E30*2)),2)</f>
        <v>0</v>
      </c>
      <c r="N30" s="91">
        <f>M30</f>
        <v>0</v>
      </c>
      <c r="O30" s="36" t="s">
        <v>568</v>
      </c>
      <c r="P30" s="58" t="s">
        <v>30</v>
      </c>
      <c r="Q30" s="55" t="s">
        <v>31</v>
      </c>
      <c r="R30" s="59">
        <v>1</v>
      </c>
      <c r="S30" s="56">
        <f>ROUNDUP(R30*0.75,2)</f>
        <v>0.75</v>
      </c>
      <c r="T30" s="75">
        <f>ROUNDUP((S5*R30)+(S6*S30)+(S7*(R30*2)),2)</f>
        <v>0</v>
      </c>
    </row>
    <row r="31" spans="1:20" ht="18.75" customHeight="1" x14ac:dyDescent="0.2">
      <c r="A31" s="109"/>
      <c r="B31" s="79"/>
      <c r="C31" s="54" t="s">
        <v>443</v>
      </c>
      <c r="D31" s="55"/>
      <c r="E31" s="56">
        <v>20</v>
      </c>
      <c r="F31" s="57" t="s">
        <v>27</v>
      </c>
      <c r="G31" s="83"/>
      <c r="H31" s="87" t="s">
        <v>443</v>
      </c>
      <c r="I31" s="55"/>
      <c r="J31" s="57">
        <f>ROUNDUP(E31*0.75,2)</f>
        <v>15</v>
      </c>
      <c r="K31" s="57" t="s">
        <v>27</v>
      </c>
      <c r="L31" s="57"/>
      <c r="M31" s="57">
        <f>ROUNDUP((S5*E31)+(S6*J31)+(S7*(E31*2)),2)</f>
        <v>0</v>
      </c>
      <c r="N31" s="91">
        <f>M31</f>
        <v>0</v>
      </c>
      <c r="O31" s="79" t="s">
        <v>442</v>
      </c>
      <c r="P31" s="58" t="s">
        <v>51</v>
      </c>
      <c r="Q31" s="55" t="s">
        <v>52</v>
      </c>
      <c r="R31" s="59">
        <v>0.5</v>
      </c>
      <c r="S31" s="56">
        <f>ROUNDUP(R31*0.75,2)</f>
        <v>0.38</v>
      </c>
      <c r="T31" s="75">
        <f>ROUNDUP((S5*R31)+(S6*S31)+(S7*(R31*2)),2)</f>
        <v>0</v>
      </c>
    </row>
    <row r="32" spans="1:20" ht="18.75" customHeight="1" thickBot="1" x14ac:dyDescent="0.25">
      <c r="A32" s="110"/>
      <c r="B32" s="81"/>
      <c r="C32" s="67"/>
      <c r="D32" s="68"/>
      <c r="E32" s="69"/>
      <c r="F32" s="70"/>
      <c r="G32" s="85"/>
      <c r="H32" s="89"/>
      <c r="I32" s="68"/>
      <c r="J32" s="70"/>
      <c r="K32" s="70"/>
      <c r="L32" s="70"/>
      <c r="M32" s="70"/>
      <c r="N32" s="93"/>
      <c r="O32" s="81" t="s">
        <v>48</v>
      </c>
      <c r="P32" s="71"/>
      <c r="Q32" s="68"/>
      <c r="R32" s="72"/>
      <c r="S32" s="69"/>
      <c r="T32" s="77"/>
    </row>
    <row r="33" spans="1:20" ht="18.75" customHeight="1" x14ac:dyDescent="0.2">
      <c r="A33" s="108" t="s">
        <v>101</v>
      </c>
      <c r="B33" s="79" t="s">
        <v>25</v>
      </c>
      <c r="C33" s="54"/>
      <c r="D33" s="55"/>
      <c r="E33" s="56"/>
      <c r="F33" s="57"/>
      <c r="G33" s="83"/>
      <c r="H33" s="87"/>
      <c r="I33" s="55"/>
      <c r="J33" s="57"/>
      <c r="K33" s="57"/>
      <c r="L33" s="57"/>
      <c r="M33" s="57"/>
      <c r="N33" s="91"/>
      <c r="O33" s="79"/>
      <c r="P33" s="58" t="s">
        <v>25</v>
      </c>
      <c r="Q33" s="55"/>
      <c r="R33" s="59">
        <v>110</v>
      </c>
      <c r="S33" s="56">
        <f>ROUNDUP(R33*0.75,2)</f>
        <v>82.5</v>
      </c>
      <c r="T33" s="75">
        <f>ROUNDUP((T5*R33)+(T6*S33)+(T7*(R33*2)),2)</f>
        <v>0</v>
      </c>
    </row>
    <row r="34" spans="1:20" ht="18.75" customHeight="1" x14ac:dyDescent="0.2">
      <c r="A34" s="109"/>
      <c r="B34" s="80"/>
      <c r="C34" s="60"/>
      <c r="D34" s="61"/>
      <c r="E34" s="62"/>
      <c r="F34" s="63"/>
      <c r="G34" s="84"/>
      <c r="H34" s="88"/>
      <c r="I34" s="61"/>
      <c r="J34" s="63"/>
      <c r="K34" s="63"/>
      <c r="L34" s="63"/>
      <c r="M34" s="63"/>
      <c r="N34" s="92"/>
      <c r="O34" s="80"/>
      <c r="P34" s="64"/>
      <c r="Q34" s="61"/>
      <c r="R34" s="65"/>
      <c r="S34" s="62"/>
      <c r="T34" s="76"/>
    </row>
    <row r="35" spans="1:20" ht="18.75" customHeight="1" x14ac:dyDescent="0.2">
      <c r="A35" s="109"/>
      <c r="B35" s="79" t="s">
        <v>292</v>
      </c>
      <c r="C35" s="54" t="s">
        <v>296</v>
      </c>
      <c r="D35" s="55"/>
      <c r="E35" s="56">
        <v>1</v>
      </c>
      <c r="F35" s="57" t="s">
        <v>157</v>
      </c>
      <c r="G35" s="83" t="s">
        <v>76</v>
      </c>
      <c r="H35" s="87" t="s">
        <v>296</v>
      </c>
      <c r="I35" s="55"/>
      <c r="J35" s="57">
        <f>ROUNDUP(E35*0.75,2)</f>
        <v>0.75</v>
      </c>
      <c r="K35" s="57" t="s">
        <v>157</v>
      </c>
      <c r="L35" s="57" t="s">
        <v>76</v>
      </c>
      <c r="M35" s="57">
        <f>ROUNDUP((T5*E35)+(T6*J35)+(T7*(E35*2)),2)</f>
        <v>0</v>
      </c>
      <c r="N35" s="91">
        <f>M35</f>
        <v>0</v>
      </c>
      <c r="O35" s="79" t="s">
        <v>293</v>
      </c>
      <c r="P35" s="58" t="s">
        <v>86</v>
      </c>
      <c r="Q35" s="55"/>
      <c r="R35" s="59">
        <v>0.5</v>
      </c>
      <c r="S35" s="56">
        <f>ROUNDUP(R35*0.75,2)</f>
        <v>0.38</v>
      </c>
      <c r="T35" s="75">
        <f>ROUNDUP((T5*R35)+(T6*S35)+(T7*(R35*2)),2)</f>
        <v>0</v>
      </c>
    </row>
    <row r="36" spans="1:20" ht="18.75" customHeight="1" x14ac:dyDescent="0.2">
      <c r="A36" s="109"/>
      <c r="B36" s="79"/>
      <c r="C36" s="54" t="s">
        <v>297</v>
      </c>
      <c r="D36" s="55"/>
      <c r="E36" s="56">
        <v>0.5</v>
      </c>
      <c r="F36" s="57" t="s">
        <v>27</v>
      </c>
      <c r="G36" s="83"/>
      <c r="H36" s="87" t="s">
        <v>297</v>
      </c>
      <c r="I36" s="55"/>
      <c r="J36" s="57">
        <f>ROUNDUP(E36*0.75,2)</f>
        <v>0.38</v>
      </c>
      <c r="K36" s="57" t="s">
        <v>27</v>
      </c>
      <c r="L36" s="57"/>
      <c r="M36" s="57">
        <f>ROUNDUP((T5*E36)+(T6*J36)+(T7*(E36*2)),2)</f>
        <v>0</v>
      </c>
      <c r="N36" s="91">
        <f>ROUND(M36+(M36*20/100),2)</f>
        <v>0</v>
      </c>
      <c r="O36" s="79" t="s">
        <v>294</v>
      </c>
      <c r="P36" s="58" t="s">
        <v>95</v>
      </c>
      <c r="Q36" s="55"/>
      <c r="R36" s="59">
        <v>20</v>
      </c>
      <c r="S36" s="56">
        <f>ROUNDUP(R36*0.75,2)</f>
        <v>15</v>
      </c>
      <c r="T36" s="75">
        <f>ROUNDUP((T5*R36)+(T6*S36)+(T7*(R36*2)),2)</f>
        <v>0</v>
      </c>
    </row>
    <row r="37" spans="1:20" ht="18.75" customHeight="1" x14ac:dyDescent="0.2">
      <c r="A37" s="109"/>
      <c r="B37" s="79"/>
      <c r="C37" s="54" t="s">
        <v>49</v>
      </c>
      <c r="D37" s="55"/>
      <c r="E37" s="56">
        <v>10</v>
      </c>
      <c r="F37" s="57" t="s">
        <v>27</v>
      </c>
      <c r="G37" s="83"/>
      <c r="H37" s="87" t="s">
        <v>49</v>
      </c>
      <c r="I37" s="55"/>
      <c r="J37" s="57">
        <f>ROUNDUP(E37*0.75,2)</f>
        <v>7.5</v>
      </c>
      <c r="K37" s="57" t="s">
        <v>27</v>
      </c>
      <c r="L37" s="57"/>
      <c r="M37" s="57">
        <f>ROUNDUP((T5*E37)+(T6*J37)+(T7*(E37*2)),2)</f>
        <v>0</v>
      </c>
      <c r="N37" s="91">
        <f>ROUND(M37+(M37*10/100),2)</f>
        <v>0</v>
      </c>
      <c r="O37" s="79" t="s">
        <v>295</v>
      </c>
      <c r="P37" s="58" t="s">
        <v>69</v>
      </c>
      <c r="Q37" s="55"/>
      <c r="R37" s="59">
        <v>1.5</v>
      </c>
      <c r="S37" s="56">
        <f>ROUNDUP(R37*0.75,2)</f>
        <v>1.1300000000000001</v>
      </c>
      <c r="T37" s="75">
        <f>ROUNDUP((T5*R37)+(T6*S37)+(T7*(R37*2)),2)</f>
        <v>0</v>
      </c>
    </row>
    <row r="38" spans="1:20" ht="18.75" customHeight="1" x14ac:dyDescent="0.2">
      <c r="A38" s="109"/>
      <c r="B38" s="79"/>
      <c r="C38" s="54" t="s">
        <v>186</v>
      </c>
      <c r="D38" s="55"/>
      <c r="E38" s="56">
        <v>5</v>
      </c>
      <c r="F38" s="57" t="s">
        <v>27</v>
      </c>
      <c r="G38" s="83"/>
      <c r="H38" s="87" t="s">
        <v>186</v>
      </c>
      <c r="I38" s="55"/>
      <c r="J38" s="57">
        <f>ROUNDUP(E38*0.75,2)</f>
        <v>3.75</v>
      </c>
      <c r="K38" s="57" t="s">
        <v>27</v>
      </c>
      <c r="L38" s="57"/>
      <c r="M38" s="57">
        <f>ROUNDUP((T5*E38)+(T6*J38)+(T7*(E38*2)),2)</f>
        <v>0</v>
      </c>
      <c r="N38" s="91">
        <f>ROUND(M38+(M38*15/100),2)</f>
        <v>0</v>
      </c>
      <c r="O38" s="79" t="s">
        <v>48</v>
      </c>
      <c r="P38" s="58" t="s">
        <v>88</v>
      </c>
      <c r="Q38" s="55" t="s">
        <v>41</v>
      </c>
      <c r="R38" s="59">
        <v>1.5</v>
      </c>
      <c r="S38" s="56">
        <f>ROUNDUP(R38*0.75,2)</f>
        <v>1.1300000000000001</v>
      </c>
      <c r="T38" s="75">
        <f>ROUNDUP((T5*R38)+(T6*S38)+(T7*(R38*2)),2)</f>
        <v>0</v>
      </c>
    </row>
    <row r="39" spans="1:20" ht="18.75" customHeight="1" x14ac:dyDescent="0.2">
      <c r="A39" s="109"/>
      <c r="B39" s="79"/>
      <c r="C39" s="54"/>
      <c r="D39" s="55"/>
      <c r="E39" s="56"/>
      <c r="F39" s="57"/>
      <c r="G39" s="83"/>
      <c r="H39" s="87"/>
      <c r="I39" s="55"/>
      <c r="J39" s="57"/>
      <c r="K39" s="57"/>
      <c r="L39" s="57"/>
      <c r="M39" s="57"/>
      <c r="N39" s="91"/>
      <c r="O39" s="79"/>
      <c r="P39" s="58" t="s">
        <v>96</v>
      </c>
      <c r="Q39" s="55"/>
      <c r="R39" s="59">
        <v>1</v>
      </c>
      <c r="S39" s="56">
        <f>ROUNDUP(R39*0.75,2)</f>
        <v>0.75</v>
      </c>
      <c r="T39" s="75">
        <f>ROUNDUP((T5*R39)+(T6*S39)+(T7*(R39*2)),2)</f>
        <v>0</v>
      </c>
    </row>
    <row r="40" spans="1:20" ht="18.75" customHeight="1" x14ac:dyDescent="0.2">
      <c r="A40" s="109"/>
      <c r="B40" s="80"/>
      <c r="C40" s="60"/>
      <c r="D40" s="61"/>
      <c r="E40" s="62"/>
      <c r="F40" s="63"/>
      <c r="G40" s="84"/>
      <c r="H40" s="88"/>
      <c r="I40" s="61"/>
      <c r="J40" s="63"/>
      <c r="K40" s="63"/>
      <c r="L40" s="63"/>
      <c r="M40" s="63"/>
      <c r="N40" s="92"/>
      <c r="O40" s="80"/>
      <c r="P40" s="64"/>
      <c r="Q40" s="61"/>
      <c r="R40" s="65"/>
      <c r="S40" s="62"/>
      <c r="T40" s="76"/>
    </row>
    <row r="41" spans="1:20" ht="18.75" customHeight="1" x14ac:dyDescent="0.2">
      <c r="A41" s="109"/>
      <c r="B41" s="79" t="s">
        <v>298</v>
      </c>
      <c r="C41" s="54" t="s">
        <v>145</v>
      </c>
      <c r="D41" s="55"/>
      <c r="E41" s="99">
        <v>0.16666666666666666</v>
      </c>
      <c r="F41" s="57" t="s">
        <v>146</v>
      </c>
      <c r="G41" s="83"/>
      <c r="H41" s="87" t="s">
        <v>145</v>
      </c>
      <c r="I41" s="55"/>
      <c r="J41" s="57">
        <f>ROUNDUP(E41*0.75,2)</f>
        <v>0.13</v>
      </c>
      <c r="K41" s="57" t="s">
        <v>146</v>
      </c>
      <c r="L41" s="57"/>
      <c r="M41" s="57">
        <f>ROUNDUP((T5*E41)+(T6*J41)+(T7*(E41*2)),2)</f>
        <v>0</v>
      </c>
      <c r="N41" s="91">
        <f>M41</f>
        <v>0</v>
      </c>
      <c r="O41" s="79" t="s">
        <v>591</v>
      </c>
      <c r="P41" s="58" t="s">
        <v>69</v>
      </c>
      <c r="Q41" s="55"/>
      <c r="R41" s="59">
        <v>1</v>
      </c>
      <c r="S41" s="56">
        <f>ROUNDUP(R41*0.75,2)</f>
        <v>0.75</v>
      </c>
      <c r="T41" s="75">
        <f>ROUNDUP((T5*R41)+(T6*S41)+(T7*(R41*2)),2)</f>
        <v>0</v>
      </c>
    </row>
    <row r="42" spans="1:20" ht="18.75" customHeight="1" x14ac:dyDescent="0.2">
      <c r="A42" s="109"/>
      <c r="B42" s="79"/>
      <c r="C42" s="54" t="s">
        <v>83</v>
      </c>
      <c r="D42" s="55" t="s">
        <v>84</v>
      </c>
      <c r="E42" s="96">
        <v>0.5</v>
      </c>
      <c r="F42" s="57" t="s">
        <v>56</v>
      </c>
      <c r="G42" s="83"/>
      <c r="H42" s="87" t="s">
        <v>83</v>
      </c>
      <c r="I42" s="55" t="s">
        <v>84</v>
      </c>
      <c r="J42" s="57">
        <f>ROUNDUP(E42*0.75,2)</f>
        <v>0.38</v>
      </c>
      <c r="K42" s="57" t="s">
        <v>56</v>
      </c>
      <c r="L42" s="57"/>
      <c r="M42" s="57">
        <f>ROUNDUP((T5*E42)+(T6*J42)+(T7*(E42*2)),2)</f>
        <v>0</v>
      </c>
      <c r="N42" s="91">
        <f>M42</f>
        <v>0</v>
      </c>
      <c r="O42" s="79" t="s">
        <v>299</v>
      </c>
      <c r="P42" s="58" t="s">
        <v>88</v>
      </c>
      <c r="Q42" s="55" t="s">
        <v>41</v>
      </c>
      <c r="R42" s="59">
        <v>0.5</v>
      </c>
      <c r="S42" s="56">
        <f>ROUNDUP(R42*0.75,2)</f>
        <v>0.38</v>
      </c>
      <c r="T42" s="75">
        <f>ROUNDUP((T5*R42)+(T6*S42)+(T7*(R42*2)),2)</f>
        <v>0</v>
      </c>
    </row>
    <row r="43" spans="1:20" ht="18.75" customHeight="1" x14ac:dyDescent="0.2">
      <c r="A43" s="109"/>
      <c r="B43" s="79"/>
      <c r="C43" s="54" t="s">
        <v>130</v>
      </c>
      <c r="D43" s="55"/>
      <c r="E43" s="56">
        <v>10</v>
      </c>
      <c r="F43" s="57" t="s">
        <v>27</v>
      </c>
      <c r="G43" s="83"/>
      <c r="H43" s="87" t="s">
        <v>130</v>
      </c>
      <c r="I43" s="55"/>
      <c r="J43" s="57">
        <f>ROUNDUP(E43*0.75,2)</f>
        <v>7.5</v>
      </c>
      <c r="K43" s="57" t="s">
        <v>27</v>
      </c>
      <c r="L43" s="57"/>
      <c r="M43" s="57">
        <f>ROUNDUP((T5*E43)+(T6*J43)+(T7*(E43*2)),2)</f>
        <v>0</v>
      </c>
      <c r="N43" s="91">
        <f>ROUND(M43+(M43*2/100),2)</f>
        <v>0</v>
      </c>
      <c r="O43" s="79" t="s">
        <v>48</v>
      </c>
      <c r="P43" s="58" t="s">
        <v>32</v>
      </c>
      <c r="Q43" s="55"/>
      <c r="R43" s="59">
        <v>0.1</v>
      </c>
      <c r="S43" s="56">
        <f>ROUNDUP(R43*0.75,2)</f>
        <v>0.08</v>
      </c>
      <c r="T43" s="75">
        <f>ROUNDUP((T5*R43)+(T6*S43)+(T7*(R43*2)),2)</f>
        <v>0</v>
      </c>
    </row>
    <row r="44" spans="1:20" ht="18.75" customHeight="1" x14ac:dyDescent="0.2">
      <c r="A44" s="109"/>
      <c r="B44" s="79"/>
      <c r="C44" s="54"/>
      <c r="D44" s="55"/>
      <c r="E44" s="56"/>
      <c r="F44" s="57"/>
      <c r="G44" s="83"/>
      <c r="H44" s="87"/>
      <c r="I44" s="55"/>
      <c r="J44" s="57"/>
      <c r="K44" s="57"/>
      <c r="L44" s="57"/>
      <c r="M44" s="57"/>
      <c r="N44" s="91"/>
      <c r="O44" s="79"/>
      <c r="P44" s="58" t="s">
        <v>87</v>
      </c>
      <c r="Q44" s="55"/>
      <c r="R44" s="59">
        <v>2</v>
      </c>
      <c r="S44" s="56">
        <f>ROUNDUP(R44*0.75,2)</f>
        <v>1.5</v>
      </c>
      <c r="T44" s="75">
        <f>ROUNDUP((T5*R44)+(T6*S44)+(T7*(R44*2)),2)</f>
        <v>0</v>
      </c>
    </row>
    <row r="45" spans="1:20" ht="18.75" customHeight="1" x14ac:dyDescent="0.2">
      <c r="A45" s="109"/>
      <c r="B45" s="79"/>
      <c r="C45" s="54"/>
      <c r="D45" s="55"/>
      <c r="E45" s="56"/>
      <c r="F45" s="57"/>
      <c r="G45" s="83"/>
      <c r="H45" s="87"/>
      <c r="I45" s="55"/>
      <c r="J45" s="57"/>
      <c r="K45" s="57"/>
      <c r="L45" s="57"/>
      <c r="M45" s="57"/>
      <c r="N45" s="91"/>
      <c r="O45" s="79"/>
      <c r="P45" s="58" t="s">
        <v>216</v>
      </c>
      <c r="Q45" s="55"/>
      <c r="R45" s="59">
        <v>2</v>
      </c>
      <c r="S45" s="56">
        <f>ROUNDUP(R45*0.75,2)</f>
        <v>1.5</v>
      </c>
      <c r="T45" s="75">
        <f>ROUNDUP((T5*R45)+(T6*S45)+(T7*(R45*2)),2)</f>
        <v>0</v>
      </c>
    </row>
    <row r="46" spans="1:20" ht="18.75" customHeight="1" x14ac:dyDescent="0.2">
      <c r="A46" s="109"/>
      <c r="B46" s="80"/>
      <c r="C46" s="60"/>
      <c r="D46" s="61"/>
      <c r="E46" s="62"/>
      <c r="F46" s="63"/>
      <c r="G46" s="84"/>
      <c r="H46" s="88"/>
      <c r="I46" s="61"/>
      <c r="J46" s="63"/>
      <c r="K46" s="63"/>
      <c r="L46" s="63"/>
      <c r="M46" s="63"/>
      <c r="N46" s="92"/>
      <c r="O46" s="80"/>
      <c r="P46" s="64"/>
      <c r="Q46" s="61"/>
      <c r="R46" s="65"/>
      <c r="S46" s="62"/>
      <c r="T46" s="76"/>
    </row>
    <row r="47" spans="1:20" ht="18.75" customHeight="1" x14ac:dyDescent="0.2">
      <c r="A47" s="109"/>
      <c r="B47" s="79" t="s">
        <v>133</v>
      </c>
      <c r="C47" s="54" t="s">
        <v>163</v>
      </c>
      <c r="D47" s="55"/>
      <c r="E47" s="56">
        <v>20</v>
      </c>
      <c r="F47" s="57" t="s">
        <v>27</v>
      </c>
      <c r="G47" s="83"/>
      <c r="H47" s="87" t="s">
        <v>163</v>
      </c>
      <c r="I47" s="55"/>
      <c r="J47" s="57">
        <f>ROUNDUP(E47*0.75,2)</f>
        <v>15</v>
      </c>
      <c r="K47" s="57" t="s">
        <v>27</v>
      </c>
      <c r="L47" s="57"/>
      <c r="M47" s="57">
        <f>ROUNDUP((T5*E47)+(T6*J47)+(T7*(E47*2)),2)</f>
        <v>0</v>
      </c>
      <c r="N47" s="91">
        <f>ROUND(M47+(M47*6/100),2)</f>
        <v>0</v>
      </c>
      <c r="O47" s="79" t="s">
        <v>48</v>
      </c>
      <c r="P47" s="58" t="s">
        <v>95</v>
      </c>
      <c r="Q47" s="55"/>
      <c r="R47" s="59">
        <v>100</v>
      </c>
      <c r="S47" s="56">
        <f>ROUNDUP(R47*0.75,2)</f>
        <v>75</v>
      </c>
      <c r="T47" s="75">
        <f>ROUNDUP((T5*R47)+(T6*S47)+(T7*(R47*2)),2)</f>
        <v>0</v>
      </c>
    </row>
    <row r="48" spans="1:20" ht="18.75" customHeight="1" x14ac:dyDescent="0.2">
      <c r="A48" s="109"/>
      <c r="B48" s="79"/>
      <c r="C48" s="54" t="s">
        <v>50</v>
      </c>
      <c r="D48" s="55"/>
      <c r="E48" s="56">
        <v>0.5</v>
      </c>
      <c r="F48" s="57" t="s">
        <v>27</v>
      </c>
      <c r="G48" s="83"/>
      <c r="H48" s="87" t="s">
        <v>50</v>
      </c>
      <c r="I48" s="55"/>
      <c r="J48" s="57">
        <f>ROUNDUP(E48*0.75,2)</f>
        <v>0.38</v>
      </c>
      <c r="K48" s="57" t="s">
        <v>27</v>
      </c>
      <c r="L48" s="57"/>
      <c r="M48" s="57">
        <f>ROUNDUP((T5*E48)+(T6*J48)+(T7*(E48*2)),2)</f>
        <v>0</v>
      </c>
      <c r="N48" s="91">
        <f>M48</f>
        <v>0</v>
      </c>
      <c r="O48" s="79"/>
      <c r="P48" s="58" t="s">
        <v>136</v>
      </c>
      <c r="Q48" s="55"/>
      <c r="R48" s="59">
        <v>3</v>
      </c>
      <c r="S48" s="56">
        <f>ROUNDUP(R48*0.75,2)</f>
        <v>2.25</v>
      </c>
      <c r="T48" s="75">
        <f>ROUNDUP((T5*R48)+(T6*S48)+(T7*(R48*2)),2)</f>
        <v>0</v>
      </c>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53</v>
      </c>
      <c r="C50" s="54" t="s">
        <v>55</v>
      </c>
      <c r="D50" s="55"/>
      <c r="E50" s="66">
        <v>0.125</v>
      </c>
      <c r="F50" s="57" t="s">
        <v>56</v>
      </c>
      <c r="G50" s="83"/>
      <c r="H50" s="87" t="s">
        <v>55</v>
      </c>
      <c r="I50" s="55"/>
      <c r="J50" s="57">
        <f>ROUNDUP(E50*0.75,2)</f>
        <v>9.9999999999999992E-2</v>
      </c>
      <c r="K50" s="57" t="s">
        <v>56</v>
      </c>
      <c r="L50" s="57"/>
      <c r="M50" s="57">
        <f>ROUNDUP((T5*E50)+(T6*J50)+(T7*(E50*2)),2)</f>
        <v>0</v>
      </c>
      <c r="N50" s="91">
        <f>M50</f>
        <v>0</v>
      </c>
      <c r="O50" s="79" t="s">
        <v>54</v>
      </c>
      <c r="P50" s="58"/>
      <c r="Q50" s="55"/>
      <c r="R50" s="59"/>
      <c r="S50" s="56"/>
      <c r="T50" s="75"/>
    </row>
    <row r="51" spans="1:20" ht="18.75" customHeight="1" thickBot="1" x14ac:dyDescent="0.25">
      <c r="A51" s="110"/>
      <c r="B51" s="81"/>
      <c r="C51" s="67"/>
      <c r="D51" s="68"/>
      <c r="E51" s="69"/>
      <c r="F51" s="70"/>
      <c r="G51" s="85"/>
      <c r="H51" s="89"/>
      <c r="I51" s="68"/>
      <c r="J51" s="70"/>
      <c r="K51" s="70"/>
      <c r="L51" s="70"/>
      <c r="M51" s="70"/>
      <c r="N51" s="93"/>
      <c r="O51" s="81"/>
      <c r="P51" s="71"/>
      <c r="Q51" s="68"/>
      <c r="R51" s="72"/>
      <c r="S51" s="69"/>
      <c r="T51" s="77"/>
    </row>
    <row r="52" spans="1:20" ht="18.75" customHeight="1" x14ac:dyDescent="0.2">
      <c r="A52" s="94" t="s">
        <v>102</v>
      </c>
    </row>
    <row r="53" spans="1:20" ht="18.75" customHeight="1" x14ac:dyDescent="0.2">
      <c r="A53" s="94" t="s">
        <v>103</v>
      </c>
    </row>
    <row r="54" spans="1:20" ht="18.75" customHeight="1" x14ac:dyDescent="0.2">
      <c r="A54" s="37" t="s">
        <v>104</v>
      </c>
    </row>
    <row r="55" spans="1:20" ht="18.75" customHeight="1" x14ac:dyDescent="0.2">
      <c r="A55" s="37" t="s">
        <v>105</v>
      </c>
    </row>
    <row r="56" spans="1:20" ht="18.75" customHeight="1" x14ac:dyDescent="0.2">
      <c r="A56" s="37" t="s">
        <v>106</v>
      </c>
    </row>
    <row r="57" spans="1:20" ht="18.75" customHeight="1" x14ac:dyDescent="0.2">
      <c r="A57" s="37" t="s">
        <v>107</v>
      </c>
    </row>
    <row r="58" spans="1:20" ht="18.75" customHeight="1" x14ac:dyDescent="0.2">
      <c r="A58" s="37" t="s">
        <v>108</v>
      </c>
    </row>
  </sheetData>
  <mergeCells count="7">
    <mergeCell ref="A33:A51"/>
    <mergeCell ref="H1:O1"/>
    <mergeCell ref="A2:T2"/>
    <mergeCell ref="Q3:T3"/>
    <mergeCell ref="A8:F8"/>
    <mergeCell ref="A10:A26"/>
    <mergeCell ref="A27:A32"/>
  </mergeCells>
  <phoneticPr fontId="19"/>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2"/>
  <sheetViews>
    <sheetView showZeros="0" topLeftCell="A16" zoomScale="80" zoomScaleNormal="80" zoomScaleSheetLayoutView="80" workbookViewId="0">
      <selection activeCell="O29" sqref="O2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484</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301</v>
      </c>
      <c r="C10" s="48" t="s">
        <v>124</v>
      </c>
      <c r="D10" s="49"/>
      <c r="E10" s="50">
        <v>30</v>
      </c>
      <c r="F10" s="51" t="s">
        <v>27</v>
      </c>
      <c r="G10" s="82"/>
      <c r="H10" s="86" t="s">
        <v>124</v>
      </c>
      <c r="I10" s="49"/>
      <c r="J10" s="51">
        <f t="shared" ref="J10:J16" si="0">ROUNDUP(E10*0.75,2)</f>
        <v>22.5</v>
      </c>
      <c r="K10" s="51" t="s">
        <v>27</v>
      </c>
      <c r="L10" s="51"/>
      <c r="M10" s="51">
        <f>ROUNDUP((R5*E10)+(R6*J10)+(R7*(E10*2)),2)</f>
        <v>0</v>
      </c>
      <c r="N10" s="90">
        <f>M10</f>
        <v>0</v>
      </c>
      <c r="O10" s="78" t="s">
        <v>302</v>
      </c>
      <c r="P10" s="52" t="s">
        <v>25</v>
      </c>
      <c r="Q10" s="49"/>
      <c r="R10" s="53">
        <v>110</v>
      </c>
      <c r="S10" s="50">
        <f t="shared" ref="S10:S16" si="1">ROUNDUP(R10*0.75,2)</f>
        <v>82.5</v>
      </c>
      <c r="T10" s="74">
        <f>ROUNDUP((R5*R10)+(R6*S10)+(R7*(R10*2)),2)</f>
        <v>0</v>
      </c>
    </row>
    <row r="11" spans="1:21" ht="18.75" customHeight="1" x14ac:dyDescent="0.2">
      <c r="A11" s="109"/>
      <c r="B11" s="79"/>
      <c r="C11" s="54" t="s">
        <v>181</v>
      </c>
      <c r="D11" s="55"/>
      <c r="E11" s="56">
        <v>0.5</v>
      </c>
      <c r="F11" s="57" t="s">
        <v>27</v>
      </c>
      <c r="G11" s="83"/>
      <c r="H11" s="87" t="s">
        <v>181</v>
      </c>
      <c r="I11" s="55"/>
      <c r="J11" s="57">
        <f t="shared" si="0"/>
        <v>0.38</v>
      </c>
      <c r="K11" s="57" t="s">
        <v>27</v>
      </c>
      <c r="L11" s="57"/>
      <c r="M11" s="57">
        <f>ROUNDUP((R5*E11)+(R6*J11)+(R7*(E11*2)),2)</f>
        <v>0</v>
      </c>
      <c r="N11" s="91"/>
      <c r="O11" s="103" t="s">
        <v>542</v>
      </c>
      <c r="P11" s="58" t="s">
        <v>44</v>
      </c>
      <c r="Q11" s="55"/>
      <c r="R11" s="59">
        <v>2</v>
      </c>
      <c r="S11" s="56">
        <f t="shared" si="1"/>
        <v>1.5</v>
      </c>
      <c r="T11" s="75">
        <f>ROUNDUP((R5*R11)+(R6*S11)+(R7*(R11*2)),2)</f>
        <v>0</v>
      </c>
    </row>
    <row r="12" spans="1:21" ht="18.75" customHeight="1" x14ac:dyDescent="0.2">
      <c r="A12" s="109"/>
      <c r="B12" s="79"/>
      <c r="C12" s="54" t="s">
        <v>28</v>
      </c>
      <c r="D12" s="55"/>
      <c r="E12" s="56">
        <v>20</v>
      </c>
      <c r="F12" s="57" t="s">
        <v>27</v>
      </c>
      <c r="G12" s="83"/>
      <c r="H12" s="87" t="s">
        <v>28</v>
      </c>
      <c r="I12" s="55"/>
      <c r="J12" s="57">
        <f t="shared" si="0"/>
        <v>15</v>
      </c>
      <c r="K12" s="57" t="s">
        <v>27</v>
      </c>
      <c r="L12" s="57"/>
      <c r="M12" s="57">
        <f>ROUNDUP((R5*E12)+(R6*J12)+(R7*(E12*2)),2)</f>
        <v>0</v>
      </c>
      <c r="N12" s="91">
        <f>ROUND(M12+(M12*6/100),2)</f>
        <v>0</v>
      </c>
      <c r="O12" s="36" t="s">
        <v>543</v>
      </c>
      <c r="P12" s="58" t="s">
        <v>40</v>
      </c>
      <c r="Q12" s="55" t="s">
        <v>41</v>
      </c>
      <c r="R12" s="59">
        <v>4</v>
      </c>
      <c r="S12" s="56">
        <f t="shared" si="1"/>
        <v>3</v>
      </c>
      <c r="T12" s="75">
        <f>ROUNDUP((R5*R12)+(R6*S12)+(R7*(R12*2)),2)</f>
        <v>0</v>
      </c>
    </row>
    <row r="13" spans="1:21" ht="18.75" customHeight="1" x14ac:dyDescent="0.2">
      <c r="A13" s="109"/>
      <c r="B13" s="79"/>
      <c r="C13" s="54" t="s">
        <v>49</v>
      </c>
      <c r="D13" s="55"/>
      <c r="E13" s="56">
        <v>10</v>
      </c>
      <c r="F13" s="57" t="s">
        <v>27</v>
      </c>
      <c r="G13" s="83"/>
      <c r="H13" s="87" t="s">
        <v>49</v>
      </c>
      <c r="I13" s="55"/>
      <c r="J13" s="57">
        <f t="shared" si="0"/>
        <v>7.5</v>
      </c>
      <c r="K13" s="57" t="s">
        <v>27</v>
      </c>
      <c r="L13" s="57"/>
      <c r="M13" s="57">
        <f>ROUNDUP((R5*E13)+(R6*J13)+(R7*(E13*2)),2)</f>
        <v>0</v>
      </c>
      <c r="N13" s="91">
        <f>ROUND(M13+(M13*10/100),2)</f>
        <v>0</v>
      </c>
      <c r="O13" s="79" t="s">
        <v>303</v>
      </c>
      <c r="P13" s="58" t="s">
        <v>42</v>
      </c>
      <c r="Q13" s="55"/>
      <c r="R13" s="59">
        <v>30</v>
      </c>
      <c r="S13" s="56">
        <f t="shared" si="1"/>
        <v>22.5</v>
      </c>
      <c r="T13" s="75">
        <f>ROUNDUP((R5*R13)+(R6*S13)+(R7*(R13*2)),2)</f>
        <v>0</v>
      </c>
    </row>
    <row r="14" spans="1:21" ht="18.75" customHeight="1" x14ac:dyDescent="0.2">
      <c r="A14" s="109"/>
      <c r="B14" s="79"/>
      <c r="C14" s="54" t="s">
        <v>215</v>
      </c>
      <c r="D14" s="55"/>
      <c r="E14" s="56">
        <v>10</v>
      </c>
      <c r="F14" s="57" t="s">
        <v>27</v>
      </c>
      <c r="G14" s="83"/>
      <c r="H14" s="87" t="s">
        <v>215</v>
      </c>
      <c r="I14" s="55"/>
      <c r="J14" s="57">
        <f t="shared" si="0"/>
        <v>7.5</v>
      </c>
      <c r="K14" s="57" t="s">
        <v>27</v>
      </c>
      <c r="L14" s="57"/>
      <c r="M14" s="57">
        <f>ROUNDUP((R5*E14)+(R6*J14)+(R7*(E14*2)),2)</f>
        <v>0</v>
      </c>
      <c r="N14" s="91">
        <f>ROUND(M14+(M14*15/100),2)</f>
        <v>0</v>
      </c>
      <c r="O14" s="103" t="s">
        <v>540</v>
      </c>
      <c r="P14" s="58" t="s">
        <v>46</v>
      </c>
      <c r="Q14" s="55"/>
      <c r="R14" s="59">
        <v>4</v>
      </c>
      <c r="S14" s="56">
        <f t="shared" si="1"/>
        <v>3</v>
      </c>
      <c r="T14" s="75">
        <f>ROUNDUP((R5*R14)+(R6*S14)+(R7*(R14*2)),2)</f>
        <v>0</v>
      </c>
    </row>
    <row r="15" spans="1:21" ht="18.75" customHeight="1" x14ac:dyDescent="0.2">
      <c r="A15" s="109"/>
      <c r="B15" s="79"/>
      <c r="C15" s="54" t="s">
        <v>58</v>
      </c>
      <c r="D15" s="55" t="s">
        <v>31</v>
      </c>
      <c r="E15" s="56">
        <v>10</v>
      </c>
      <c r="F15" s="57" t="s">
        <v>59</v>
      </c>
      <c r="G15" s="83"/>
      <c r="H15" s="87" t="s">
        <v>58</v>
      </c>
      <c r="I15" s="55" t="s">
        <v>31</v>
      </c>
      <c r="J15" s="57">
        <f t="shared" si="0"/>
        <v>7.5</v>
      </c>
      <c r="K15" s="57" t="s">
        <v>59</v>
      </c>
      <c r="L15" s="57"/>
      <c r="M15" s="57">
        <f>ROUNDUP((R5*E15)+(R6*J15)+(R7*(E15*2)),2)</f>
        <v>0</v>
      </c>
      <c r="N15" s="91">
        <f>M15</f>
        <v>0</v>
      </c>
      <c r="O15" s="36" t="s">
        <v>541</v>
      </c>
      <c r="P15" s="58" t="s">
        <v>33</v>
      </c>
      <c r="Q15" s="55"/>
      <c r="R15" s="59">
        <v>6</v>
      </c>
      <c r="S15" s="56">
        <f t="shared" si="1"/>
        <v>4.5</v>
      </c>
      <c r="T15" s="75">
        <f>ROUNDUP((R5*R15)+(R6*S15)+(R7*(R15*2)),2)</f>
        <v>0</v>
      </c>
    </row>
    <row r="16" spans="1:21" ht="18.75" customHeight="1" x14ac:dyDescent="0.2">
      <c r="A16" s="109"/>
      <c r="B16" s="79"/>
      <c r="C16" s="54" t="s">
        <v>306</v>
      </c>
      <c r="D16" s="55"/>
      <c r="E16" s="56">
        <v>1</v>
      </c>
      <c r="F16" s="57" t="s">
        <v>27</v>
      </c>
      <c r="G16" s="83" t="s">
        <v>76</v>
      </c>
      <c r="H16" s="87" t="s">
        <v>306</v>
      </c>
      <c r="I16" s="55"/>
      <c r="J16" s="57">
        <f t="shared" si="0"/>
        <v>0.75</v>
      </c>
      <c r="K16" s="57" t="s">
        <v>27</v>
      </c>
      <c r="L16" s="57" t="s">
        <v>76</v>
      </c>
      <c r="M16" s="57">
        <f>ROUNDUP((R5*E16)+(R6*J16)+(R7*(E16*2)),2)</f>
        <v>0</v>
      </c>
      <c r="N16" s="91">
        <f>M16</f>
        <v>0</v>
      </c>
      <c r="O16" s="103" t="s">
        <v>573</v>
      </c>
      <c r="P16" s="58" t="s">
        <v>51</v>
      </c>
      <c r="Q16" s="55" t="s">
        <v>52</v>
      </c>
      <c r="R16" s="59">
        <v>0.8</v>
      </c>
      <c r="S16" s="56">
        <f t="shared" si="1"/>
        <v>0.6</v>
      </c>
      <c r="T16" s="75">
        <f>ROUNDUP((R5*R16)+(R6*S16)+(R7*(R16*2)),2)</f>
        <v>0</v>
      </c>
    </row>
    <row r="17" spans="1:20" ht="18.75" customHeight="1" x14ac:dyDescent="0.2">
      <c r="A17" s="109"/>
      <c r="B17" s="79"/>
      <c r="C17" s="54"/>
      <c r="D17" s="55"/>
      <c r="E17" s="56"/>
      <c r="F17" s="57"/>
      <c r="G17" s="83"/>
      <c r="H17" s="87"/>
      <c r="I17" s="55"/>
      <c r="J17" s="57"/>
      <c r="K17" s="57"/>
      <c r="L17" s="57"/>
      <c r="M17" s="57"/>
      <c r="N17" s="91"/>
      <c r="O17" s="79" t="s">
        <v>304</v>
      </c>
      <c r="P17" s="58"/>
      <c r="Q17" s="55"/>
      <c r="R17" s="59"/>
      <c r="S17" s="56"/>
      <c r="T17" s="75"/>
    </row>
    <row r="18" spans="1:20" ht="18.75" customHeight="1" x14ac:dyDescent="0.2">
      <c r="A18" s="109"/>
      <c r="B18" s="79"/>
      <c r="C18" s="54"/>
      <c r="D18" s="55"/>
      <c r="E18" s="56"/>
      <c r="F18" s="57"/>
      <c r="G18" s="83"/>
      <c r="H18" s="87"/>
      <c r="I18" s="55"/>
      <c r="J18" s="57"/>
      <c r="K18" s="57"/>
      <c r="L18" s="57"/>
      <c r="M18" s="57"/>
      <c r="N18" s="91"/>
      <c r="O18" s="107" t="s">
        <v>305</v>
      </c>
      <c r="P18" s="58"/>
      <c r="Q18" s="55"/>
      <c r="R18" s="59"/>
      <c r="S18" s="56"/>
      <c r="T18" s="75"/>
    </row>
    <row r="19" spans="1:20" ht="18.75" customHeight="1" x14ac:dyDescent="0.2">
      <c r="A19" s="109"/>
      <c r="B19" s="80"/>
      <c r="C19" s="60"/>
      <c r="D19" s="61"/>
      <c r="E19" s="62"/>
      <c r="F19" s="63"/>
      <c r="G19" s="84"/>
      <c r="H19" s="88"/>
      <c r="I19" s="61"/>
      <c r="J19" s="63"/>
      <c r="K19" s="63"/>
      <c r="L19" s="63"/>
      <c r="M19" s="63"/>
      <c r="N19" s="92"/>
      <c r="O19" s="80" t="s">
        <v>48</v>
      </c>
      <c r="P19" s="64"/>
      <c r="Q19" s="61"/>
      <c r="R19" s="65"/>
      <c r="S19" s="62"/>
      <c r="T19" s="76"/>
    </row>
    <row r="20" spans="1:20" ht="18.75" customHeight="1" x14ac:dyDescent="0.2">
      <c r="A20" s="109"/>
      <c r="B20" s="79" t="s">
        <v>307</v>
      </c>
      <c r="C20" s="54" t="s">
        <v>134</v>
      </c>
      <c r="D20" s="55"/>
      <c r="E20" s="56">
        <v>30</v>
      </c>
      <c r="F20" s="57" t="s">
        <v>27</v>
      </c>
      <c r="G20" s="83"/>
      <c r="H20" s="87" t="s">
        <v>134</v>
      </c>
      <c r="I20" s="55"/>
      <c r="J20" s="57">
        <f>ROUNDUP(E20*0.75,2)</f>
        <v>22.5</v>
      </c>
      <c r="K20" s="57" t="s">
        <v>27</v>
      </c>
      <c r="L20" s="57"/>
      <c r="M20" s="57">
        <f>ROUNDUP((R5*E20)+(R6*J20)+(R7*(E20*2)),2)</f>
        <v>0</v>
      </c>
      <c r="N20" s="91">
        <f>ROUND(M20+(M20*3/100),2)</f>
        <v>0</v>
      </c>
      <c r="O20" s="103" t="s">
        <v>574</v>
      </c>
      <c r="P20" s="58" t="s">
        <v>69</v>
      </c>
      <c r="Q20" s="55"/>
      <c r="R20" s="59">
        <v>1</v>
      </c>
      <c r="S20" s="56">
        <f>ROUNDUP(R20*0.75,2)</f>
        <v>0.75</v>
      </c>
      <c r="T20" s="75">
        <f>ROUNDUP((R5*R20)+(R6*S20)+(R7*(R20*2)),2)</f>
        <v>0</v>
      </c>
    </row>
    <row r="21" spans="1:20" ht="18.75" customHeight="1" x14ac:dyDescent="0.2">
      <c r="A21" s="109"/>
      <c r="B21" s="79"/>
      <c r="C21" s="54" t="s">
        <v>158</v>
      </c>
      <c r="D21" s="55"/>
      <c r="E21" s="56">
        <v>10</v>
      </c>
      <c r="F21" s="57" t="s">
        <v>27</v>
      </c>
      <c r="G21" s="83"/>
      <c r="H21" s="87" t="s">
        <v>158</v>
      </c>
      <c r="I21" s="55"/>
      <c r="J21" s="57">
        <f>ROUNDUP(E21*0.75,2)</f>
        <v>7.5</v>
      </c>
      <c r="K21" s="57" t="s">
        <v>27</v>
      </c>
      <c r="L21" s="57"/>
      <c r="M21" s="57">
        <f>ROUNDUP((R5*E21)+(R6*J21)+(R7*(E21*2)),2)</f>
        <v>0</v>
      </c>
      <c r="N21" s="91">
        <f>ROUND(M21+(M21*15/100),2)</f>
        <v>0</v>
      </c>
      <c r="O21" s="36" t="s">
        <v>575</v>
      </c>
      <c r="P21" s="58" t="s">
        <v>88</v>
      </c>
      <c r="Q21" s="55" t="s">
        <v>41</v>
      </c>
      <c r="R21" s="59">
        <v>1</v>
      </c>
      <c r="S21" s="56">
        <f>ROUNDUP(R21*0.75,2)</f>
        <v>0.75</v>
      </c>
      <c r="T21" s="75">
        <f>ROUNDUP((R5*R21)+(R6*S21)+(R7*(R21*2)),2)</f>
        <v>0</v>
      </c>
    </row>
    <row r="22" spans="1:20" ht="18.75" customHeight="1" x14ac:dyDescent="0.2">
      <c r="A22" s="109"/>
      <c r="B22" s="79"/>
      <c r="C22" s="54" t="s">
        <v>45</v>
      </c>
      <c r="D22" s="55"/>
      <c r="E22" s="56">
        <v>10</v>
      </c>
      <c r="F22" s="57" t="s">
        <v>27</v>
      </c>
      <c r="G22" s="83"/>
      <c r="H22" s="87" t="s">
        <v>45</v>
      </c>
      <c r="I22" s="55"/>
      <c r="J22" s="57">
        <f>ROUNDUP(E22*0.75,2)</f>
        <v>7.5</v>
      </c>
      <c r="K22" s="57" t="s">
        <v>27</v>
      </c>
      <c r="L22" s="57"/>
      <c r="M22" s="57">
        <f>ROUNDUP((R5*E22)+(R6*J22)+(R7*(E22*2)),2)</f>
        <v>0</v>
      </c>
      <c r="N22" s="91">
        <f>ROUND(M22+(M22*3/100),2)</f>
        <v>0</v>
      </c>
      <c r="O22" s="79" t="s">
        <v>183</v>
      </c>
      <c r="P22" s="58" t="s">
        <v>87</v>
      </c>
      <c r="Q22" s="55"/>
      <c r="R22" s="59">
        <v>2</v>
      </c>
      <c r="S22" s="56">
        <f>ROUNDUP(R22*0.75,2)</f>
        <v>1.5</v>
      </c>
      <c r="T22" s="75">
        <f>ROUNDUP((R5*R22)+(R6*S22)+(R7*(R22*2)),2)</f>
        <v>0</v>
      </c>
    </row>
    <row r="23" spans="1:20" ht="18.75" customHeight="1" x14ac:dyDescent="0.2">
      <c r="A23" s="109"/>
      <c r="B23" s="79"/>
      <c r="C23" s="54"/>
      <c r="D23" s="55"/>
      <c r="E23" s="56"/>
      <c r="F23" s="57"/>
      <c r="G23" s="83"/>
      <c r="H23" s="87"/>
      <c r="I23" s="55"/>
      <c r="J23" s="57"/>
      <c r="K23" s="57"/>
      <c r="L23" s="57"/>
      <c r="M23" s="57"/>
      <c r="N23" s="91"/>
      <c r="O23" s="79" t="s">
        <v>48</v>
      </c>
      <c r="P23" s="58" t="s">
        <v>44</v>
      </c>
      <c r="Q23" s="55"/>
      <c r="R23" s="59">
        <v>2</v>
      </c>
      <c r="S23" s="56">
        <f>ROUNDUP(R23*0.75,2)</f>
        <v>1.5</v>
      </c>
      <c r="T23" s="75">
        <f>ROUNDUP((R5*R23)+(R6*S23)+(R7*(R23*2)),2)</f>
        <v>0</v>
      </c>
    </row>
    <row r="24" spans="1:20" ht="18.75" customHeight="1" x14ac:dyDescent="0.2">
      <c r="A24" s="109"/>
      <c r="B24" s="80"/>
      <c r="C24" s="60"/>
      <c r="D24" s="61"/>
      <c r="E24" s="62"/>
      <c r="F24" s="63"/>
      <c r="G24" s="84"/>
      <c r="H24" s="88"/>
      <c r="I24" s="61"/>
      <c r="J24" s="63"/>
      <c r="K24" s="63"/>
      <c r="L24" s="63"/>
      <c r="M24" s="63"/>
      <c r="N24" s="92"/>
      <c r="O24" s="80"/>
      <c r="P24" s="64"/>
      <c r="Q24" s="61"/>
      <c r="R24" s="65"/>
      <c r="S24" s="62"/>
      <c r="T24" s="76"/>
    </row>
    <row r="25" spans="1:20" ht="18.75" customHeight="1" x14ac:dyDescent="0.2">
      <c r="A25" s="109"/>
      <c r="B25" s="79" t="s">
        <v>188</v>
      </c>
      <c r="C25" s="54" t="s">
        <v>192</v>
      </c>
      <c r="D25" s="55" t="s">
        <v>31</v>
      </c>
      <c r="E25" s="56">
        <v>40</v>
      </c>
      <c r="F25" s="57" t="s">
        <v>27</v>
      </c>
      <c r="G25" s="83"/>
      <c r="H25" s="87" t="s">
        <v>192</v>
      </c>
      <c r="I25" s="55" t="s">
        <v>31</v>
      </c>
      <c r="J25" s="57">
        <f>ROUNDUP(E25*0.75,2)</f>
        <v>30</v>
      </c>
      <c r="K25" s="57" t="s">
        <v>27</v>
      </c>
      <c r="L25" s="57"/>
      <c r="M25" s="57">
        <f>ROUNDUP((R5*E25)+(R6*J25)+(R7*(E25*2)),2)</f>
        <v>0</v>
      </c>
      <c r="N25" s="91">
        <f>M25</f>
        <v>0</v>
      </c>
      <c r="O25" s="79" t="s">
        <v>189</v>
      </c>
      <c r="P25" s="58" t="s">
        <v>69</v>
      </c>
      <c r="Q25" s="55"/>
      <c r="R25" s="59">
        <v>1</v>
      </c>
      <c r="S25" s="56">
        <f>ROUNDUP(R25*0.75,2)</f>
        <v>0.75</v>
      </c>
      <c r="T25" s="75">
        <f>ROUNDUP((R5*R25)+(R6*S25)+(R7*(R25*2)),2)</f>
        <v>0</v>
      </c>
    </row>
    <row r="26" spans="1:20" ht="18.75" customHeight="1" x14ac:dyDescent="0.2">
      <c r="A26" s="109"/>
      <c r="B26" s="79"/>
      <c r="C26" s="54"/>
      <c r="D26" s="55"/>
      <c r="E26" s="56"/>
      <c r="F26" s="57"/>
      <c r="G26" s="83"/>
      <c r="H26" s="87"/>
      <c r="I26" s="55"/>
      <c r="J26" s="57"/>
      <c r="K26" s="57"/>
      <c r="L26" s="57"/>
      <c r="M26" s="57"/>
      <c r="N26" s="91"/>
      <c r="O26" s="79" t="s">
        <v>190</v>
      </c>
      <c r="P26" s="58" t="s">
        <v>42</v>
      </c>
      <c r="Q26" s="55"/>
      <c r="R26" s="59">
        <v>3</v>
      </c>
      <c r="S26" s="56">
        <f>ROUNDUP(R26*0.75,2)</f>
        <v>2.25</v>
      </c>
      <c r="T26" s="75">
        <f>ROUNDUP((R5*R26)+(R6*S26)+(R7*(R26*2)),2)</f>
        <v>0</v>
      </c>
    </row>
    <row r="27" spans="1:20" ht="18.75" customHeight="1" x14ac:dyDescent="0.2">
      <c r="A27" s="109"/>
      <c r="B27" s="79"/>
      <c r="C27" s="54"/>
      <c r="D27" s="55"/>
      <c r="E27" s="56"/>
      <c r="F27" s="57"/>
      <c r="G27" s="83"/>
      <c r="H27" s="87"/>
      <c r="I27" s="55"/>
      <c r="J27" s="57"/>
      <c r="K27" s="57"/>
      <c r="L27" s="57"/>
      <c r="M27" s="57"/>
      <c r="N27" s="91"/>
      <c r="O27" s="79" t="s">
        <v>191</v>
      </c>
      <c r="P27" s="58"/>
      <c r="Q27" s="55"/>
      <c r="R27" s="59"/>
      <c r="S27" s="56"/>
      <c r="T27" s="75"/>
    </row>
    <row r="28" spans="1:20" ht="18.75" customHeight="1" x14ac:dyDescent="0.2">
      <c r="A28" s="109"/>
      <c r="B28" s="79"/>
      <c r="C28" s="54"/>
      <c r="D28" s="55"/>
      <c r="E28" s="56"/>
      <c r="F28" s="57"/>
      <c r="G28" s="83"/>
      <c r="H28" s="87"/>
      <c r="I28" s="55"/>
      <c r="J28" s="57"/>
      <c r="K28" s="57"/>
      <c r="L28" s="57"/>
      <c r="M28" s="57"/>
      <c r="N28" s="91"/>
      <c r="O28" s="79" t="s">
        <v>48</v>
      </c>
      <c r="P28" s="58"/>
      <c r="Q28" s="55"/>
      <c r="R28" s="59"/>
      <c r="S28" s="56"/>
      <c r="T28" s="75"/>
    </row>
    <row r="29" spans="1:20" ht="18.75" customHeight="1" thickBot="1" x14ac:dyDescent="0.25">
      <c r="A29" s="110"/>
      <c r="B29" s="81"/>
      <c r="C29" s="67"/>
      <c r="D29" s="68"/>
      <c r="E29" s="69"/>
      <c r="F29" s="70"/>
      <c r="G29" s="85"/>
      <c r="H29" s="89"/>
      <c r="I29" s="68"/>
      <c r="J29" s="70"/>
      <c r="K29" s="70"/>
      <c r="L29" s="70"/>
      <c r="M29" s="70"/>
      <c r="N29" s="93"/>
      <c r="O29" s="81"/>
      <c r="P29" s="71"/>
      <c r="Q29" s="68"/>
      <c r="R29" s="72"/>
      <c r="S29" s="69"/>
      <c r="T29" s="77"/>
    </row>
    <row r="30" spans="1:20" ht="18.75" customHeight="1" x14ac:dyDescent="0.2">
      <c r="A30" s="108" t="s">
        <v>73</v>
      </c>
      <c r="B30" s="79" t="s">
        <v>58</v>
      </c>
      <c r="C30" s="54" t="s">
        <v>58</v>
      </c>
      <c r="D30" s="55" t="s">
        <v>31</v>
      </c>
      <c r="E30" s="56">
        <v>120</v>
      </c>
      <c r="F30" s="57" t="s">
        <v>59</v>
      </c>
      <c r="G30" s="83"/>
      <c r="H30" s="87" t="s">
        <v>58</v>
      </c>
      <c r="I30" s="55" t="s">
        <v>31</v>
      </c>
      <c r="J30" s="57">
        <f>ROUNDUP(E30*0.75,2)</f>
        <v>90</v>
      </c>
      <c r="K30" s="57" t="s">
        <v>59</v>
      </c>
      <c r="L30" s="57"/>
      <c r="M30" s="57">
        <f>ROUNDUP((S5*E30)+(S6*J30)+(S7*(E30*2)),2)</f>
        <v>0</v>
      </c>
      <c r="N30" s="91">
        <f>M30</f>
        <v>0</v>
      </c>
      <c r="O30" s="79"/>
      <c r="P30" s="58"/>
      <c r="Q30" s="55"/>
      <c r="R30" s="59"/>
      <c r="S30" s="56"/>
      <c r="T30" s="75"/>
    </row>
    <row r="31" spans="1:20" ht="18.75" customHeight="1" x14ac:dyDescent="0.2">
      <c r="A31" s="109"/>
      <c r="B31" s="80"/>
      <c r="C31" s="60"/>
      <c r="D31" s="61"/>
      <c r="E31" s="62"/>
      <c r="F31" s="63"/>
      <c r="G31" s="84"/>
      <c r="H31" s="88"/>
      <c r="I31" s="61"/>
      <c r="J31" s="63"/>
      <c r="K31" s="63"/>
      <c r="L31" s="63"/>
      <c r="M31" s="63"/>
      <c r="N31" s="92"/>
      <c r="O31" s="80"/>
      <c r="P31" s="64"/>
      <c r="Q31" s="61"/>
      <c r="R31" s="65"/>
      <c r="S31" s="62"/>
      <c r="T31" s="76"/>
    </row>
    <row r="32" spans="1:20" ht="18.75" customHeight="1" x14ac:dyDescent="0.2">
      <c r="A32" s="109"/>
      <c r="B32" s="79" t="s">
        <v>308</v>
      </c>
      <c r="C32" s="54" t="s">
        <v>164</v>
      </c>
      <c r="D32" s="55"/>
      <c r="E32" s="56">
        <v>50</v>
      </c>
      <c r="F32" s="57" t="s">
        <v>27</v>
      </c>
      <c r="G32" s="83"/>
      <c r="H32" s="87" t="s">
        <v>164</v>
      </c>
      <c r="I32" s="55"/>
      <c r="J32" s="57">
        <f>ROUNDUP(E32*0.75,2)</f>
        <v>37.5</v>
      </c>
      <c r="K32" s="57" t="s">
        <v>27</v>
      </c>
      <c r="L32" s="57"/>
      <c r="M32" s="57">
        <f>ROUNDUP((S5*E32)+(S6*J32)+(S7*(E32*2)),2)</f>
        <v>0</v>
      </c>
      <c r="N32" s="91">
        <f>ROUND(M32+(M32*10/100),2)</f>
        <v>0</v>
      </c>
      <c r="O32" s="79" t="s">
        <v>309</v>
      </c>
      <c r="P32" s="58" t="s">
        <v>69</v>
      </c>
      <c r="Q32" s="55"/>
      <c r="R32" s="59">
        <v>6</v>
      </c>
      <c r="S32" s="56">
        <f>ROUNDUP(R32*0.75,2)</f>
        <v>4.5</v>
      </c>
      <c r="T32" s="75">
        <f>ROUNDUP((S5*R32)+(S6*S32)+(S7*(R32*2)),2)</f>
        <v>0</v>
      </c>
    </row>
    <row r="33" spans="1:20" ht="18.75" customHeight="1" x14ac:dyDescent="0.2">
      <c r="A33" s="109"/>
      <c r="B33" s="79"/>
      <c r="C33" s="54" t="s">
        <v>285</v>
      </c>
      <c r="D33" s="55"/>
      <c r="E33" s="56">
        <v>8</v>
      </c>
      <c r="F33" s="57" t="s">
        <v>59</v>
      </c>
      <c r="G33" s="83"/>
      <c r="H33" s="87" t="s">
        <v>285</v>
      </c>
      <c r="I33" s="55"/>
      <c r="J33" s="57">
        <f>ROUNDUP(E33*0.75,2)</f>
        <v>6</v>
      </c>
      <c r="K33" s="57" t="s">
        <v>59</v>
      </c>
      <c r="L33" s="57"/>
      <c r="M33" s="57">
        <f>ROUNDUP((S5*E33)+(S6*J33)+(S7*(E33*2)),2)</f>
        <v>0</v>
      </c>
      <c r="N33" s="91">
        <f>M33</f>
        <v>0</v>
      </c>
      <c r="O33" s="79" t="s">
        <v>310</v>
      </c>
      <c r="P33" s="58" t="s">
        <v>30</v>
      </c>
      <c r="Q33" s="55" t="s">
        <v>31</v>
      </c>
      <c r="R33" s="59">
        <v>2</v>
      </c>
      <c r="S33" s="56">
        <f>ROUNDUP(R33*0.75,2)</f>
        <v>1.5</v>
      </c>
      <c r="T33" s="75">
        <f>ROUNDUP((S5*R33)+(S6*S33)+(S7*(R33*2)),2)</f>
        <v>0</v>
      </c>
    </row>
    <row r="34" spans="1:20" ht="18.75" customHeight="1" x14ac:dyDescent="0.2">
      <c r="A34" s="109"/>
      <c r="B34" s="79"/>
      <c r="C34" s="54"/>
      <c r="D34" s="55"/>
      <c r="E34" s="56"/>
      <c r="F34" s="57"/>
      <c r="G34" s="83"/>
      <c r="H34" s="87"/>
      <c r="I34" s="55"/>
      <c r="J34" s="57"/>
      <c r="K34" s="57"/>
      <c r="L34" s="57"/>
      <c r="M34" s="57"/>
      <c r="N34" s="91"/>
      <c r="O34" s="79" t="s">
        <v>311</v>
      </c>
      <c r="P34" s="58" t="s">
        <v>88</v>
      </c>
      <c r="Q34" s="55" t="s">
        <v>41</v>
      </c>
      <c r="R34" s="59">
        <v>0.5</v>
      </c>
      <c r="S34" s="56">
        <f>ROUNDUP(R34*0.75,2)</f>
        <v>0.38</v>
      </c>
      <c r="T34" s="75">
        <f>ROUNDUP((S5*R34)+(S6*S34)+(S7*(R34*2)),2)</f>
        <v>0</v>
      </c>
    </row>
    <row r="35" spans="1:20" ht="18.75" customHeight="1" x14ac:dyDescent="0.2">
      <c r="A35" s="109"/>
      <c r="B35" s="79"/>
      <c r="C35" s="54"/>
      <c r="D35" s="55"/>
      <c r="E35" s="56"/>
      <c r="F35" s="57"/>
      <c r="G35" s="83"/>
      <c r="H35" s="87"/>
      <c r="I35" s="55"/>
      <c r="J35" s="57"/>
      <c r="K35" s="57"/>
      <c r="L35" s="57"/>
      <c r="M35" s="57"/>
      <c r="N35" s="91"/>
      <c r="O35" s="103" t="s">
        <v>545</v>
      </c>
      <c r="P35" s="58" t="s">
        <v>96</v>
      </c>
      <c r="Q35" s="55"/>
      <c r="R35" s="59">
        <v>0.5</v>
      </c>
      <c r="S35" s="56">
        <f>ROUNDUP(R35*0.75,2)</f>
        <v>0.38</v>
      </c>
      <c r="T35" s="75">
        <f>ROUNDUP((S5*R35)+(S6*S35)+(S7*(R35*2)),2)</f>
        <v>0</v>
      </c>
    </row>
    <row r="36" spans="1:20" ht="18.75" customHeight="1" x14ac:dyDescent="0.2">
      <c r="A36" s="109"/>
      <c r="B36" s="79"/>
      <c r="C36" s="54"/>
      <c r="D36" s="55"/>
      <c r="E36" s="56"/>
      <c r="F36" s="57"/>
      <c r="G36" s="83"/>
      <c r="H36" s="87"/>
      <c r="I36" s="55"/>
      <c r="J36" s="57"/>
      <c r="K36" s="57"/>
      <c r="L36" s="57"/>
      <c r="M36" s="57"/>
      <c r="N36" s="91"/>
      <c r="O36" s="106" t="s">
        <v>546</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103" t="s">
        <v>544</v>
      </c>
      <c r="P37" s="58"/>
      <c r="Q37" s="55"/>
      <c r="R37" s="59"/>
      <c r="S37" s="56"/>
      <c r="T37" s="75"/>
    </row>
    <row r="38" spans="1:20" ht="18.75" customHeight="1" thickBot="1" x14ac:dyDescent="0.25">
      <c r="A38" s="110"/>
      <c r="B38" s="81"/>
      <c r="C38" s="67"/>
      <c r="D38" s="68"/>
      <c r="E38" s="69"/>
      <c r="F38" s="70"/>
      <c r="G38" s="85"/>
      <c r="H38" s="89"/>
      <c r="I38" s="68"/>
      <c r="J38" s="70"/>
      <c r="K38" s="70"/>
      <c r="L38" s="70"/>
      <c r="M38" s="70"/>
      <c r="N38" s="93"/>
      <c r="O38" s="81" t="s">
        <v>48</v>
      </c>
      <c r="P38" s="71"/>
      <c r="Q38" s="68"/>
      <c r="R38" s="72"/>
      <c r="S38" s="69"/>
      <c r="T38" s="77"/>
    </row>
    <row r="39" spans="1:20" ht="18.75" customHeight="1" x14ac:dyDescent="0.2">
      <c r="A39" s="108" t="s">
        <v>101</v>
      </c>
      <c r="B39" s="79" t="s">
        <v>312</v>
      </c>
      <c r="C39" s="54" t="s">
        <v>135</v>
      </c>
      <c r="D39" s="55"/>
      <c r="E39" s="56">
        <v>10</v>
      </c>
      <c r="F39" s="57" t="s">
        <v>27</v>
      </c>
      <c r="G39" s="83"/>
      <c r="H39" s="87" t="s">
        <v>135</v>
      </c>
      <c r="I39" s="55"/>
      <c r="J39" s="57">
        <f>ROUNDUP(E39*0.75,2)</f>
        <v>7.5</v>
      </c>
      <c r="K39" s="57" t="s">
        <v>27</v>
      </c>
      <c r="L39" s="57"/>
      <c r="M39" s="57">
        <f>ROUNDUP((T5*E39)+(T6*J39)+(T7*(E39*2)),2)</f>
        <v>0</v>
      </c>
      <c r="N39" s="91">
        <f>M39</f>
        <v>0</v>
      </c>
      <c r="O39" s="79" t="s">
        <v>313</v>
      </c>
      <c r="P39" s="58" t="s">
        <v>25</v>
      </c>
      <c r="Q39" s="55"/>
      <c r="R39" s="59">
        <v>110</v>
      </c>
      <c r="S39" s="56">
        <f>ROUNDUP(R39*0.75,2)</f>
        <v>82.5</v>
      </c>
      <c r="T39" s="75">
        <f>ROUNDUP((T5*R39)+(T6*S39)+(T7*(R39*2)),2)</f>
        <v>0</v>
      </c>
    </row>
    <row r="40" spans="1:20" ht="18.75" customHeight="1" x14ac:dyDescent="0.2">
      <c r="A40" s="109"/>
      <c r="B40" s="79"/>
      <c r="C40" s="54" t="s">
        <v>28</v>
      </c>
      <c r="D40" s="55"/>
      <c r="E40" s="56">
        <v>20</v>
      </c>
      <c r="F40" s="57" t="s">
        <v>27</v>
      </c>
      <c r="G40" s="83"/>
      <c r="H40" s="87" t="s">
        <v>28</v>
      </c>
      <c r="I40" s="55"/>
      <c r="J40" s="57">
        <f>ROUNDUP(E40*0.75,2)</f>
        <v>15</v>
      </c>
      <c r="K40" s="57" t="s">
        <v>27</v>
      </c>
      <c r="L40" s="57"/>
      <c r="M40" s="57">
        <f>ROUNDUP((T5*E40)+(T6*J40)+(T7*(E40*2)),2)</f>
        <v>0</v>
      </c>
      <c r="N40" s="91">
        <f>ROUND(M40+(M40*6/100),2)</f>
        <v>0</v>
      </c>
      <c r="O40" s="79" t="s">
        <v>314</v>
      </c>
      <c r="P40" s="58" t="s">
        <v>95</v>
      </c>
      <c r="Q40" s="55"/>
      <c r="R40" s="59">
        <v>25</v>
      </c>
      <c r="S40" s="56">
        <f>ROUNDUP(R40*0.75,2)</f>
        <v>18.75</v>
      </c>
      <c r="T40" s="75">
        <f>ROUNDUP((T5*R40)+(T6*S40)+(T7*(R40*2)),2)</f>
        <v>0</v>
      </c>
    </row>
    <row r="41" spans="1:20" ht="18.75" customHeight="1" x14ac:dyDescent="0.2">
      <c r="A41" s="109"/>
      <c r="B41" s="79"/>
      <c r="C41" s="54" t="s">
        <v>83</v>
      </c>
      <c r="D41" s="55" t="s">
        <v>84</v>
      </c>
      <c r="E41" s="56">
        <v>1</v>
      </c>
      <c r="F41" s="57" t="s">
        <v>56</v>
      </c>
      <c r="G41" s="83"/>
      <c r="H41" s="87" t="s">
        <v>83</v>
      </c>
      <c r="I41" s="55" t="s">
        <v>84</v>
      </c>
      <c r="J41" s="57">
        <f>ROUNDUP(E41*0.75,2)</f>
        <v>0.75</v>
      </c>
      <c r="K41" s="57" t="s">
        <v>56</v>
      </c>
      <c r="L41" s="57"/>
      <c r="M41" s="57">
        <f>ROUNDUP((T5*E41)+(T6*J41)+(T7*(E41*2)),2)</f>
        <v>0</v>
      </c>
      <c r="N41" s="91">
        <f>M41</f>
        <v>0</v>
      </c>
      <c r="O41" s="103" t="s">
        <v>633</v>
      </c>
      <c r="P41" s="58" t="s">
        <v>69</v>
      </c>
      <c r="Q41" s="55"/>
      <c r="R41" s="59">
        <v>1</v>
      </c>
      <c r="S41" s="56">
        <f>ROUNDUP(R41*0.75,2)</f>
        <v>0.75</v>
      </c>
      <c r="T41" s="75">
        <f>ROUNDUP((T5*R41)+(T6*S41)+(T7*(R41*2)),2)</f>
        <v>0</v>
      </c>
    </row>
    <row r="42" spans="1:20" ht="18.75" customHeight="1" x14ac:dyDescent="0.2">
      <c r="A42" s="109"/>
      <c r="B42" s="79"/>
      <c r="C42" s="54" t="s">
        <v>315</v>
      </c>
      <c r="D42" s="55" t="s">
        <v>151</v>
      </c>
      <c r="E42" s="56">
        <v>0.5</v>
      </c>
      <c r="F42" s="57" t="s">
        <v>27</v>
      </c>
      <c r="G42" s="83"/>
      <c r="H42" s="87" t="s">
        <v>315</v>
      </c>
      <c r="I42" s="55" t="s">
        <v>151</v>
      </c>
      <c r="J42" s="57">
        <f>ROUNDUP(E42*0.75,2)</f>
        <v>0.38</v>
      </c>
      <c r="K42" s="57" t="s">
        <v>27</v>
      </c>
      <c r="L42" s="57"/>
      <c r="M42" s="57">
        <f>ROUNDUP((T5*E42)+(T6*J42)+(T7*(E42*2)),2)</f>
        <v>0</v>
      </c>
      <c r="N42" s="91">
        <f>M42</f>
        <v>0</v>
      </c>
      <c r="O42" s="79" t="s">
        <v>24</v>
      </c>
      <c r="P42" s="58" t="s">
        <v>96</v>
      </c>
      <c r="Q42" s="55"/>
      <c r="R42" s="59">
        <v>2</v>
      </c>
      <c r="S42" s="56">
        <f>ROUNDUP(R42*0.75,2)</f>
        <v>1.5</v>
      </c>
      <c r="T42" s="75">
        <f>ROUNDUP((T5*R42)+(T6*S42)+(T7*(R42*2)),2)</f>
        <v>0</v>
      </c>
    </row>
    <row r="43" spans="1:20" ht="18.75" customHeight="1" x14ac:dyDescent="0.2">
      <c r="A43" s="109"/>
      <c r="B43" s="79"/>
      <c r="C43" s="54"/>
      <c r="D43" s="55"/>
      <c r="E43" s="56"/>
      <c r="F43" s="57"/>
      <c r="G43" s="83"/>
      <c r="H43" s="87"/>
      <c r="I43" s="55"/>
      <c r="J43" s="57"/>
      <c r="K43" s="57"/>
      <c r="L43" s="57"/>
      <c r="M43" s="57"/>
      <c r="N43" s="91"/>
      <c r="O43" s="79" t="s">
        <v>65</v>
      </c>
      <c r="P43" s="58" t="s">
        <v>88</v>
      </c>
      <c r="Q43" s="55" t="s">
        <v>41</v>
      </c>
      <c r="R43" s="59">
        <v>4.5</v>
      </c>
      <c r="S43" s="56">
        <f>ROUNDUP(R43*0.75,2)</f>
        <v>3.38</v>
      </c>
      <c r="T43" s="75">
        <f>ROUNDUP((T5*R43)+(T6*S43)+(T7*(R43*2)),2)</f>
        <v>0</v>
      </c>
    </row>
    <row r="44" spans="1:20" ht="18.75" customHeight="1" x14ac:dyDescent="0.2">
      <c r="A44" s="109"/>
      <c r="B44" s="79"/>
      <c r="C44" s="54"/>
      <c r="D44" s="55"/>
      <c r="E44" s="56"/>
      <c r="F44" s="57"/>
      <c r="G44" s="83"/>
      <c r="H44" s="87"/>
      <c r="I44" s="55"/>
      <c r="J44" s="57"/>
      <c r="K44" s="57"/>
      <c r="L44" s="57"/>
      <c r="M44" s="57"/>
      <c r="N44" s="91"/>
      <c r="O44" s="79"/>
      <c r="P44" s="58"/>
      <c r="Q44" s="55"/>
      <c r="R44" s="59"/>
      <c r="S44" s="56"/>
      <c r="T44" s="75"/>
    </row>
    <row r="45" spans="1:20" ht="18.75" customHeight="1" x14ac:dyDescent="0.2">
      <c r="A45" s="109"/>
      <c r="B45" s="80"/>
      <c r="C45" s="60"/>
      <c r="D45" s="61"/>
      <c r="E45" s="62"/>
      <c r="F45" s="63"/>
      <c r="G45" s="84"/>
      <c r="H45" s="88"/>
      <c r="I45" s="61"/>
      <c r="J45" s="63"/>
      <c r="K45" s="63"/>
      <c r="L45" s="63"/>
      <c r="M45" s="63"/>
      <c r="N45" s="92"/>
      <c r="O45" s="80"/>
      <c r="P45" s="64"/>
      <c r="Q45" s="61"/>
      <c r="R45" s="65"/>
      <c r="S45" s="62"/>
      <c r="T45" s="76"/>
    </row>
    <row r="46" spans="1:20" ht="18.75" customHeight="1" x14ac:dyDescent="0.2">
      <c r="A46" s="109"/>
      <c r="B46" s="79" t="s">
        <v>316</v>
      </c>
      <c r="C46" s="54" t="s">
        <v>125</v>
      </c>
      <c r="D46" s="55"/>
      <c r="E46" s="56">
        <v>30</v>
      </c>
      <c r="F46" s="57" t="s">
        <v>27</v>
      </c>
      <c r="G46" s="83"/>
      <c r="H46" s="87" t="s">
        <v>125</v>
      </c>
      <c r="I46" s="55"/>
      <c r="J46" s="57">
        <f>ROUNDUP(E46*0.75,2)</f>
        <v>22.5</v>
      </c>
      <c r="K46" s="57" t="s">
        <v>27</v>
      </c>
      <c r="L46" s="57"/>
      <c r="M46" s="57">
        <f>ROUNDUP((T5*E46)+(T6*J46)+(T7*(E46*2)),2)</f>
        <v>0</v>
      </c>
      <c r="N46" s="91">
        <f>ROUND(M46+(M46*15/100),2)</f>
        <v>0</v>
      </c>
      <c r="O46" s="79" t="s">
        <v>271</v>
      </c>
      <c r="P46" s="58" t="s">
        <v>69</v>
      </c>
      <c r="Q46" s="55"/>
      <c r="R46" s="59">
        <v>0.5</v>
      </c>
      <c r="S46" s="56">
        <f>ROUNDUP(R46*0.75,2)</f>
        <v>0.38</v>
      </c>
      <c r="T46" s="75">
        <f>ROUNDUP((T5*R46)+(T6*S46)+(T7*(R46*2)),2)</f>
        <v>0</v>
      </c>
    </row>
    <row r="47" spans="1:20" ht="18.75" customHeight="1" x14ac:dyDescent="0.2">
      <c r="A47" s="109"/>
      <c r="B47" s="79"/>
      <c r="C47" s="54" t="s">
        <v>49</v>
      </c>
      <c r="D47" s="55"/>
      <c r="E47" s="56">
        <v>10</v>
      </c>
      <c r="F47" s="57" t="s">
        <v>27</v>
      </c>
      <c r="G47" s="83"/>
      <c r="H47" s="87" t="s">
        <v>49</v>
      </c>
      <c r="I47" s="55"/>
      <c r="J47" s="57">
        <f>ROUNDUP(E47*0.75,2)</f>
        <v>7.5</v>
      </c>
      <c r="K47" s="57" t="s">
        <v>27</v>
      </c>
      <c r="L47" s="57"/>
      <c r="M47" s="57">
        <f>ROUNDUP((T5*E47)+(T6*J47)+(T7*(E47*2)),2)</f>
        <v>0</v>
      </c>
      <c r="N47" s="91">
        <f>ROUND(M47+(M47*10/100),2)</f>
        <v>0</v>
      </c>
      <c r="O47" s="79" t="s">
        <v>183</v>
      </c>
      <c r="P47" s="58" t="s">
        <v>88</v>
      </c>
      <c r="Q47" s="55" t="s">
        <v>41</v>
      </c>
      <c r="R47" s="59">
        <v>1</v>
      </c>
      <c r="S47" s="56">
        <f>ROUNDUP(R47*0.75,2)</f>
        <v>0.75</v>
      </c>
      <c r="T47" s="75">
        <f>ROUNDUP((T5*R47)+(T6*S47)+(T7*(R47*2)),2)</f>
        <v>0</v>
      </c>
    </row>
    <row r="48" spans="1:20" ht="18.75" customHeight="1" x14ac:dyDescent="0.2">
      <c r="A48" s="109"/>
      <c r="B48" s="79"/>
      <c r="C48" s="54"/>
      <c r="D48" s="55"/>
      <c r="E48" s="56"/>
      <c r="F48" s="57"/>
      <c r="G48" s="83"/>
      <c r="H48" s="87"/>
      <c r="I48" s="55"/>
      <c r="J48" s="57"/>
      <c r="K48" s="57"/>
      <c r="L48" s="57"/>
      <c r="M48" s="57"/>
      <c r="N48" s="91"/>
      <c r="O48" s="79" t="s">
        <v>48</v>
      </c>
      <c r="P48" s="58"/>
      <c r="Q48" s="55"/>
      <c r="R48" s="59"/>
      <c r="S48" s="56"/>
      <c r="T48" s="75"/>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317</v>
      </c>
      <c r="C50" s="54" t="s">
        <v>26</v>
      </c>
      <c r="D50" s="55"/>
      <c r="E50" s="56">
        <v>10</v>
      </c>
      <c r="F50" s="57" t="s">
        <v>27</v>
      </c>
      <c r="G50" s="83"/>
      <c r="H50" s="87" t="s">
        <v>26</v>
      </c>
      <c r="I50" s="55"/>
      <c r="J50" s="57">
        <f>ROUNDUP(E50*0.75,2)</f>
        <v>7.5</v>
      </c>
      <c r="K50" s="57" t="s">
        <v>27</v>
      </c>
      <c r="L50" s="57"/>
      <c r="M50" s="57">
        <f>ROUNDUP((T5*E50)+(T6*J50)+(T7*(E50*2)),2)</f>
        <v>0</v>
      </c>
      <c r="N50" s="91">
        <f>M50</f>
        <v>0</v>
      </c>
      <c r="O50" s="103" t="s">
        <v>576</v>
      </c>
      <c r="P50" s="58" t="s">
        <v>44</v>
      </c>
      <c r="Q50" s="55"/>
      <c r="R50" s="59">
        <v>1</v>
      </c>
      <c r="S50" s="56">
        <f>ROUNDUP(R50*0.75,2)</f>
        <v>0.75</v>
      </c>
      <c r="T50" s="75">
        <f>ROUNDUP((T5*R50)+(T6*S50)+(T7*(R50*2)),2)</f>
        <v>0</v>
      </c>
    </row>
    <row r="51" spans="1:20" ht="18.75" customHeight="1" x14ac:dyDescent="0.2">
      <c r="A51" s="109"/>
      <c r="B51" s="79"/>
      <c r="C51" s="54" t="s">
        <v>241</v>
      </c>
      <c r="D51" s="55"/>
      <c r="E51" s="56">
        <v>20</v>
      </c>
      <c r="F51" s="57" t="s">
        <v>27</v>
      </c>
      <c r="G51" s="83"/>
      <c r="H51" s="87" t="s">
        <v>241</v>
      </c>
      <c r="I51" s="55"/>
      <c r="J51" s="57">
        <f>ROUNDUP(E51*0.75,2)</f>
        <v>15</v>
      </c>
      <c r="K51" s="57" t="s">
        <v>27</v>
      </c>
      <c r="L51" s="57"/>
      <c r="M51" s="57">
        <f>ROUNDUP((T5*E51)+(T6*J51)+(T7*(E51*2)),2)</f>
        <v>0</v>
      </c>
      <c r="N51" s="91">
        <f>ROUND(M51+(M51*10/100),2)</f>
        <v>0</v>
      </c>
      <c r="O51" s="79" t="s">
        <v>318</v>
      </c>
      <c r="P51" s="58" t="s">
        <v>95</v>
      </c>
      <c r="Q51" s="55"/>
      <c r="R51" s="59">
        <v>100</v>
      </c>
      <c r="S51" s="56">
        <f>ROUNDUP(R51*0.75,2)</f>
        <v>75</v>
      </c>
      <c r="T51" s="75">
        <f>ROUNDUP((T5*R51)+(T6*S51)+(T7*(R51*2)),2)</f>
        <v>0</v>
      </c>
    </row>
    <row r="52" spans="1:20" ht="18.75" customHeight="1" x14ac:dyDescent="0.2">
      <c r="A52" s="109"/>
      <c r="B52" s="79"/>
      <c r="C52" s="54" t="s">
        <v>320</v>
      </c>
      <c r="D52" s="55"/>
      <c r="E52" s="56">
        <v>5</v>
      </c>
      <c r="F52" s="57" t="s">
        <v>27</v>
      </c>
      <c r="G52" s="83"/>
      <c r="H52" s="87" t="s">
        <v>320</v>
      </c>
      <c r="I52" s="55"/>
      <c r="J52" s="57">
        <f>ROUNDUP(E52*0.75,2)</f>
        <v>3.75</v>
      </c>
      <c r="K52" s="57" t="s">
        <v>27</v>
      </c>
      <c r="L52" s="57"/>
      <c r="M52" s="57">
        <f>ROUNDUP((T5*E52)+(T6*J52)+(T7*(E52*2)),2)</f>
        <v>0</v>
      </c>
      <c r="N52" s="91">
        <f>ROUND(M52+(M52*15/100),2)</f>
        <v>0</v>
      </c>
      <c r="O52" s="79" t="s">
        <v>319</v>
      </c>
      <c r="P52" s="58" t="s">
        <v>136</v>
      </c>
      <c r="Q52" s="55"/>
      <c r="R52" s="59">
        <v>3</v>
      </c>
      <c r="S52" s="56">
        <f>ROUNDUP(R52*0.75,2)</f>
        <v>2.25</v>
      </c>
      <c r="T52" s="75">
        <f>ROUNDUP((T5*R52)+(T6*S52)+(T7*(R52*2)),2)</f>
        <v>0</v>
      </c>
    </row>
    <row r="53" spans="1:20" ht="18.75" customHeight="1" x14ac:dyDescent="0.2">
      <c r="A53" s="109"/>
      <c r="B53" s="79"/>
      <c r="C53" s="54" t="s">
        <v>255</v>
      </c>
      <c r="D53" s="55"/>
      <c r="E53" s="56">
        <v>3</v>
      </c>
      <c r="F53" s="57" t="s">
        <v>27</v>
      </c>
      <c r="G53" s="83"/>
      <c r="H53" s="87" t="s">
        <v>255</v>
      </c>
      <c r="I53" s="55"/>
      <c r="J53" s="57">
        <f>ROUNDUP(E53*0.75,2)</f>
        <v>2.25</v>
      </c>
      <c r="K53" s="57" t="s">
        <v>27</v>
      </c>
      <c r="L53" s="57"/>
      <c r="M53" s="57">
        <f>ROUNDUP((T5*E53)+(T6*J53)+(T7*(E53*2)),2)</f>
        <v>0</v>
      </c>
      <c r="N53" s="91">
        <f>ROUND(M53+(M53*40/100),2)</f>
        <v>0</v>
      </c>
      <c r="O53" s="79" t="s">
        <v>48</v>
      </c>
      <c r="P53" s="58"/>
      <c r="Q53" s="55"/>
      <c r="R53" s="59"/>
      <c r="S53" s="56"/>
      <c r="T53" s="75"/>
    </row>
    <row r="54" spans="1:20" ht="18.75" customHeight="1" thickBot="1" x14ac:dyDescent="0.25">
      <c r="A54" s="110"/>
      <c r="B54" s="81"/>
      <c r="C54" s="67"/>
      <c r="D54" s="68"/>
      <c r="E54" s="69"/>
      <c r="F54" s="70"/>
      <c r="G54" s="85"/>
      <c r="H54" s="89"/>
      <c r="I54" s="68"/>
      <c r="J54" s="70"/>
      <c r="K54" s="70"/>
      <c r="L54" s="70"/>
      <c r="M54" s="70"/>
      <c r="N54" s="93"/>
      <c r="O54" s="81"/>
      <c r="P54" s="71"/>
      <c r="Q54" s="68"/>
      <c r="R54" s="72"/>
      <c r="S54" s="69"/>
      <c r="T54" s="77"/>
    </row>
    <row r="55" spans="1:20" ht="18.75" customHeight="1" x14ac:dyDescent="0.2">
      <c r="A55" s="94" t="s">
        <v>102</v>
      </c>
    </row>
    <row r="56" spans="1:20" ht="18.75" customHeight="1" x14ac:dyDescent="0.2">
      <c r="A56" s="94" t="s">
        <v>103</v>
      </c>
    </row>
    <row r="57" spans="1:20" ht="18.75" customHeight="1" x14ac:dyDescent="0.2">
      <c r="A57" s="37" t="s">
        <v>104</v>
      </c>
    </row>
    <row r="58" spans="1:20" ht="18.75" customHeight="1" x14ac:dyDescent="0.2">
      <c r="A58" s="37" t="s">
        <v>105</v>
      </c>
    </row>
    <row r="59" spans="1:20" ht="18.75" customHeight="1" x14ac:dyDescent="0.2">
      <c r="A59" s="37" t="s">
        <v>106</v>
      </c>
    </row>
    <row r="60" spans="1:20" ht="18.75" customHeight="1" x14ac:dyDescent="0.2">
      <c r="A60" s="37" t="s">
        <v>107</v>
      </c>
    </row>
    <row r="61" spans="1:20" ht="18.75" customHeight="1" x14ac:dyDescent="0.2">
      <c r="A61" s="37" t="s">
        <v>108</v>
      </c>
    </row>
    <row r="62" spans="1:20" ht="18.75" customHeight="1" x14ac:dyDescent="0.2">
      <c r="A62" s="37" t="s">
        <v>169</v>
      </c>
    </row>
  </sheetData>
  <mergeCells count="7">
    <mergeCell ref="A39:A54"/>
    <mergeCell ref="H1:O1"/>
    <mergeCell ref="A2:T2"/>
    <mergeCell ref="Q3:T3"/>
    <mergeCell ref="A8:F8"/>
    <mergeCell ref="A10:A29"/>
    <mergeCell ref="A30:A38"/>
  </mergeCells>
  <phoneticPr fontId="18"/>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0"/>
  <sheetViews>
    <sheetView showZeros="0" topLeftCell="A19"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485</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322</v>
      </c>
      <c r="C12" s="54" t="s">
        <v>26</v>
      </c>
      <c r="D12" s="55"/>
      <c r="E12" s="56">
        <v>40</v>
      </c>
      <c r="F12" s="57" t="s">
        <v>27</v>
      </c>
      <c r="G12" s="83"/>
      <c r="H12" s="87" t="s">
        <v>26</v>
      </c>
      <c r="I12" s="55"/>
      <c r="J12" s="57">
        <f>ROUNDUP(E12*0.75,2)</f>
        <v>30</v>
      </c>
      <c r="K12" s="57" t="s">
        <v>27</v>
      </c>
      <c r="L12" s="57"/>
      <c r="M12" s="57">
        <f>ROUNDUP((R5*E12)+(R6*J12)+(R7*(E12*2)),2)</f>
        <v>0</v>
      </c>
      <c r="N12" s="91">
        <f>M12</f>
        <v>0</v>
      </c>
      <c r="O12" s="79" t="s">
        <v>323</v>
      </c>
      <c r="P12" s="58" t="s">
        <v>44</v>
      </c>
      <c r="Q12" s="55"/>
      <c r="R12" s="59">
        <v>2</v>
      </c>
      <c r="S12" s="56">
        <f>ROUNDUP(R12*0.75,2)</f>
        <v>1.5</v>
      </c>
      <c r="T12" s="75">
        <f>ROUNDUP((R5*R12)+(R6*S12)+(R7*(R12*2)),2)</f>
        <v>0</v>
      </c>
    </row>
    <row r="13" spans="1:21" ht="18.75" customHeight="1" x14ac:dyDescent="0.2">
      <c r="A13" s="109"/>
      <c r="B13" s="79"/>
      <c r="C13" s="54" t="s">
        <v>37</v>
      </c>
      <c r="D13" s="55"/>
      <c r="E13" s="56">
        <v>50</v>
      </c>
      <c r="F13" s="57" t="s">
        <v>27</v>
      </c>
      <c r="G13" s="83"/>
      <c r="H13" s="87" t="s">
        <v>37</v>
      </c>
      <c r="I13" s="55"/>
      <c r="J13" s="57">
        <f>ROUNDUP(E13*0.75,2)</f>
        <v>37.5</v>
      </c>
      <c r="K13" s="57" t="s">
        <v>27</v>
      </c>
      <c r="L13" s="57"/>
      <c r="M13" s="57">
        <f>ROUNDUP((R5*E13)+(R6*J13)+(R7*(E13*2)),2)</f>
        <v>0</v>
      </c>
      <c r="N13" s="91">
        <f>ROUND(M13+(M13*10/100),2)</f>
        <v>0</v>
      </c>
      <c r="O13" s="79" t="s">
        <v>324</v>
      </c>
      <c r="P13" s="58" t="s">
        <v>95</v>
      </c>
      <c r="Q13" s="55"/>
      <c r="R13" s="59">
        <v>30</v>
      </c>
      <c r="S13" s="56">
        <f>ROUNDUP(R13*0.75,2)</f>
        <v>22.5</v>
      </c>
      <c r="T13" s="75">
        <f>ROUNDUP((R5*R13)+(R6*S13)+(R7*(R13*2)),2)</f>
        <v>0</v>
      </c>
    </row>
    <row r="14" spans="1:21" ht="18.75" customHeight="1" x14ac:dyDescent="0.2">
      <c r="A14" s="109"/>
      <c r="B14" s="79"/>
      <c r="C14" s="54" t="s">
        <v>28</v>
      </c>
      <c r="D14" s="55"/>
      <c r="E14" s="56">
        <v>20</v>
      </c>
      <c r="F14" s="57" t="s">
        <v>27</v>
      </c>
      <c r="G14" s="83"/>
      <c r="H14" s="87" t="s">
        <v>28</v>
      </c>
      <c r="I14" s="55"/>
      <c r="J14" s="57">
        <f>ROUNDUP(E14*0.75,2)</f>
        <v>15</v>
      </c>
      <c r="K14" s="57" t="s">
        <v>27</v>
      </c>
      <c r="L14" s="57"/>
      <c r="M14" s="57">
        <f>ROUNDUP((R5*E14)+(R6*J14)+(R7*(E14*2)),2)</f>
        <v>0</v>
      </c>
      <c r="N14" s="91">
        <f>ROUND(M14+(M14*6/100),2)</f>
        <v>0</v>
      </c>
      <c r="O14" s="79" t="s">
        <v>48</v>
      </c>
      <c r="P14" s="58" t="s">
        <v>69</v>
      </c>
      <c r="Q14" s="55"/>
      <c r="R14" s="59">
        <v>2</v>
      </c>
      <c r="S14" s="56">
        <f>ROUNDUP(R14*0.75,2)</f>
        <v>1.5</v>
      </c>
      <c r="T14" s="75">
        <f>ROUNDUP((R5*R14)+(R6*S14)+(R7*(R14*2)),2)</f>
        <v>0</v>
      </c>
    </row>
    <row r="15" spans="1:21" ht="18.75" customHeight="1" x14ac:dyDescent="0.2">
      <c r="A15" s="109"/>
      <c r="B15" s="79"/>
      <c r="C15" s="54" t="s">
        <v>49</v>
      </c>
      <c r="D15" s="55"/>
      <c r="E15" s="56">
        <v>10</v>
      </c>
      <c r="F15" s="57" t="s">
        <v>27</v>
      </c>
      <c r="G15" s="83"/>
      <c r="H15" s="87" t="s">
        <v>49</v>
      </c>
      <c r="I15" s="55"/>
      <c r="J15" s="57">
        <f>ROUNDUP(E15*0.75,2)</f>
        <v>7.5</v>
      </c>
      <c r="K15" s="57" t="s">
        <v>27</v>
      </c>
      <c r="L15" s="57"/>
      <c r="M15" s="57">
        <f>ROUNDUP((R5*E15)+(R6*J15)+(R7*(E15*2)),2)</f>
        <v>0</v>
      </c>
      <c r="N15" s="91">
        <f>ROUND(M15+(M15*10/100),2)</f>
        <v>0</v>
      </c>
      <c r="O15" s="79"/>
      <c r="P15" s="58" t="s">
        <v>96</v>
      </c>
      <c r="Q15" s="55"/>
      <c r="R15" s="59">
        <v>1</v>
      </c>
      <c r="S15" s="56">
        <f>ROUNDUP(R15*0.75,2)</f>
        <v>0.75</v>
      </c>
      <c r="T15" s="75">
        <f>ROUNDUP((R5*R15)+(R6*S15)+(R7*(R15*2)),2)</f>
        <v>0</v>
      </c>
    </row>
    <row r="16" spans="1:21" ht="18.75" customHeight="1" x14ac:dyDescent="0.2">
      <c r="A16" s="109"/>
      <c r="B16" s="79"/>
      <c r="C16" s="54"/>
      <c r="D16" s="55"/>
      <c r="E16" s="56"/>
      <c r="F16" s="57"/>
      <c r="G16" s="83"/>
      <c r="H16" s="87"/>
      <c r="I16" s="55"/>
      <c r="J16" s="57"/>
      <c r="K16" s="57"/>
      <c r="L16" s="57"/>
      <c r="M16" s="57"/>
      <c r="N16" s="91"/>
      <c r="O16" s="79"/>
      <c r="P16" s="58" t="s">
        <v>88</v>
      </c>
      <c r="Q16" s="55" t="s">
        <v>41</v>
      </c>
      <c r="R16" s="59">
        <v>3</v>
      </c>
      <c r="S16" s="56">
        <f>ROUNDUP(R16*0.75,2)</f>
        <v>2.25</v>
      </c>
      <c r="T16" s="75">
        <f>ROUNDUP((R5*R16)+(R6*S16)+(R7*(R16*2)),2)</f>
        <v>0</v>
      </c>
    </row>
    <row r="17" spans="1:20" ht="18.75" customHeight="1" x14ac:dyDescent="0.2">
      <c r="A17" s="109"/>
      <c r="B17" s="80"/>
      <c r="C17" s="60"/>
      <c r="D17" s="61"/>
      <c r="E17" s="62"/>
      <c r="F17" s="63"/>
      <c r="G17" s="84"/>
      <c r="H17" s="88"/>
      <c r="I17" s="61"/>
      <c r="J17" s="63"/>
      <c r="K17" s="63"/>
      <c r="L17" s="63"/>
      <c r="M17" s="63"/>
      <c r="N17" s="92"/>
      <c r="O17" s="80"/>
      <c r="P17" s="64"/>
      <c r="Q17" s="61"/>
      <c r="R17" s="65"/>
      <c r="S17" s="62"/>
      <c r="T17" s="76"/>
    </row>
    <row r="18" spans="1:20" ht="18.75" customHeight="1" x14ac:dyDescent="0.2">
      <c r="A18" s="109"/>
      <c r="B18" s="79" t="s">
        <v>325</v>
      </c>
      <c r="C18" s="54" t="s">
        <v>163</v>
      </c>
      <c r="D18" s="55"/>
      <c r="E18" s="56">
        <v>40</v>
      </c>
      <c r="F18" s="57" t="s">
        <v>27</v>
      </c>
      <c r="G18" s="83"/>
      <c r="H18" s="87" t="s">
        <v>163</v>
      </c>
      <c r="I18" s="55"/>
      <c r="J18" s="57">
        <f>ROUNDUP(E18*0.75,2)</f>
        <v>30</v>
      </c>
      <c r="K18" s="57" t="s">
        <v>27</v>
      </c>
      <c r="L18" s="57"/>
      <c r="M18" s="57">
        <f>ROUNDUP((R5*E18)+(R6*J18)+(R7*(E18*2)),2)</f>
        <v>0</v>
      </c>
      <c r="N18" s="91">
        <f>ROUND(M18+(M18*6/100),2)</f>
        <v>0</v>
      </c>
      <c r="O18" s="79" t="s">
        <v>326</v>
      </c>
      <c r="P18" s="58" t="s">
        <v>95</v>
      </c>
      <c r="Q18" s="55"/>
      <c r="R18" s="59">
        <v>1.5</v>
      </c>
      <c r="S18" s="56">
        <f>ROUNDUP(R18*0.75,2)</f>
        <v>1.1300000000000001</v>
      </c>
      <c r="T18" s="75">
        <f>ROUNDUP((R5*R18)+(R6*S18)+(R7*(R18*2)),2)</f>
        <v>0</v>
      </c>
    </row>
    <row r="19" spans="1:20" ht="18.75" customHeight="1" x14ac:dyDescent="0.2">
      <c r="A19" s="109"/>
      <c r="B19" s="79"/>
      <c r="C19" s="54" t="s">
        <v>50</v>
      </c>
      <c r="D19" s="55"/>
      <c r="E19" s="56">
        <v>0.5</v>
      </c>
      <c r="F19" s="57" t="s">
        <v>27</v>
      </c>
      <c r="G19" s="83"/>
      <c r="H19" s="87" t="s">
        <v>50</v>
      </c>
      <c r="I19" s="55"/>
      <c r="J19" s="57">
        <f>ROUNDUP(E19*0.75,2)</f>
        <v>0.38</v>
      </c>
      <c r="K19" s="57" t="s">
        <v>27</v>
      </c>
      <c r="L19" s="57"/>
      <c r="M19" s="57">
        <f>ROUNDUP((R5*E19)+(R6*J19)+(R7*(E19*2)),2)</f>
        <v>0</v>
      </c>
      <c r="N19" s="91">
        <f>M19</f>
        <v>0</v>
      </c>
      <c r="O19" s="79" t="s">
        <v>327</v>
      </c>
      <c r="P19" s="58" t="s">
        <v>69</v>
      </c>
      <c r="Q19" s="55"/>
      <c r="R19" s="59">
        <v>0.5</v>
      </c>
      <c r="S19" s="56">
        <f>ROUNDUP(R19*0.75,2)</f>
        <v>0.38</v>
      </c>
      <c r="T19" s="75">
        <f>ROUNDUP((R5*R19)+(R6*S19)+(R7*(R19*2)),2)</f>
        <v>0</v>
      </c>
    </row>
    <row r="20" spans="1:20" ht="18.75" customHeight="1" x14ac:dyDescent="0.2">
      <c r="A20" s="109"/>
      <c r="B20" s="79"/>
      <c r="C20" s="54" t="s">
        <v>159</v>
      </c>
      <c r="D20" s="55"/>
      <c r="E20" s="56">
        <v>2</v>
      </c>
      <c r="F20" s="57" t="s">
        <v>27</v>
      </c>
      <c r="G20" s="83"/>
      <c r="H20" s="87" t="s">
        <v>159</v>
      </c>
      <c r="I20" s="55"/>
      <c r="J20" s="57">
        <f>ROUNDUP(E20*0.75,2)</f>
        <v>1.5</v>
      </c>
      <c r="K20" s="57" t="s">
        <v>27</v>
      </c>
      <c r="L20" s="57"/>
      <c r="M20" s="57">
        <f>ROUNDUP((R5*E20)+(R6*J20)+(R7*(E20*2)),2)</f>
        <v>0</v>
      </c>
      <c r="N20" s="91">
        <f>M20</f>
        <v>0</v>
      </c>
      <c r="O20" s="79" t="s">
        <v>48</v>
      </c>
      <c r="P20" s="58" t="s">
        <v>88</v>
      </c>
      <c r="Q20" s="55" t="s">
        <v>41</v>
      </c>
      <c r="R20" s="59">
        <v>1</v>
      </c>
      <c r="S20" s="56">
        <f>ROUNDUP(R20*0.75,2)</f>
        <v>0.75</v>
      </c>
      <c r="T20" s="75">
        <f>ROUNDUP((R5*R20)+(R6*S20)+(R7*(R20*2)),2)</f>
        <v>0</v>
      </c>
    </row>
    <row r="21" spans="1:20" ht="18.75" customHeight="1" x14ac:dyDescent="0.2">
      <c r="A21" s="109"/>
      <c r="B21" s="80"/>
      <c r="C21" s="60"/>
      <c r="D21" s="61"/>
      <c r="E21" s="62"/>
      <c r="F21" s="63"/>
      <c r="G21" s="84"/>
      <c r="H21" s="88"/>
      <c r="I21" s="61"/>
      <c r="J21" s="63"/>
      <c r="K21" s="63"/>
      <c r="L21" s="63"/>
      <c r="M21" s="63"/>
      <c r="N21" s="92"/>
      <c r="O21" s="80"/>
      <c r="P21" s="64"/>
      <c r="Q21" s="61"/>
      <c r="R21" s="65"/>
      <c r="S21" s="62"/>
      <c r="T21" s="76"/>
    </row>
    <row r="22" spans="1:20" ht="18.75" customHeight="1" x14ac:dyDescent="0.2">
      <c r="A22" s="109"/>
      <c r="B22" s="79" t="s">
        <v>97</v>
      </c>
      <c r="C22" s="54" t="s">
        <v>186</v>
      </c>
      <c r="D22" s="55"/>
      <c r="E22" s="56">
        <v>5</v>
      </c>
      <c r="F22" s="57" t="s">
        <v>27</v>
      </c>
      <c r="G22" s="83"/>
      <c r="H22" s="87" t="s">
        <v>186</v>
      </c>
      <c r="I22" s="55"/>
      <c r="J22" s="57">
        <f>ROUNDUP(E22*0.75,2)</f>
        <v>3.75</v>
      </c>
      <c r="K22" s="57" t="s">
        <v>27</v>
      </c>
      <c r="L22" s="57"/>
      <c r="M22" s="57">
        <f>ROUNDUP((R5*E22)+(R6*J22)+(R7*(E22*2)),2)</f>
        <v>0</v>
      </c>
      <c r="N22" s="91">
        <f>ROUND(M22+(M22*15/100),2)</f>
        <v>0</v>
      </c>
      <c r="O22" s="79" t="s">
        <v>48</v>
      </c>
      <c r="P22" s="58" t="s">
        <v>95</v>
      </c>
      <c r="Q22" s="55"/>
      <c r="R22" s="59">
        <v>100</v>
      </c>
      <c r="S22" s="56">
        <f>ROUNDUP(R22*0.75,2)</f>
        <v>75</v>
      </c>
      <c r="T22" s="75">
        <f>ROUNDUP((R5*R22)+(R6*S22)+(R7*(R22*2)),2)</f>
        <v>0</v>
      </c>
    </row>
    <row r="23" spans="1:20" ht="18.75" customHeight="1" x14ac:dyDescent="0.2">
      <c r="A23" s="109"/>
      <c r="B23" s="79"/>
      <c r="C23" s="54" t="s">
        <v>94</v>
      </c>
      <c r="D23" s="55"/>
      <c r="E23" s="56">
        <v>5</v>
      </c>
      <c r="F23" s="57" t="s">
        <v>27</v>
      </c>
      <c r="G23" s="83"/>
      <c r="H23" s="87" t="s">
        <v>94</v>
      </c>
      <c r="I23" s="55"/>
      <c r="J23" s="57">
        <f>ROUNDUP(E23*0.75,2)</f>
        <v>3.75</v>
      </c>
      <c r="K23" s="57" t="s">
        <v>27</v>
      </c>
      <c r="L23" s="57"/>
      <c r="M23" s="57">
        <f>ROUNDUP((R5*E23)+(R6*J23)+(R7*(E23*2)),2)</f>
        <v>0</v>
      </c>
      <c r="N23" s="91">
        <f>ROUND(M23+(M23*10/100),2)</f>
        <v>0</v>
      </c>
      <c r="O23" s="79"/>
      <c r="P23" s="58" t="s">
        <v>32</v>
      </c>
      <c r="Q23" s="55"/>
      <c r="R23" s="59">
        <v>0.1</v>
      </c>
      <c r="S23" s="56">
        <f>ROUNDUP(R23*0.75,2)</f>
        <v>0.08</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88</v>
      </c>
      <c r="Q24" s="55" t="s">
        <v>41</v>
      </c>
      <c r="R24" s="59">
        <v>0.5</v>
      </c>
      <c r="S24" s="56">
        <f>ROUNDUP(R24*0.75,2)</f>
        <v>0.38</v>
      </c>
      <c r="T24" s="75">
        <f>ROUNDUP((R5*R24)+(R6*S24)+(R7*(R24*2)),2)</f>
        <v>0</v>
      </c>
    </row>
    <row r="25" spans="1:20" ht="18.75" customHeight="1" thickBot="1" x14ac:dyDescent="0.25">
      <c r="A25" s="110"/>
      <c r="B25" s="81"/>
      <c r="C25" s="67"/>
      <c r="D25" s="68"/>
      <c r="E25" s="69"/>
      <c r="F25" s="70"/>
      <c r="G25" s="85"/>
      <c r="H25" s="89"/>
      <c r="I25" s="68"/>
      <c r="J25" s="70"/>
      <c r="K25" s="70"/>
      <c r="L25" s="70"/>
      <c r="M25" s="70"/>
      <c r="N25" s="93"/>
      <c r="O25" s="81"/>
      <c r="P25" s="71"/>
      <c r="Q25" s="68"/>
      <c r="R25" s="72"/>
      <c r="S25" s="69"/>
      <c r="T25" s="77"/>
    </row>
    <row r="26" spans="1:20" ht="18.75" customHeight="1" x14ac:dyDescent="0.2">
      <c r="A26" s="108" t="s">
        <v>73</v>
      </c>
      <c r="B26" s="79" t="s">
        <v>58</v>
      </c>
      <c r="C26" s="54" t="s">
        <v>58</v>
      </c>
      <c r="D26" s="55" t="s">
        <v>31</v>
      </c>
      <c r="E26" s="56">
        <v>120</v>
      </c>
      <c r="F26" s="57" t="s">
        <v>59</v>
      </c>
      <c r="G26" s="83"/>
      <c r="H26" s="87" t="s">
        <v>58</v>
      </c>
      <c r="I26" s="55" t="s">
        <v>31</v>
      </c>
      <c r="J26" s="57">
        <f>ROUNDUP(E26*0.75,2)</f>
        <v>90</v>
      </c>
      <c r="K26" s="57" t="s">
        <v>59</v>
      </c>
      <c r="L26" s="57"/>
      <c r="M26" s="57">
        <f>ROUNDUP((S5*E26)+(S6*J26)+(S7*(E26*2)),2)</f>
        <v>0</v>
      </c>
      <c r="N26" s="91">
        <f>M26</f>
        <v>0</v>
      </c>
      <c r="O26" s="79"/>
      <c r="P26" s="58"/>
      <c r="Q26" s="55"/>
      <c r="R26" s="59"/>
      <c r="S26" s="56"/>
      <c r="T26" s="75"/>
    </row>
    <row r="27" spans="1:20" ht="18.75" customHeight="1" x14ac:dyDescent="0.2">
      <c r="A27" s="109"/>
      <c r="B27" s="80"/>
      <c r="C27" s="60"/>
      <c r="D27" s="61"/>
      <c r="E27" s="62"/>
      <c r="F27" s="63"/>
      <c r="G27" s="84"/>
      <c r="H27" s="88"/>
      <c r="I27" s="61"/>
      <c r="J27" s="63"/>
      <c r="K27" s="63"/>
      <c r="L27" s="63"/>
      <c r="M27" s="63"/>
      <c r="N27" s="92"/>
      <c r="O27" s="80"/>
      <c r="P27" s="64"/>
      <c r="Q27" s="61"/>
      <c r="R27" s="65"/>
      <c r="S27" s="62"/>
      <c r="T27" s="76"/>
    </row>
    <row r="28" spans="1:20" ht="18.75" customHeight="1" x14ac:dyDescent="0.2">
      <c r="A28" s="109"/>
      <c r="B28" s="79" t="s">
        <v>328</v>
      </c>
      <c r="C28" s="54" t="s">
        <v>58</v>
      </c>
      <c r="D28" s="55" t="s">
        <v>31</v>
      </c>
      <c r="E28" s="56">
        <v>20</v>
      </c>
      <c r="F28" s="57" t="s">
        <v>59</v>
      </c>
      <c r="G28" s="83"/>
      <c r="H28" s="87" t="s">
        <v>58</v>
      </c>
      <c r="I28" s="55" t="s">
        <v>31</v>
      </c>
      <c r="J28" s="57">
        <f>ROUNDUP(E28*0.75,2)</f>
        <v>15</v>
      </c>
      <c r="K28" s="57" t="s">
        <v>59</v>
      </c>
      <c r="L28" s="57"/>
      <c r="M28" s="57">
        <f>ROUNDUP((S5*E28)+(S6*J28)+(S7*(E28*2)),2)</f>
        <v>0</v>
      </c>
      <c r="N28" s="91">
        <f>M28</f>
        <v>0</v>
      </c>
      <c r="O28" s="79" t="s">
        <v>329</v>
      </c>
      <c r="P28" s="58" t="s">
        <v>40</v>
      </c>
      <c r="Q28" s="55" t="s">
        <v>41</v>
      </c>
      <c r="R28" s="59">
        <v>15</v>
      </c>
      <c r="S28" s="56">
        <f>ROUNDUP(R28*0.75,2)</f>
        <v>11.25</v>
      </c>
      <c r="T28" s="75">
        <f>ROUNDUP((S5*R28)+(S6*S28)+(S7*(R28*2)),2)</f>
        <v>0</v>
      </c>
    </row>
    <row r="29" spans="1:20" ht="18.75" customHeight="1" x14ac:dyDescent="0.2">
      <c r="A29" s="109"/>
      <c r="B29" s="79"/>
      <c r="C29" s="54" t="s">
        <v>332</v>
      </c>
      <c r="D29" s="55"/>
      <c r="E29" s="56">
        <v>10</v>
      </c>
      <c r="F29" s="57" t="s">
        <v>27</v>
      </c>
      <c r="G29" s="83"/>
      <c r="H29" s="87" t="s">
        <v>332</v>
      </c>
      <c r="I29" s="55"/>
      <c r="J29" s="57">
        <f>ROUNDUP(E29*0.75,2)</f>
        <v>7.5</v>
      </c>
      <c r="K29" s="57" t="s">
        <v>27</v>
      </c>
      <c r="L29" s="57"/>
      <c r="M29" s="57">
        <f>ROUNDUP((S5*E29)+(S6*J29)+(S7*(E29*2)),2)</f>
        <v>0</v>
      </c>
      <c r="N29" s="91">
        <f>M29</f>
        <v>0</v>
      </c>
      <c r="O29" s="79" t="s">
        <v>330</v>
      </c>
      <c r="P29" s="58" t="s">
        <v>69</v>
      </c>
      <c r="Q29" s="55"/>
      <c r="R29" s="59">
        <v>15</v>
      </c>
      <c r="S29" s="56">
        <f>ROUNDUP(R29*0.75,2)</f>
        <v>11.25</v>
      </c>
      <c r="T29" s="75">
        <f>ROUNDUP((S5*R29)+(S6*S29)+(S7*(R29*2)),2)</f>
        <v>0</v>
      </c>
    </row>
    <row r="30" spans="1:20" ht="18.75" customHeight="1" x14ac:dyDescent="0.2">
      <c r="A30" s="109"/>
      <c r="B30" s="79"/>
      <c r="C30" s="54"/>
      <c r="D30" s="55"/>
      <c r="E30" s="56"/>
      <c r="F30" s="57"/>
      <c r="G30" s="83"/>
      <c r="H30" s="87"/>
      <c r="I30" s="55"/>
      <c r="J30" s="57"/>
      <c r="K30" s="57"/>
      <c r="L30" s="57"/>
      <c r="M30" s="57"/>
      <c r="N30" s="91"/>
      <c r="O30" s="103" t="s">
        <v>592</v>
      </c>
      <c r="P30" s="58" t="s">
        <v>42</v>
      </c>
      <c r="Q30" s="55"/>
      <c r="R30" s="59">
        <v>20</v>
      </c>
      <c r="S30" s="56">
        <f>ROUNDUP(R30*0.75,2)</f>
        <v>15</v>
      </c>
      <c r="T30" s="75">
        <f>ROUNDUP((S5*R30)+(S6*S30)+(S7*(R30*2)),2)</f>
        <v>0</v>
      </c>
    </row>
    <row r="31" spans="1:20" ht="18.75" customHeight="1" x14ac:dyDescent="0.2">
      <c r="A31" s="109"/>
      <c r="B31" s="79"/>
      <c r="C31" s="54"/>
      <c r="D31" s="55"/>
      <c r="E31" s="56"/>
      <c r="F31" s="57"/>
      <c r="G31" s="83"/>
      <c r="H31" s="87"/>
      <c r="I31" s="55"/>
      <c r="J31" s="57"/>
      <c r="K31" s="57"/>
      <c r="L31" s="57"/>
      <c r="M31" s="57"/>
      <c r="N31" s="91"/>
      <c r="O31" s="36" t="s">
        <v>547</v>
      </c>
      <c r="P31" s="58"/>
      <c r="Q31" s="55"/>
      <c r="R31" s="59"/>
      <c r="S31" s="56"/>
      <c r="T31" s="75"/>
    </row>
    <row r="32" spans="1:20" ht="18.75" customHeight="1" x14ac:dyDescent="0.2">
      <c r="A32" s="109"/>
      <c r="B32" s="79"/>
      <c r="C32" s="54"/>
      <c r="D32" s="55"/>
      <c r="E32" s="56"/>
      <c r="F32" s="57"/>
      <c r="G32" s="83"/>
      <c r="H32" s="87"/>
      <c r="I32" s="55"/>
      <c r="J32" s="57"/>
      <c r="K32" s="57"/>
      <c r="L32" s="57"/>
      <c r="M32" s="57"/>
      <c r="N32" s="91"/>
      <c r="O32" s="79" t="s">
        <v>331</v>
      </c>
      <c r="P32" s="58"/>
      <c r="Q32" s="55"/>
      <c r="R32" s="59"/>
      <c r="S32" s="56"/>
      <c r="T32" s="75"/>
    </row>
    <row r="33" spans="1:20" ht="18.75" customHeight="1" thickBot="1" x14ac:dyDescent="0.25">
      <c r="A33" s="110"/>
      <c r="B33" s="81"/>
      <c r="C33" s="67"/>
      <c r="D33" s="68"/>
      <c r="E33" s="69"/>
      <c r="F33" s="70"/>
      <c r="G33" s="85"/>
      <c r="H33" s="89"/>
      <c r="I33" s="68"/>
      <c r="J33" s="70"/>
      <c r="K33" s="70"/>
      <c r="L33" s="70"/>
      <c r="M33" s="70"/>
      <c r="N33" s="93"/>
      <c r="O33" s="81" t="s">
        <v>48</v>
      </c>
      <c r="P33" s="71"/>
      <c r="Q33" s="68"/>
      <c r="R33" s="72"/>
      <c r="S33" s="69"/>
      <c r="T33" s="77"/>
    </row>
    <row r="34" spans="1:20" ht="18.75" customHeight="1" x14ac:dyDescent="0.2">
      <c r="A34" s="108" t="s">
        <v>101</v>
      </c>
      <c r="B34" s="79" t="s">
        <v>25</v>
      </c>
      <c r="C34" s="54"/>
      <c r="D34" s="55"/>
      <c r="E34" s="56"/>
      <c r="F34" s="57"/>
      <c r="G34" s="83"/>
      <c r="H34" s="87"/>
      <c r="I34" s="55"/>
      <c r="J34" s="57"/>
      <c r="K34" s="57"/>
      <c r="L34" s="57"/>
      <c r="M34" s="57"/>
      <c r="N34" s="91"/>
      <c r="O34" s="79"/>
      <c r="P34" s="58" t="s">
        <v>25</v>
      </c>
      <c r="Q34" s="55"/>
      <c r="R34" s="59">
        <v>110</v>
      </c>
      <c r="S34" s="56">
        <f>ROUNDUP(R34*0.75,2)</f>
        <v>82.5</v>
      </c>
      <c r="T34" s="75">
        <f>ROUNDUP((T5*R34)+(T6*S34)+(T7*(R34*2)),2)</f>
        <v>0</v>
      </c>
    </row>
    <row r="35" spans="1:20" ht="18.75" customHeight="1" x14ac:dyDescent="0.2">
      <c r="A35" s="109"/>
      <c r="B35" s="80"/>
      <c r="C35" s="60"/>
      <c r="D35" s="61"/>
      <c r="E35" s="62"/>
      <c r="F35" s="63"/>
      <c r="G35" s="84"/>
      <c r="H35" s="88"/>
      <c r="I35" s="61"/>
      <c r="J35" s="63"/>
      <c r="K35" s="63"/>
      <c r="L35" s="63"/>
      <c r="M35" s="63"/>
      <c r="N35" s="92"/>
      <c r="O35" s="80"/>
      <c r="P35" s="64"/>
      <c r="Q35" s="61"/>
      <c r="R35" s="65"/>
      <c r="S35" s="62"/>
      <c r="T35" s="76"/>
    </row>
    <row r="36" spans="1:20" ht="18.75" customHeight="1" x14ac:dyDescent="0.2">
      <c r="A36" s="109"/>
      <c r="B36" s="79" t="s">
        <v>333</v>
      </c>
      <c r="C36" s="54" t="s">
        <v>340</v>
      </c>
      <c r="D36" s="55"/>
      <c r="E36" s="100">
        <v>0.33333333333333331</v>
      </c>
      <c r="F36" s="57" t="s">
        <v>146</v>
      </c>
      <c r="G36" s="83"/>
      <c r="H36" s="87" t="s">
        <v>340</v>
      </c>
      <c r="I36" s="55"/>
      <c r="J36" s="57">
        <f>ROUNDUP(E36*0.75,2)</f>
        <v>0.25</v>
      </c>
      <c r="K36" s="57" t="s">
        <v>146</v>
      </c>
      <c r="L36" s="57"/>
      <c r="M36" s="57">
        <f>ROUNDUP((T5*E36)+(T6*J36)+(T7*(E36*2)),2)</f>
        <v>0</v>
      </c>
      <c r="N36" s="91">
        <f>M36</f>
        <v>0</v>
      </c>
      <c r="O36" s="79" t="s">
        <v>334</v>
      </c>
      <c r="P36" s="58" t="s">
        <v>44</v>
      </c>
      <c r="Q36" s="55"/>
      <c r="R36" s="59">
        <v>1</v>
      </c>
      <c r="S36" s="56">
        <f t="shared" ref="S36:S44" si="0">ROUNDUP(R36*0.75,2)</f>
        <v>0.75</v>
      </c>
      <c r="T36" s="75">
        <f>ROUNDUP((T5*R36)+(T6*S36)+(T7*(R36*2)),2)</f>
        <v>0</v>
      </c>
    </row>
    <row r="37" spans="1:20" ht="18.75" customHeight="1" x14ac:dyDescent="0.2">
      <c r="A37" s="109"/>
      <c r="B37" s="79"/>
      <c r="C37" s="54" t="s">
        <v>124</v>
      </c>
      <c r="D37" s="55"/>
      <c r="E37" s="56">
        <v>20</v>
      </c>
      <c r="F37" s="57" t="s">
        <v>27</v>
      </c>
      <c r="G37" s="83"/>
      <c r="H37" s="87" t="s">
        <v>124</v>
      </c>
      <c r="I37" s="55"/>
      <c r="J37" s="57">
        <f>ROUNDUP(E37*0.75,2)</f>
        <v>15</v>
      </c>
      <c r="K37" s="57" t="s">
        <v>27</v>
      </c>
      <c r="L37" s="57"/>
      <c r="M37" s="57">
        <f>ROUNDUP((T5*E37)+(T6*J37)+(T7*(E37*2)),2)</f>
        <v>0</v>
      </c>
      <c r="N37" s="91">
        <f>M37</f>
        <v>0</v>
      </c>
      <c r="O37" s="79" t="s">
        <v>335</v>
      </c>
      <c r="P37" s="58" t="s">
        <v>40</v>
      </c>
      <c r="Q37" s="55" t="s">
        <v>41</v>
      </c>
      <c r="R37" s="59">
        <v>2</v>
      </c>
      <c r="S37" s="56">
        <f t="shared" si="0"/>
        <v>1.5</v>
      </c>
      <c r="T37" s="75">
        <f>ROUNDUP((T5*R37)+(T6*S37)+(T7*(R37*2)),2)</f>
        <v>0</v>
      </c>
    </row>
    <row r="38" spans="1:20" ht="18.75" customHeight="1" x14ac:dyDescent="0.2">
      <c r="A38" s="109"/>
      <c r="B38" s="79"/>
      <c r="C38" s="54" t="s">
        <v>28</v>
      </c>
      <c r="D38" s="55"/>
      <c r="E38" s="56">
        <v>20</v>
      </c>
      <c r="F38" s="57" t="s">
        <v>27</v>
      </c>
      <c r="G38" s="83"/>
      <c r="H38" s="87" t="s">
        <v>28</v>
      </c>
      <c r="I38" s="55"/>
      <c r="J38" s="57">
        <f>ROUNDUP(E38*0.75,2)</f>
        <v>15</v>
      </c>
      <c r="K38" s="57" t="s">
        <v>27</v>
      </c>
      <c r="L38" s="57"/>
      <c r="M38" s="57">
        <f>ROUNDUP((T5*E38)+(T6*J38)+(T7*(E38*2)),2)</f>
        <v>0</v>
      </c>
      <c r="N38" s="91">
        <f>ROUND(M38+(M38*6/100),2)</f>
        <v>0</v>
      </c>
      <c r="O38" s="79" t="s">
        <v>336</v>
      </c>
      <c r="P38" s="58" t="s">
        <v>42</v>
      </c>
      <c r="Q38" s="55"/>
      <c r="R38" s="59">
        <v>20</v>
      </c>
      <c r="S38" s="56">
        <f t="shared" si="0"/>
        <v>15</v>
      </c>
      <c r="T38" s="75">
        <f>ROUNDUP((T5*R38)+(T6*S38)+(T7*(R38*2)),2)</f>
        <v>0</v>
      </c>
    </row>
    <row r="39" spans="1:20" ht="18.75" customHeight="1" x14ac:dyDescent="0.2">
      <c r="A39" s="109"/>
      <c r="B39" s="79"/>
      <c r="C39" s="54" t="s">
        <v>29</v>
      </c>
      <c r="D39" s="55"/>
      <c r="E39" s="56">
        <v>0.5</v>
      </c>
      <c r="F39" s="57" t="s">
        <v>27</v>
      </c>
      <c r="G39" s="83"/>
      <c r="H39" s="87" t="s">
        <v>29</v>
      </c>
      <c r="I39" s="55"/>
      <c r="J39" s="57">
        <f>ROUNDUP(E39*0.75,2)</f>
        <v>0.38</v>
      </c>
      <c r="K39" s="57" t="s">
        <v>27</v>
      </c>
      <c r="L39" s="57"/>
      <c r="M39" s="57">
        <f>ROUNDUP((T5*E39)+(T6*J39)+(T7*(E39*2)),2)</f>
        <v>0</v>
      </c>
      <c r="N39" s="91">
        <f>ROUND(M39+(M39*10/100),2)</f>
        <v>0</v>
      </c>
      <c r="O39" s="79" t="s">
        <v>337</v>
      </c>
      <c r="P39" s="58" t="s">
        <v>86</v>
      </c>
      <c r="Q39" s="55"/>
      <c r="R39" s="59">
        <v>1</v>
      </c>
      <c r="S39" s="56">
        <f t="shared" si="0"/>
        <v>0.75</v>
      </c>
      <c r="T39" s="75">
        <f>ROUNDUP((T5*R39)+(T6*S39)+(T7*(R39*2)),2)</f>
        <v>0</v>
      </c>
    </row>
    <row r="40" spans="1:20" ht="18.75" customHeight="1" x14ac:dyDescent="0.2">
      <c r="A40" s="109"/>
      <c r="B40" s="79"/>
      <c r="C40" s="54"/>
      <c r="D40" s="55"/>
      <c r="E40" s="56"/>
      <c r="F40" s="57"/>
      <c r="G40" s="83"/>
      <c r="H40" s="87"/>
      <c r="I40" s="55"/>
      <c r="J40" s="57"/>
      <c r="K40" s="57"/>
      <c r="L40" s="57"/>
      <c r="M40" s="57"/>
      <c r="N40" s="91"/>
      <c r="O40" s="79" t="s">
        <v>338</v>
      </c>
      <c r="P40" s="58" t="s">
        <v>33</v>
      </c>
      <c r="Q40" s="55"/>
      <c r="R40" s="59">
        <v>10</v>
      </c>
      <c r="S40" s="56">
        <f t="shared" si="0"/>
        <v>7.5</v>
      </c>
      <c r="T40" s="75">
        <f>ROUNDUP((T5*R40)+(T6*S40)+(T7*(R40*2)),2)</f>
        <v>0</v>
      </c>
    </row>
    <row r="41" spans="1:20" ht="18.75" customHeight="1" x14ac:dyDescent="0.2">
      <c r="A41" s="109"/>
      <c r="B41" s="79"/>
      <c r="C41" s="54"/>
      <c r="D41" s="55"/>
      <c r="E41" s="56"/>
      <c r="F41" s="57"/>
      <c r="G41" s="83"/>
      <c r="H41" s="87"/>
      <c r="I41" s="55"/>
      <c r="J41" s="57"/>
      <c r="K41" s="57"/>
      <c r="L41" s="57"/>
      <c r="M41" s="57"/>
      <c r="N41" s="91"/>
      <c r="O41" s="79" t="s">
        <v>339</v>
      </c>
      <c r="P41" s="58" t="s">
        <v>46</v>
      </c>
      <c r="Q41" s="55"/>
      <c r="R41" s="59">
        <v>1.5</v>
      </c>
      <c r="S41" s="56">
        <f t="shared" si="0"/>
        <v>1.1300000000000001</v>
      </c>
      <c r="T41" s="75">
        <f>ROUNDUP((T5*R41)+(T6*S41)+(T7*(R41*2)),2)</f>
        <v>0</v>
      </c>
    </row>
    <row r="42" spans="1:20" ht="18.75" customHeight="1" x14ac:dyDescent="0.2">
      <c r="A42" s="109"/>
      <c r="B42" s="79"/>
      <c r="C42" s="54"/>
      <c r="D42" s="55"/>
      <c r="E42" s="56"/>
      <c r="F42" s="57"/>
      <c r="G42" s="83"/>
      <c r="H42" s="87"/>
      <c r="I42" s="55"/>
      <c r="J42" s="57"/>
      <c r="K42" s="57"/>
      <c r="L42" s="57"/>
      <c r="M42" s="57"/>
      <c r="N42" s="91"/>
      <c r="O42" s="79" t="s">
        <v>48</v>
      </c>
      <c r="P42" s="58" t="s">
        <v>69</v>
      </c>
      <c r="Q42" s="55"/>
      <c r="R42" s="59">
        <v>0.5</v>
      </c>
      <c r="S42" s="56">
        <f t="shared" si="0"/>
        <v>0.38</v>
      </c>
      <c r="T42" s="75">
        <f>ROUNDUP((T5*R42)+(T6*S42)+(T7*(R42*2)),2)</f>
        <v>0</v>
      </c>
    </row>
    <row r="43" spans="1:20" ht="18.75" customHeight="1" x14ac:dyDescent="0.2">
      <c r="A43" s="109"/>
      <c r="B43" s="79"/>
      <c r="C43" s="54"/>
      <c r="D43" s="55"/>
      <c r="E43" s="56"/>
      <c r="F43" s="57"/>
      <c r="G43" s="83"/>
      <c r="H43" s="87"/>
      <c r="I43" s="55"/>
      <c r="J43" s="57"/>
      <c r="K43" s="57"/>
      <c r="L43" s="57"/>
      <c r="M43" s="57"/>
      <c r="N43" s="91"/>
      <c r="O43" s="79"/>
      <c r="P43" s="58" t="s">
        <v>30</v>
      </c>
      <c r="Q43" s="55" t="s">
        <v>31</v>
      </c>
      <c r="R43" s="59">
        <v>0.5</v>
      </c>
      <c r="S43" s="56">
        <f t="shared" si="0"/>
        <v>0.38</v>
      </c>
      <c r="T43" s="75">
        <f>ROUNDUP((T5*R43)+(T6*S43)+(T7*(R43*2)),2)</f>
        <v>0</v>
      </c>
    </row>
    <row r="44" spans="1:20" ht="18.75" customHeight="1" x14ac:dyDescent="0.2">
      <c r="A44" s="109"/>
      <c r="B44" s="79"/>
      <c r="C44" s="54"/>
      <c r="D44" s="55"/>
      <c r="E44" s="56"/>
      <c r="F44" s="57"/>
      <c r="G44" s="83"/>
      <c r="H44" s="87"/>
      <c r="I44" s="55"/>
      <c r="J44" s="57"/>
      <c r="K44" s="57"/>
      <c r="L44" s="57"/>
      <c r="M44" s="57"/>
      <c r="N44" s="91"/>
      <c r="O44" s="79"/>
      <c r="P44" s="58" t="s">
        <v>43</v>
      </c>
      <c r="Q44" s="55" t="s">
        <v>41</v>
      </c>
      <c r="R44" s="59">
        <v>3</v>
      </c>
      <c r="S44" s="56">
        <f t="shared" si="0"/>
        <v>2.25</v>
      </c>
      <c r="T44" s="75">
        <f>ROUNDUP((T5*R44)+(T6*S44)+(T7*(R44*2)),2)</f>
        <v>0</v>
      </c>
    </row>
    <row r="45" spans="1:20" ht="18.75" customHeight="1" x14ac:dyDescent="0.2">
      <c r="A45" s="109"/>
      <c r="B45" s="80"/>
      <c r="C45" s="60"/>
      <c r="D45" s="61"/>
      <c r="E45" s="62"/>
      <c r="F45" s="63"/>
      <c r="G45" s="84"/>
      <c r="H45" s="88"/>
      <c r="I45" s="61"/>
      <c r="J45" s="63"/>
      <c r="K45" s="63"/>
      <c r="L45" s="63"/>
      <c r="M45" s="63"/>
      <c r="N45" s="92"/>
      <c r="O45" s="80"/>
      <c r="P45" s="64"/>
      <c r="Q45" s="61"/>
      <c r="R45" s="65"/>
      <c r="S45" s="62"/>
      <c r="T45" s="76"/>
    </row>
    <row r="46" spans="1:20" ht="18.75" customHeight="1" x14ac:dyDescent="0.2">
      <c r="A46" s="109"/>
      <c r="B46" s="79" t="s">
        <v>341</v>
      </c>
      <c r="C46" s="54" t="s">
        <v>345</v>
      </c>
      <c r="D46" s="55" t="s">
        <v>41</v>
      </c>
      <c r="E46" s="56">
        <v>10</v>
      </c>
      <c r="F46" s="57" t="s">
        <v>27</v>
      </c>
      <c r="G46" s="83"/>
      <c r="H46" s="87" t="s">
        <v>345</v>
      </c>
      <c r="I46" s="55" t="s">
        <v>41</v>
      </c>
      <c r="J46" s="57">
        <f>ROUNDUP(E46*0.75,2)</f>
        <v>7.5</v>
      </c>
      <c r="K46" s="57" t="s">
        <v>27</v>
      </c>
      <c r="L46" s="57"/>
      <c r="M46" s="57">
        <f>ROUNDUP((T5*E46)+(T6*J46)+(T7*(E46*2)),2)</f>
        <v>0</v>
      </c>
      <c r="N46" s="91">
        <f>M46</f>
        <v>0</v>
      </c>
      <c r="O46" s="79" t="s">
        <v>342</v>
      </c>
      <c r="P46" s="58" t="s">
        <v>131</v>
      </c>
      <c r="Q46" s="55" t="s">
        <v>132</v>
      </c>
      <c r="R46" s="59">
        <v>4</v>
      </c>
      <c r="S46" s="56">
        <f>ROUNDUP(R46*0.75,2)</f>
        <v>3</v>
      </c>
      <c r="T46" s="75">
        <f>ROUNDUP((T5*R46)+(T6*S46)+(T7*(R46*2)),2)</f>
        <v>0</v>
      </c>
    </row>
    <row r="47" spans="1:20" ht="18.75" customHeight="1" x14ac:dyDescent="0.2">
      <c r="A47" s="109"/>
      <c r="B47" s="79"/>
      <c r="C47" s="54" t="s">
        <v>130</v>
      </c>
      <c r="D47" s="55"/>
      <c r="E47" s="56">
        <v>10</v>
      </c>
      <c r="F47" s="57" t="s">
        <v>27</v>
      </c>
      <c r="G47" s="83"/>
      <c r="H47" s="87" t="s">
        <v>130</v>
      </c>
      <c r="I47" s="55"/>
      <c r="J47" s="57">
        <f>ROUNDUP(E47*0.75,2)</f>
        <v>7.5</v>
      </c>
      <c r="K47" s="57" t="s">
        <v>27</v>
      </c>
      <c r="L47" s="57"/>
      <c r="M47" s="57">
        <f>ROUNDUP((T5*E47)+(T6*J47)+(T7*(E47*2)),2)</f>
        <v>0</v>
      </c>
      <c r="N47" s="91">
        <f>ROUND(M47+(M47*2/100),2)</f>
        <v>0</v>
      </c>
      <c r="O47" s="79" t="s">
        <v>343</v>
      </c>
      <c r="P47" s="58" t="s">
        <v>69</v>
      </c>
      <c r="Q47" s="55"/>
      <c r="R47" s="59">
        <v>0.3</v>
      </c>
      <c r="S47" s="56">
        <f>ROUNDUP(R47*0.75,2)</f>
        <v>0.23</v>
      </c>
      <c r="T47" s="75">
        <f>ROUNDUP((T5*R47)+(T6*S47)+(T7*(R47*2)),2)</f>
        <v>0</v>
      </c>
    </row>
    <row r="48" spans="1:20" ht="18.75" customHeight="1" x14ac:dyDescent="0.2">
      <c r="A48" s="109"/>
      <c r="B48" s="79"/>
      <c r="C48" s="54" t="s">
        <v>201</v>
      </c>
      <c r="D48" s="55"/>
      <c r="E48" s="56">
        <v>5</v>
      </c>
      <c r="F48" s="57" t="s">
        <v>27</v>
      </c>
      <c r="G48" s="83"/>
      <c r="H48" s="87" t="s">
        <v>201</v>
      </c>
      <c r="I48" s="55"/>
      <c r="J48" s="57">
        <f>ROUNDUP(E48*0.75,2)</f>
        <v>3.75</v>
      </c>
      <c r="K48" s="57" t="s">
        <v>27</v>
      </c>
      <c r="L48" s="57"/>
      <c r="M48" s="57">
        <f>ROUNDUP((T5*E48)+(T6*J48)+(T7*(E48*2)),2)</f>
        <v>0</v>
      </c>
      <c r="N48" s="91">
        <f>M48</f>
        <v>0</v>
      </c>
      <c r="O48" s="79" t="s">
        <v>344</v>
      </c>
      <c r="P48" s="58" t="s">
        <v>32</v>
      </c>
      <c r="Q48" s="55"/>
      <c r="R48" s="59">
        <v>0.1</v>
      </c>
      <c r="S48" s="56">
        <f>ROUNDUP(R48*0.75,2)</f>
        <v>0.08</v>
      </c>
      <c r="T48" s="75">
        <f>ROUNDUP((T5*R48)+(T6*S48)+(T7*(R48*2)),2)</f>
        <v>0</v>
      </c>
    </row>
    <row r="49" spans="1:20" ht="18.75" customHeight="1" x14ac:dyDescent="0.2">
      <c r="A49" s="109"/>
      <c r="B49" s="79"/>
      <c r="C49" s="54"/>
      <c r="D49" s="55"/>
      <c r="E49" s="56"/>
      <c r="F49" s="57"/>
      <c r="G49" s="83"/>
      <c r="H49" s="87"/>
      <c r="I49" s="55"/>
      <c r="J49" s="57"/>
      <c r="K49" s="57"/>
      <c r="L49" s="57"/>
      <c r="M49" s="57"/>
      <c r="N49" s="91"/>
      <c r="O49" s="79" t="s">
        <v>48</v>
      </c>
      <c r="P49" s="58"/>
      <c r="Q49" s="55"/>
      <c r="R49" s="59"/>
      <c r="S49" s="56"/>
      <c r="T49" s="75"/>
    </row>
    <row r="50" spans="1:20" ht="18.75" customHeight="1" x14ac:dyDescent="0.2">
      <c r="A50" s="109"/>
      <c r="B50" s="80"/>
      <c r="C50" s="60"/>
      <c r="D50" s="61"/>
      <c r="E50" s="62"/>
      <c r="F50" s="63"/>
      <c r="G50" s="84"/>
      <c r="H50" s="88"/>
      <c r="I50" s="61"/>
      <c r="J50" s="63"/>
      <c r="K50" s="63"/>
      <c r="L50" s="63"/>
      <c r="M50" s="63"/>
      <c r="N50" s="92"/>
      <c r="O50" s="80"/>
      <c r="P50" s="64"/>
      <c r="Q50" s="61"/>
      <c r="R50" s="65"/>
      <c r="S50" s="62"/>
      <c r="T50" s="76"/>
    </row>
    <row r="51" spans="1:20" ht="18.75" customHeight="1" x14ac:dyDescent="0.2">
      <c r="A51" s="109"/>
      <c r="B51" s="79" t="s">
        <v>133</v>
      </c>
      <c r="C51" s="54" t="s">
        <v>187</v>
      </c>
      <c r="D51" s="55"/>
      <c r="E51" s="56">
        <v>5</v>
      </c>
      <c r="F51" s="57" t="s">
        <v>27</v>
      </c>
      <c r="G51" s="83"/>
      <c r="H51" s="87" t="s">
        <v>187</v>
      </c>
      <c r="I51" s="55"/>
      <c r="J51" s="57">
        <f>ROUNDUP(E51*0.75,2)</f>
        <v>3.75</v>
      </c>
      <c r="K51" s="57" t="s">
        <v>27</v>
      </c>
      <c r="L51" s="57"/>
      <c r="M51" s="57">
        <f>ROUNDUP((T5*E51)+(T6*J51)+(T7*(E51*2)),2)</f>
        <v>0</v>
      </c>
      <c r="N51" s="91">
        <f>ROUND(M51+(M51*10/100),2)</f>
        <v>0</v>
      </c>
      <c r="O51" s="79" t="s">
        <v>48</v>
      </c>
      <c r="P51" s="58" t="s">
        <v>95</v>
      </c>
      <c r="Q51" s="55"/>
      <c r="R51" s="59">
        <v>100</v>
      </c>
      <c r="S51" s="56">
        <f>ROUNDUP(R51*0.75,2)</f>
        <v>75</v>
      </c>
      <c r="T51" s="75">
        <f>ROUNDUP((T5*R51)+(T6*S51)+(T7*(R51*2)),2)</f>
        <v>0</v>
      </c>
    </row>
    <row r="52" spans="1:20" ht="18.75" customHeight="1" x14ac:dyDescent="0.2">
      <c r="A52" s="109"/>
      <c r="B52" s="79"/>
      <c r="C52" s="54" t="s">
        <v>346</v>
      </c>
      <c r="D52" s="55"/>
      <c r="E52" s="56">
        <v>2</v>
      </c>
      <c r="F52" s="57" t="s">
        <v>27</v>
      </c>
      <c r="G52" s="83"/>
      <c r="H52" s="87" t="s">
        <v>346</v>
      </c>
      <c r="I52" s="55"/>
      <c r="J52" s="57">
        <f>ROUNDUP(E52*0.75,2)</f>
        <v>1.5</v>
      </c>
      <c r="K52" s="57" t="s">
        <v>27</v>
      </c>
      <c r="L52" s="57"/>
      <c r="M52" s="57">
        <f>ROUNDUP((T5*E52)+(T6*J52)+(T7*(E52*2)),2)</f>
        <v>0</v>
      </c>
      <c r="N52" s="91">
        <f>ROUND(M52+(M52*10/100),2)</f>
        <v>0</v>
      </c>
      <c r="O52" s="79"/>
      <c r="P52" s="58" t="s">
        <v>136</v>
      </c>
      <c r="Q52" s="55"/>
      <c r="R52" s="59">
        <v>3</v>
      </c>
      <c r="S52" s="56">
        <f>ROUNDUP(R52*0.75,2)</f>
        <v>2.25</v>
      </c>
      <c r="T52" s="75">
        <f>ROUNDUP((T5*R52)+(T6*S52)+(T7*(R52*2)),2)</f>
        <v>0</v>
      </c>
    </row>
    <row r="53" spans="1:20" ht="18.75" customHeight="1" thickBot="1" x14ac:dyDescent="0.25">
      <c r="A53" s="110"/>
      <c r="B53" s="81"/>
      <c r="C53" s="67"/>
      <c r="D53" s="68"/>
      <c r="E53" s="69"/>
      <c r="F53" s="70"/>
      <c r="G53" s="85"/>
      <c r="H53" s="89"/>
      <c r="I53" s="68"/>
      <c r="J53" s="70"/>
      <c r="K53" s="70"/>
      <c r="L53" s="70"/>
      <c r="M53" s="70"/>
      <c r="N53" s="93"/>
      <c r="O53" s="81"/>
      <c r="P53" s="71"/>
      <c r="Q53" s="68"/>
      <c r="R53" s="72"/>
      <c r="S53" s="69"/>
      <c r="T53" s="77"/>
    </row>
    <row r="54" spans="1:20" ht="18.75" customHeight="1" x14ac:dyDescent="0.2">
      <c r="A54" s="94" t="s">
        <v>102</v>
      </c>
    </row>
    <row r="55" spans="1:20" ht="18.75" customHeight="1" x14ac:dyDescent="0.2">
      <c r="A55" s="94" t="s">
        <v>103</v>
      </c>
    </row>
    <row r="56" spans="1:20" ht="18.75" customHeight="1" x14ac:dyDescent="0.2">
      <c r="A56" s="37" t="s">
        <v>104</v>
      </c>
    </row>
    <row r="57" spans="1:20" ht="18.75" customHeight="1" x14ac:dyDescent="0.2">
      <c r="A57" s="37" t="s">
        <v>105</v>
      </c>
    </row>
    <row r="58" spans="1:20" ht="18.75" customHeight="1" x14ac:dyDescent="0.2">
      <c r="A58" s="37" t="s">
        <v>106</v>
      </c>
    </row>
    <row r="59" spans="1:20" ht="18.75" customHeight="1" x14ac:dyDescent="0.2">
      <c r="A59" s="37" t="s">
        <v>107</v>
      </c>
    </row>
    <row r="60" spans="1:20" ht="18.75" customHeight="1" x14ac:dyDescent="0.2">
      <c r="A60" s="37" t="s">
        <v>108</v>
      </c>
    </row>
  </sheetData>
  <mergeCells count="7">
    <mergeCell ref="A34:A53"/>
    <mergeCell ref="H1:O1"/>
    <mergeCell ref="A2:T2"/>
    <mergeCell ref="Q3:T3"/>
    <mergeCell ref="A8:F8"/>
    <mergeCell ref="A10:A25"/>
    <mergeCell ref="A26:A33"/>
  </mergeCells>
  <phoneticPr fontId="19"/>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5"/>
  <sheetViews>
    <sheetView showZeros="0" tabSelected="1" topLeftCell="A31" zoomScale="80" zoomScaleNormal="80" zoomScaleSheetLayoutView="80" workbookViewId="0">
      <selection activeCell="O60" sqref="O60"/>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119" t="s">
        <v>631</v>
      </c>
      <c r="C5" s="119"/>
      <c r="D5" s="3"/>
      <c r="E5" s="6"/>
      <c r="F5" s="2"/>
      <c r="G5" s="2"/>
      <c r="H5" s="2"/>
      <c r="I5" s="3"/>
      <c r="J5" s="2"/>
      <c r="K5" s="7"/>
      <c r="L5" s="7"/>
      <c r="M5" s="7"/>
      <c r="N5" s="9"/>
      <c r="O5" s="2"/>
      <c r="P5" s="14"/>
      <c r="Q5" s="45" t="s">
        <v>6</v>
      </c>
      <c r="R5" s="46"/>
      <c r="S5" s="47"/>
      <c r="T5" s="47"/>
      <c r="U5" s="3"/>
    </row>
    <row r="6" spans="1:21" ht="22.5" customHeight="1" x14ac:dyDescent="0.2">
      <c r="A6" s="5"/>
      <c r="B6" s="119"/>
      <c r="C6" s="119"/>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486</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487</v>
      </c>
      <c r="C10" s="48" t="s">
        <v>49</v>
      </c>
      <c r="D10" s="49"/>
      <c r="E10" s="50">
        <v>10</v>
      </c>
      <c r="F10" s="51" t="s">
        <v>27</v>
      </c>
      <c r="G10" s="82"/>
      <c r="H10" s="86" t="s">
        <v>49</v>
      </c>
      <c r="I10" s="49"/>
      <c r="J10" s="51">
        <f>ROUNDUP(E10*0.75,2)</f>
        <v>7.5</v>
      </c>
      <c r="K10" s="51" t="s">
        <v>27</v>
      </c>
      <c r="L10" s="51"/>
      <c r="M10" s="51">
        <f>ROUNDUP((R5*E10)+(R6*J10)+(R7*(E10*2)),2)</f>
        <v>0</v>
      </c>
      <c r="N10" s="90">
        <f>ROUND(M10+(M10*10/100),2)</f>
        <v>0</v>
      </c>
      <c r="O10" s="78" t="s">
        <v>621</v>
      </c>
      <c r="P10" s="52" t="s">
        <v>25</v>
      </c>
      <c r="Q10" s="49"/>
      <c r="R10" s="53">
        <v>110</v>
      </c>
      <c r="S10" s="50">
        <f t="shared" ref="S10:S15" si="0">ROUNDUP(R10*0.75,2)</f>
        <v>82.5</v>
      </c>
      <c r="T10" s="74">
        <f>ROUNDUP((R5*R10)+(R6*S10)+(R7*(R10*2)),2)</f>
        <v>0</v>
      </c>
    </row>
    <row r="11" spans="1:21" ht="18.75" customHeight="1" x14ac:dyDescent="0.2">
      <c r="A11" s="109"/>
      <c r="B11" s="79"/>
      <c r="C11" s="54" t="s">
        <v>492</v>
      </c>
      <c r="D11" s="55" t="s">
        <v>493</v>
      </c>
      <c r="E11" s="73">
        <v>0.1</v>
      </c>
      <c r="F11" s="57" t="s">
        <v>100</v>
      </c>
      <c r="G11" s="83"/>
      <c r="H11" s="87" t="s">
        <v>492</v>
      </c>
      <c r="I11" s="55" t="s">
        <v>493</v>
      </c>
      <c r="J11" s="57">
        <f>ROUNDUP(E11*0.75,2)</f>
        <v>0.08</v>
      </c>
      <c r="K11" s="57" t="s">
        <v>100</v>
      </c>
      <c r="L11" s="57"/>
      <c r="M11" s="57">
        <f>ROUNDUP((R5*E11)+(R6*J11)+(R7*(E11*2)),2)</f>
        <v>0</v>
      </c>
      <c r="N11" s="91">
        <f>M11</f>
        <v>0</v>
      </c>
      <c r="O11" s="79" t="s">
        <v>488</v>
      </c>
      <c r="P11" s="58" t="s">
        <v>33</v>
      </c>
      <c r="Q11" s="55"/>
      <c r="R11" s="59">
        <v>3</v>
      </c>
      <c r="S11" s="56">
        <f t="shared" si="0"/>
        <v>2.25</v>
      </c>
      <c r="T11" s="75">
        <f>ROUNDUP((R5*R11)+(R6*S11)+(R7*(R11*2)),2)</f>
        <v>0</v>
      </c>
    </row>
    <row r="12" spans="1:21" ht="18.75" customHeight="1" x14ac:dyDescent="0.2">
      <c r="A12" s="109"/>
      <c r="B12" s="79"/>
      <c r="C12" s="54" t="s">
        <v>494</v>
      </c>
      <c r="D12" s="55" t="s">
        <v>622</v>
      </c>
      <c r="E12" s="73">
        <v>0.1</v>
      </c>
      <c r="F12" s="57" t="s">
        <v>100</v>
      </c>
      <c r="G12" s="83"/>
      <c r="H12" s="87" t="s">
        <v>494</v>
      </c>
      <c r="I12" s="55" t="s">
        <v>622</v>
      </c>
      <c r="J12" s="57">
        <f>ROUNDUP(E12*0.75,2)</f>
        <v>0.08</v>
      </c>
      <c r="K12" s="57" t="s">
        <v>100</v>
      </c>
      <c r="L12" s="57"/>
      <c r="M12" s="57">
        <f>ROUNDUP((R5*E12)+(R6*J12)+(R7*(E12*2)),2)</f>
        <v>0</v>
      </c>
      <c r="N12" s="91">
        <f>M12</f>
        <v>0</v>
      </c>
      <c r="O12" s="79" t="s">
        <v>489</v>
      </c>
      <c r="P12" s="58" t="s">
        <v>95</v>
      </c>
      <c r="Q12" s="55"/>
      <c r="R12" s="59">
        <v>2</v>
      </c>
      <c r="S12" s="56">
        <f t="shared" si="0"/>
        <v>1.5</v>
      </c>
      <c r="T12" s="75">
        <f>ROUNDUP((R5*R12)+(R6*S12)+(R7*(R12*2)),2)</f>
        <v>0</v>
      </c>
    </row>
    <row r="13" spans="1:21" ht="18.75" customHeight="1" x14ac:dyDescent="0.2">
      <c r="A13" s="109"/>
      <c r="B13" s="79"/>
      <c r="C13" s="54"/>
      <c r="D13" s="55"/>
      <c r="E13" s="56"/>
      <c r="F13" s="57"/>
      <c r="G13" s="83"/>
      <c r="H13" s="87"/>
      <c r="I13" s="55"/>
      <c r="J13" s="57"/>
      <c r="K13" s="57"/>
      <c r="L13" s="57"/>
      <c r="M13" s="57"/>
      <c r="N13" s="91"/>
      <c r="O13" s="79" t="s">
        <v>490</v>
      </c>
      <c r="P13" s="58" t="s">
        <v>69</v>
      </c>
      <c r="Q13" s="55"/>
      <c r="R13" s="59">
        <v>0.2</v>
      </c>
      <c r="S13" s="56">
        <f t="shared" si="0"/>
        <v>0.15</v>
      </c>
      <c r="T13" s="75">
        <f>ROUNDUP((R5*R13)+(R6*S13)+(R7*(R13*2)),2)</f>
        <v>0</v>
      </c>
    </row>
    <row r="14" spans="1:21" ht="18.75" customHeight="1" x14ac:dyDescent="0.2">
      <c r="A14" s="109"/>
      <c r="B14" s="79"/>
      <c r="C14" s="54"/>
      <c r="D14" s="55"/>
      <c r="E14" s="56"/>
      <c r="F14" s="57"/>
      <c r="G14" s="83"/>
      <c r="H14" s="87"/>
      <c r="I14" s="55"/>
      <c r="J14" s="57"/>
      <c r="K14" s="57"/>
      <c r="L14" s="57"/>
      <c r="M14" s="57"/>
      <c r="N14" s="91"/>
      <c r="O14" s="79" t="s">
        <v>491</v>
      </c>
      <c r="P14" s="58" t="s">
        <v>32</v>
      </c>
      <c r="Q14" s="55"/>
      <c r="R14" s="59">
        <v>0.05</v>
      </c>
      <c r="S14" s="56">
        <f t="shared" si="0"/>
        <v>0.04</v>
      </c>
      <c r="T14" s="75">
        <f>ROUNDUP((R5*R14)+(R6*S14)+(R7*(R14*2)),2)</f>
        <v>0</v>
      </c>
    </row>
    <row r="15" spans="1:21" ht="18.75" customHeight="1" x14ac:dyDescent="0.2">
      <c r="A15" s="109"/>
      <c r="B15" s="79"/>
      <c r="C15" s="54"/>
      <c r="D15" s="55"/>
      <c r="E15" s="56"/>
      <c r="F15" s="57"/>
      <c r="G15" s="83"/>
      <c r="H15" s="87"/>
      <c r="I15" s="55"/>
      <c r="J15" s="57"/>
      <c r="K15" s="57"/>
      <c r="L15" s="57"/>
      <c r="M15" s="57"/>
      <c r="N15" s="91"/>
      <c r="O15" s="79" t="s">
        <v>48</v>
      </c>
      <c r="P15" s="58" t="s">
        <v>88</v>
      </c>
      <c r="Q15" s="55" t="s">
        <v>41</v>
      </c>
      <c r="R15" s="59">
        <v>0.2</v>
      </c>
      <c r="S15" s="56">
        <f t="shared" si="0"/>
        <v>0.15</v>
      </c>
      <c r="T15" s="75">
        <f>ROUNDUP((R5*R15)+(R6*S15)+(R7*(R15*2)),2)</f>
        <v>0</v>
      </c>
    </row>
    <row r="16" spans="1:21" ht="18.75" customHeight="1" x14ac:dyDescent="0.2">
      <c r="A16" s="109"/>
      <c r="B16" s="80"/>
      <c r="C16" s="60"/>
      <c r="D16" s="61"/>
      <c r="E16" s="62"/>
      <c r="F16" s="63"/>
      <c r="G16" s="84"/>
      <c r="H16" s="88"/>
      <c r="I16" s="61"/>
      <c r="J16" s="63"/>
      <c r="K16" s="63"/>
      <c r="L16" s="63"/>
      <c r="M16" s="63"/>
      <c r="N16" s="92"/>
      <c r="O16" s="80"/>
      <c r="P16" s="64"/>
      <c r="Q16" s="61"/>
      <c r="R16" s="65"/>
      <c r="S16" s="62"/>
      <c r="T16" s="76"/>
    </row>
    <row r="17" spans="1:20" ht="18.75" customHeight="1" x14ac:dyDescent="0.2">
      <c r="A17" s="109"/>
      <c r="B17" s="79" t="s">
        <v>350</v>
      </c>
      <c r="C17" s="54" t="s">
        <v>270</v>
      </c>
      <c r="D17" s="55"/>
      <c r="E17" s="56">
        <v>1</v>
      </c>
      <c r="F17" s="57" t="s">
        <v>72</v>
      </c>
      <c r="G17" s="83"/>
      <c r="H17" s="87" t="s">
        <v>270</v>
      </c>
      <c r="I17" s="55"/>
      <c r="J17" s="57">
        <f>ROUNDUP(E17*0.75,2)</f>
        <v>0.75</v>
      </c>
      <c r="K17" s="57" t="s">
        <v>72</v>
      </c>
      <c r="L17" s="57"/>
      <c r="M17" s="57">
        <f>ROUNDUP((R5*E17)+(R6*J17)+(R7*(E17*2)),2)</f>
        <v>0</v>
      </c>
      <c r="N17" s="91">
        <f>M17</f>
        <v>0</v>
      </c>
      <c r="O17" s="103" t="s">
        <v>595</v>
      </c>
      <c r="P17" s="58" t="s">
        <v>69</v>
      </c>
      <c r="Q17" s="55"/>
      <c r="R17" s="59">
        <v>0.3</v>
      </c>
      <c r="S17" s="56">
        <f t="shared" ref="S17:S26" si="1">ROUNDUP(R17*0.75,2)</f>
        <v>0.23</v>
      </c>
      <c r="T17" s="75">
        <f>ROUNDUP((R5*R17)+(R6*S17)+(R7*(R17*2)),2)</f>
        <v>0</v>
      </c>
    </row>
    <row r="18" spans="1:20" ht="18.75" customHeight="1" x14ac:dyDescent="0.2">
      <c r="A18" s="109"/>
      <c r="B18" s="79"/>
      <c r="C18" s="54" t="s">
        <v>181</v>
      </c>
      <c r="D18" s="55"/>
      <c r="E18" s="56">
        <v>0.5</v>
      </c>
      <c r="F18" s="57" t="s">
        <v>27</v>
      </c>
      <c r="G18" s="83"/>
      <c r="H18" s="87" t="s">
        <v>181</v>
      </c>
      <c r="I18" s="55"/>
      <c r="J18" s="57">
        <f>ROUNDUP(E18*0.75,2)</f>
        <v>0.38</v>
      </c>
      <c r="K18" s="57" t="s">
        <v>27</v>
      </c>
      <c r="L18" s="57"/>
      <c r="M18" s="57">
        <f>ROUNDUP((R5*E18)+(R6*J18)+(R7*(E18*2)),2)</f>
        <v>0</v>
      </c>
      <c r="N18" s="91"/>
      <c r="O18" s="36" t="s">
        <v>550</v>
      </c>
      <c r="P18" s="58" t="s">
        <v>96</v>
      </c>
      <c r="Q18" s="55"/>
      <c r="R18" s="59">
        <v>1</v>
      </c>
      <c r="S18" s="56">
        <f t="shared" si="1"/>
        <v>0.75</v>
      </c>
      <c r="T18" s="75">
        <f>ROUNDUP((R5*R18)+(R6*S18)+(R7*(R18*2)),2)</f>
        <v>0</v>
      </c>
    </row>
    <row r="19" spans="1:20" ht="18.75" customHeight="1" x14ac:dyDescent="0.2">
      <c r="A19" s="109"/>
      <c r="B19" s="79"/>
      <c r="C19" s="54" t="s">
        <v>28</v>
      </c>
      <c r="D19" s="55"/>
      <c r="E19" s="56">
        <v>5</v>
      </c>
      <c r="F19" s="57" t="s">
        <v>27</v>
      </c>
      <c r="G19" s="83"/>
      <c r="H19" s="87" t="s">
        <v>28</v>
      </c>
      <c r="I19" s="55"/>
      <c r="J19" s="57">
        <f>ROUNDUP(E19*0.75,2)</f>
        <v>3.75</v>
      </c>
      <c r="K19" s="57" t="s">
        <v>27</v>
      </c>
      <c r="L19" s="57"/>
      <c r="M19" s="57">
        <f>ROUNDUP((R5*E19)+(R6*J19)+(R7*(E19*2)),2)</f>
        <v>0</v>
      </c>
      <c r="N19" s="91">
        <f>ROUND(M19+(M19*6/100),2)</f>
        <v>0</v>
      </c>
      <c r="O19" s="79" t="s">
        <v>351</v>
      </c>
      <c r="P19" s="58" t="s">
        <v>88</v>
      </c>
      <c r="Q19" s="55" t="s">
        <v>41</v>
      </c>
      <c r="R19" s="59">
        <v>0.3</v>
      </c>
      <c r="S19" s="56">
        <f t="shared" si="1"/>
        <v>0.23</v>
      </c>
      <c r="T19" s="75">
        <f>ROUNDUP((R5*R19)+(R6*S19)+(R7*(R19*2)),2)</f>
        <v>0</v>
      </c>
    </row>
    <row r="20" spans="1:20" ht="18.75" customHeight="1" x14ac:dyDescent="0.2">
      <c r="A20" s="109"/>
      <c r="B20" s="79"/>
      <c r="C20" s="54" t="s">
        <v>45</v>
      </c>
      <c r="D20" s="55"/>
      <c r="E20" s="56">
        <v>20</v>
      </c>
      <c r="F20" s="57" t="s">
        <v>27</v>
      </c>
      <c r="G20" s="83"/>
      <c r="H20" s="87" t="s">
        <v>45</v>
      </c>
      <c r="I20" s="55"/>
      <c r="J20" s="57">
        <f>ROUNDUP(E20*0.75,2)</f>
        <v>15</v>
      </c>
      <c r="K20" s="57" t="s">
        <v>27</v>
      </c>
      <c r="L20" s="57"/>
      <c r="M20" s="57">
        <f>ROUNDUP((R5*E20)+(R6*J20)+(R7*(E20*2)),2)</f>
        <v>0</v>
      </c>
      <c r="N20" s="91">
        <f>ROUND(M20+(M20*3/100),2)</f>
        <v>0</v>
      </c>
      <c r="O20" s="103" t="s">
        <v>596</v>
      </c>
      <c r="P20" s="58" t="s">
        <v>86</v>
      </c>
      <c r="Q20" s="55"/>
      <c r="R20" s="59">
        <v>1</v>
      </c>
      <c r="S20" s="56">
        <f t="shared" si="1"/>
        <v>0.75</v>
      </c>
      <c r="T20" s="75">
        <f>ROUNDUP((R5*R20)+(R6*S20)+(R7*(R20*2)),2)</f>
        <v>0</v>
      </c>
    </row>
    <row r="21" spans="1:20" ht="18.75" customHeight="1" x14ac:dyDescent="0.2">
      <c r="A21" s="109"/>
      <c r="B21" s="79"/>
      <c r="C21" s="54"/>
      <c r="D21" s="55"/>
      <c r="E21" s="56"/>
      <c r="F21" s="57"/>
      <c r="G21" s="83"/>
      <c r="H21" s="87"/>
      <c r="I21" s="55"/>
      <c r="J21" s="57"/>
      <c r="K21" s="57"/>
      <c r="L21" s="57"/>
      <c r="M21" s="57"/>
      <c r="N21" s="91"/>
      <c r="O21" s="36" t="s">
        <v>549</v>
      </c>
      <c r="P21" s="58" t="s">
        <v>40</v>
      </c>
      <c r="Q21" s="55" t="s">
        <v>41</v>
      </c>
      <c r="R21" s="59">
        <v>2</v>
      </c>
      <c r="S21" s="56">
        <f t="shared" si="1"/>
        <v>1.5</v>
      </c>
      <c r="T21" s="75">
        <f>ROUNDUP((R5*R21)+(R6*S21)+(R7*(R21*2)),2)</f>
        <v>0</v>
      </c>
    </row>
    <row r="22" spans="1:20" ht="18.75" customHeight="1" x14ac:dyDescent="0.2">
      <c r="A22" s="109"/>
      <c r="B22" s="79"/>
      <c r="C22" s="54"/>
      <c r="D22" s="55"/>
      <c r="E22" s="56"/>
      <c r="F22" s="57"/>
      <c r="G22" s="83"/>
      <c r="H22" s="87"/>
      <c r="I22" s="55"/>
      <c r="J22" s="57"/>
      <c r="K22" s="57"/>
      <c r="L22" s="57"/>
      <c r="M22" s="57"/>
      <c r="N22" s="91"/>
      <c r="O22" s="79" t="s">
        <v>352</v>
      </c>
      <c r="P22" s="58" t="s">
        <v>89</v>
      </c>
      <c r="Q22" s="55"/>
      <c r="R22" s="59">
        <v>2</v>
      </c>
      <c r="S22" s="56">
        <f t="shared" si="1"/>
        <v>1.5</v>
      </c>
      <c r="T22" s="75">
        <f>ROUNDUP((R5*R22)+(R6*S22)+(R7*(R22*2)),2)</f>
        <v>0</v>
      </c>
    </row>
    <row r="23" spans="1:20" ht="18.75" customHeight="1" x14ac:dyDescent="0.2">
      <c r="A23" s="109"/>
      <c r="B23" s="79"/>
      <c r="C23" s="54"/>
      <c r="D23" s="55"/>
      <c r="E23" s="56"/>
      <c r="F23" s="57"/>
      <c r="G23" s="83"/>
      <c r="H23" s="87"/>
      <c r="I23" s="55"/>
      <c r="J23" s="57"/>
      <c r="K23" s="57"/>
      <c r="L23" s="57"/>
      <c r="M23" s="57"/>
      <c r="N23" s="91"/>
      <c r="O23" s="79" t="s">
        <v>178</v>
      </c>
      <c r="P23" s="58" t="s">
        <v>44</v>
      </c>
      <c r="Q23" s="55"/>
      <c r="R23" s="59">
        <v>4</v>
      </c>
      <c r="S23" s="56">
        <f t="shared" si="1"/>
        <v>3</v>
      </c>
      <c r="T23" s="75">
        <f>ROUNDUP((R5*R23)+(R6*S23)+(R7*(R23*2)),2)</f>
        <v>0</v>
      </c>
    </row>
    <row r="24" spans="1:20" ht="18.75" customHeight="1" x14ac:dyDescent="0.2">
      <c r="A24" s="109"/>
      <c r="B24" s="79"/>
      <c r="C24" s="54"/>
      <c r="D24" s="55"/>
      <c r="E24" s="56"/>
      <c r="F24" s="57"/>
      <c r="G24" s="83"/>
      <c r="H24" s="87"/>
      <c r="I24" s="55"/>
      <c r="J24" s="57"/>
      <c r="K24" s="57"/>
      <c r="L24" s="57"/>
      <c r="M24" s="57"/>
      <c r="N24" s="91"/>
      <c r="O24" s="79" t="s">
        <v>24</v>
      </c>
      <c r="P24" s="58" t="s">
        <v>131</v>
      </c>
      <c r="Q24" s="55" t="s">
        <v>132</v>
      </c>
      <c r="R24" s="59">
        <v>8</v>
      </c>
      <c r="S24" s="56">
        <f t="shared" si="1"/>
        <v>6</v>
      </c>
      <c r="T24" s="75">
        <f>ROUNDUP((R5*R24)+(R6*S24)+(R7*(R24*2)),2)</f>
        <v>0</v>
      </c>
    </row>
    <row r="25" spans="1:20" ht="18.75" customHeight="1" x14ac:dyDescent="0.2">
      <c r="A25" s="109"/>
      <c r="B25" s="79"/>
      <c r="C25" s="54"/>
      <c r="D25" s="55"/>
      <c r="E25" s="56"/>
      <c r="F25" s="57"/>
      <c r="G25" s="83"/>
      <c r="H25" s="87"/>
      <c r="I25" s="55"/>
      <c r="J25" s="57"/>
      <c r="K25" s="57"/>
      <c r="L25" s="57"/>
      <c r="M25" s="57"/>
      <c r="N25" s="91"/>
      <c r="O25" s="79"/>
      <c r="P25" s="58" t="s">
        <v>69</v>
      </c>
      <c r="Q25" s="55"/>
      <c r="R25" s="59">
        <v>0.5</v>
      </c>
      <c r="S25" s="56">
        <f t="shared" si="1"/>
        <v>0.38</v>
      </c>
      <c r="T25" s="75">
        <f>ROUNDUP((R5*R25)+(R6*S25)+(R7*(R25*2)),2)</f>
        <v>0</v>
      </c>
    </row>
    <row r="26" spans="1:20" ht="18.75" customHeight="1" x14ac:dyDescent="0.2">
      <c r="A26" s="109"/>
      <c r="B26" s="79"/>
      <c r="C26" s="54"/>
      <c r="D26" s="55"/>
      <c r="E26" s="56"/>
      <c r="F26" s="57"/>
      <c r="G26" s="83"/>
      <c r="H26" s="87"/>
      <c r="I26" s="55"/>
      <c r="J26" s="57"/>
      <c r="K26" s="57"/>
      <c r="L26" s="57"/>
      <c r="M26" s="57"/>
      <c r="N26" s="91"/>
      <c r="O26" s="79"/>
      <c r="P26" s="58" t="s">
        <v>32</v>
      </c>
      <c r="Q26" s="55"/>
      <c r="R26" s="59">
        <v>0.05</v>
      </c>
      <c r="S26" s="56">
        <f t="shared" si="1"/>
        <v>0.04</v>
      </c>
      <c r="T26" s="75">
        <f>ROUNDUP((R5*R26)+(R6*S26)+(R7*(R26*2)),2)</f>
        <v>0</v>
      </c>
    </row>
    <row r="27" spans="1:20" ht="18.75" customHeight="1" x14ac:dyDescent="0.2">
      <c r="A27" s="109"/>
      <c r="B27" s="80"/>
      <c r="C27" s="60"/>
      <c r="D27" s="61"/>
      <c r="E27" s="62"/>
      <c r="F27" s="63"/>
      <c r="G27" s="84"/>
      <c r="H27" s="88"/>
      <c r="I27" s="61"/>
      <c r="J27" s="63"/>
      <c r="K27" s="63"/>
      <c r="L27" s="63"/>
      <c r="M27" s="63"/>
      <c r="N27" s="92"/>
      <c r="O27" s="80"/>
      <c r="P27" s="64"/>
      <c r="Q27" s="61"/>
      <c r="R27" s="65"/>
      <c r="S27" s="62"/>
      <c r="T27" s="76"/>
    </row>
    <row r="28" spans="1:20" ht="18.75" customHeight="1" x14ac:dyDescent="0.2">
      <c r="A28" s="109"/>
      <c r="B28" s="79" t="s">
        <v>317</v>
      </c>
      <c r="C28" s="54" t="s">
        <v>185</v>
      </c>
      <c r="D28" s="55"/>
      <c r="E28" s="56">
        <v>10</v>
      </c>
      <c r="F28" s="57" t="s">
        <v>27</v>
      </c>
      <c r="G28" s="83"/>
      <c r="H28" s="87" t="s">
        <v>185</v>
      </c>
      <c r="I28" s="55"/>
      <c r="J28" s="57">
        <f>ROUNDUP(E28*0.75,2)</f>
        <v>7.5</v>
      </c>
      <c r="K28" s="57" t="s">
        <v>27</v>
      </c>
      <c r="L28" s="57"/>
      <c r="M28" s="57">
        <f>ROUNDUP((R5*E28)+(R6*J28)+(R7*(E28*2)),2)</f>
        <v>0</v>
      </c>
      <c r="N28" s="91">
        <f>ROUND(M28+(M28*15/100),2)</f>
        <v>0</v>
      </c>
      <c r="O28" s="79" t="s">
        <v>48</v>
      </c>
      <c r="P28" s="58" t="s">
        <v>95</v>
      </c>
      <c r="Q28" s="55"/>
      <c r="R28" s="59">
        <v>100</v>
      </c>
      <c r="S28" s="56">
        <f>ROUNDUP(R28*0.75,2)</f>
        <v>75</v>
      </c>
      <c r="T28" s="75">
        <f>ROUNDUP((R5*R28)+(R6*S28)+(R7*(R28*2)),2)</f>
        <v>0</v>
      </c>
    </row>
    <row r="29" spans="1:20" ht="18.75" customHeight="1" x14ac:dyDescent="0.2">
      <c r="A29" s="109"/>
      <c r="B29" s="79"/>
      <c r="C29" s="54" t="s">
        <v>495</v>
      </c>
      <c r="D29" s="55"/>
      <c r="E29" s="56">
        <v>10</v>
      </c>
      <c r="F29" s="57" t="s">
        <v>27</v>
      </c>
      <c r="G29" s="83"/>
      <c r="H29" s="87" t="s">
        <v>495</v>
      </c>
      <c r="I29" s="55"/>
      <c r="J29" s="57">
        <f>ROUNDUP(E29*0.75,2)</f>
        <v>7.5</v>
      </c>
      <c r="K29" s="57" t="s">
        <v>27</v>
      </c>
      <c r="L29" s="57"/>
      <c r="M29" s="57">
        <f>ROUNDUP((R5*E29)+(R6*J29)+(R7*(E29*2)),2)</f>
        <v>0</v>
      </c>
      <c r="N29" s="91">
        <f>M29</f>
        <v>0</v>
      </c>
      <c r="O29" s="79"/>
      <c r="P29" s="58" t="s">
        <v>136</v>
      </c>
      <c r="Q29" s="55"/>
      <c r="R29" s="59">
        <v>3</v>
      </c>
      <c r="S29" s="56">
        <f>ROUNDUP(R29*0.75,2)</f>
        <v>2.25</v>
      </c>
      <c r="T29" s="75">
        <f>ROUNDUP((R5*R29)+(R6*S29)+(R7*(R29*2)),2)</f>
        <v>0</v>
      </c>
    </row>
    <row r="30" spans="1:20" ht="18.75" customHeight="1" x14ac:dyDescent="0.2">
      <c r="A30" s="109"/>
      <c r="B30" s="79"/>
      <c r="C30" s="54" t="s">
        <v>135</v>
      </c>
      <c r="D30" s="55"/>
      <c r="E30" s="56">
        <v>5</v>
      </c>
      <c r="F30" s="57" t="s">
        <v>27</v>
      </c>
      <c r="G30" s="83"/>
      <c r="H30" s="87" t="s">
        <v>135</v>
      </c>
      <c r="I30" s="55"/>
      <c r="J30" s="57">
        <f>ROUNDUP(E30*0.75,2)</f>
        <v>3.75</v>
      </c>
      <c r="K30" s="57" t="s">
        <v>27</v>
      </c>
      <c r="L30" s="57"/>
      <c r="M30" s="57">
        <f>ROUNDUP((R5*E30)+(R6*J30)+(R7*(E30*2)),2)</f>
        <v>0</v>
      </c>
      <c r="N30" s="91">
        <f>M30</f>
        <v>0</v>
      </c>
      <c r="O30" s="79"/>
      <c r="P30" s="58"/>
      <c r="Q30" s="55"/>
      <c r="R30" s="59"/>
      <c r="S30" s="56"/>
      <c r="T30" s="75"/>
    </row>
    <row r="31" spans="1:20" ht="18.75" customHeight="1" x14ac:dyDescent="0.2">
      <c r="A31" s="109"/>
      <c r="B31" s="80"/>
      <c r="C31" s="60"/>
      <c r="D31" s="61"/>
      <c r="E31" s="62"/>
      <c r="F31" s="63"/>
      <c r="G31" s="84"/>
      <c r="H31" s="88"/>
      <c r="I31" s="61"/>
      <c r="J31" s="63"/>
      <c r="K31" s="63"/>
      <c r="L31" s="63"/>
      <c r="M31" s="63"/>
      <c r="N31" s="92"/>
      <c r="O31" s="80"/>
      <c r="P31" s="64"/>
      <c r="Q31" s="61"/>
      <c r="R31" s="65"/>
      <c r="S31" s="62"/>
      <c r="T31" s="76"/>
    </row>
    <row r="32" spans="1:20" ht="18.75" customHeight="1" x14ac:dyDescent="0.2">
      <c r="A32" s="109"/>
      <c r="B32" s="79" t="s">
        <v>208</v>
      </c>
      <c r="C32" s="54" t="s">
        <v>209</v>
      </c>
      <c r="D32" s="55"/>
      <c r="E32" s="99">
        <v>0.16666666666666666</v>
      </c>
      <c r="F32" s="57" t="s">
        <v>56</v>
      </c>
      <c r="G32" s="83"/>
      <c r="H32" s="87" t="s">
        <v>209</v>
      </c>
      <c r="I32" s="55"/>
      <c r="J32" s="57">
        <f>ROUNDUP(E32*0.75,2)</f>
        <v>0.13</v>
      </c>
      <c r="K32" s="57" t="s">
        <v>56</v>
      </c>
      <c r="L32" s="57"/>
      <c r="M32" s="57">
        <f>ROUNDUP((R5*E32)+(R6*J32)+(R7*(E32*2)),2)</f>
        <v>0</v>
      </c>
      <c r="N32" s="91">
        <f>M32</f>
        <v>0</v>
      </c>
      <c r="O32" s="79" t="s">
        <v>54</v>
      </c>
      <c r="P32" s="58"/>
      <c r="Q32" s="55"/>
      <c r="R32" s="59"/>
      <c r="S32" s="56"/>
      <c r="T32" s="75"/>
    </row>
    <row r="33" spans="1:20" ht="18.75" customHeight="1" thickBot="1" x14ac:dyDescent="0.25">
      <c r="A33" s="110"/>
      <c r="B33" s="81"/>
      <c r="C33" s="67"/>
      <c r="D33" s="68"/>
      <c r="E33" s="69"/>
      <c r="F33" s="70"/>
      <c r="G33" s="85"/>
      <c r="H33" s="89"/>
      <c r="I33" s="68"/>
      <c r="J33" s="70"/>
      <c r="K33" s="70"/>
      <c r="L33" s="70"/>
      <c r="M33" s="70"/>
      <c r="N33" s="93"/>
      <c r="O33" s="81"/>
      <c r="P33" s="71"/>
      <c r="Q33" s="68"/>
      <c r="R33" s="72"/>
      <c r="S33" s="69"/>
      <c r="T33" s="77"/>
    </row>
    <row r="34" spans="1:20" ht="18.75" customHeight="1" x14ac:dyDescent="0.2">
      <c r="A34" s="108" t="s">
        <v>73</v>
      </c>
      <c r="B34" s="79" t="s">
        <v>58</v>
      </c>
      <c r="C34" s="54" t="s">
        <v>58</v>
      </c>
      <c r="D34" s="55" t="s">
        <v>31</v>
      </c>
      <c r="E34" s="56">
        <v>120</v>
      </c>
      <c r="F34" s="57" t="s">
        <v>59</v>
      </c>
      <c r="G34" s="83"/>
      <c r="H34" s="87" t="s">
        <v>58</v>
      </c>
      <c r="I34" s="55" t="s">
        <v>31</v>
      </c>
      <c r="J34" s="57">
        <f>ROUNDUP(E34*0.75,2)</f>
        <v>90</v>
      </c>
      <c r="K34" s="57" t="s">
        <v>59</v>
      </c>
      <c r="L34" s="57"/>
      <c r="M34" s="57">
        <f>ROUNDUP((S5*E34)+(S6*J34)+(S7*(E34*2)),2)</f>
        <v>0</v>
      </c>
      <c r="N34" s="91">
        <f>M34</f>
        <v>0</v>
      </c>
      <c r="O34" s="79"/>
      <c r="P34" s="58"/>
      <c r="Q34" s="55"/>
      <c r="R34" s="59"/>
      <c r="S34" s="56"/>
      <c r="T34" s="75"/>
    </row>
    <row r="35" spans="1:20" ht="18.75" customHeight="1" x14ac:dyDescent="0.2">
      <c r="A35" s="109"/>
      <c r="B35" s="80"/>
      <c r="C35" s="60"/>
      <c r="D35" s="61"/>
      <c r="E35" s="62"/>
      <c r="F35" s="63"/>
      <c r="G35" s="84"/>
      <c r="H35" s="88"/>
      <c r="I35" s="61"/>
      <c r="J35" s="63"/>
      <c r="K35" s="63"/>
      <c r="L35" s="63"/>
      <c r="M35" s="63"/>
      <c r="N35" s="92"/>
      <c r="O35" s="80"/>
      <c r="P35" s="64"/>
      <c r="Q35" s="61"/>
      <c r="R35" s="65"/>
      <c r="S35" s="62"/>
      <c r="T35" s="76"/>
    </row>
    <row r="36" spans="1:20" ht="18.75" customHeight="1" x14ac:dyDescent="0.2">
      <c r="A36" s="109"/>
      <c r="B36" s="79" t="s">
        <v>353</v>
      </c>
      <c r="C36" s="54" t="s">
        <v>147</v>
      </c>
      <c r="D36" s="55" t="s">
        <v>597</v>
      </c>
      <c r="E36" s="56">
        <v>35</v>
      </c>
      <c r="F36" s="57" t="s">
        <v>27</v>
      </c>
      <c r="G36" s="83"/>
      <c r="H36" s="87" t="s">
        <v>147</v>
      </c>
      <c r="I36" s="55" t="s">
        <v>597</v>
      </c>
      <c r="J36" s="57">
        <f>ROUNDUP(E36*0.75,2)</f>
        <v>26.25</v>
      </c>
      <c r="K36" s="57" t="s">
        <v>27</v>
      </c>
      <c r="L36" s="57"/>
      <c r="M36" s="57">
        <f>ROUNDUP((S5*E36)+(S6*J36)+(S7*(E36*2)),2)</f>
        <v>0</v>
      </c>
      <c r="N36" s="91">
        <f>M36</f>
        <v>0</v>
      </c>
      <c r="O36" s="79" t="s">
        <v>354</v>
      </c>
      <c r="P36" s="58" t="s">
        <v>30</v>
      </c>
      <c r="Q36" s="55" t="s">
        <v>31</v>
      </c>
      <c r="R36" s="59">
        <v>2</v>
      </c>
      <c r="S36" s="56">
        <f>ROUNDUP(R36*0.75,2)</f>
        <v>1.5</v>
      </c>
      <c r="T36" s="75">
        <f>ROUNDUP((S5*R36)+(S6*S36)+(S7*(R36*2)),2)</f>
        <v>0</v>
      </c>
    </row>
    <row r="37" spans="1:20" ht="18.75" customHeight="1" x14ac:dyDescent="0.2">
      <c r="A37" s="109"/>
      <c r="B37" s="79"/>
      <c r="C37" s="54" t="s">
        <v>58</v>
      </c>
      <c r="D37" s="55" t="s">
        <v>31</v>
      </c>
      <c r="E37" s="56">
        <v>10</v>
      </c>
      <c r="F37" s="57" t="s">
        <v>59</v>
      </c>
      <c r="G37" s="83"/>
      <c r="H37" s="87" t="s">
        <v>58</v>
      </c>
      <c r="I37" s="55" t="s">
        <v>31</v>
      </c>
      <c r="J37" s="57">
        <f>ROUNDUP(E37*0.75,2)</f>
        <v>7.5</v>
      </c>
      <c r="K37" s="57" t="s">
        <v>59</v>
      </c>
      <c r="L37" s="57"/>
      <c r="M37" s="57">
        <f>ROUNDUP((S5*E37)+(S6*J37)+(S7*(E37*2)),2)</f>
        <v>0</v>
      </c>
      <c r="N37" s="91">
        <f>M37</f>
        <v>0</v>
      </c>
      <c r="O37" s="79" t="s">
        <v>355</v>
      </c>
      <c r="P37" s="58" t="s">
        <v>69</v>
      </c>
      <c r="Q37" s="55"/>
      <c r="R37" s="59">
        <v>3</v>
      </c>
      <c r="S37" s="56">
        <f>ROUNDUP(R37*0.75,2)</f>
        <v>2.25</v>
      </c>
      <c r="T37" s="75">
        <f>ROUNDUP((S5*R37)+(S6*S37)+(S7*(R37*2)),2)</f>
        <v>0</v>
      </c>
    </row>
    <row r="38" spans="1:20" ht="18.75" customHeight="1" x14ac:dyDescent="0.2">
      <c r="A38" s="109"/>
      <c r="B38" s="79"/>
      <c r="C38" s="54" t="s">
        <v>83</v>
      </c>
      <c r="D38" s="55" t="s">
        <v>84</v>
      </c>
      <c r="E38" s="73">
        <v>0.1</v>
      </c>
      <c r="F38" s="57" t="s">
        <v>56</v>
      </c>
      <c r="G38" s="83"/>
      <c r="H38" s="87" t="s">
        <v>83</v>
      </c>
      <c r="I38" s="55" t="s">
        <v>84</v>
      </c>
      <c r="J38" s="57">
        <f>ROUNDUP(E38*0.75,2)</f>
        <v>0.08</v>
      </c>
      <c r="K38" s="57" t="s">
        <v>56</v>
      </c>
      <c r="L38" s="57"/>
      <c r="M38" s="57">
        <f>ROUNDUP((S5*E38)+(S6*J38)+(S7*(E38*2)),2)</f>
        <v>0</v>
      </c>
      <c r="N38" s="91">
        <f>M38</f>
        <v>0</v>
      </c>
      <c r="O38" s="79" t="s">
        <v>356</v>
      </c>
      <c r="P38" s="58" t="s">
        <v>69</v>
      </c>
      <c r="Q38" s="55"/>
      <c r="R38" s="59">
        <v>1</v>
      </c>
      <c r="S38" s="56">
        <f>ROUNDUP(R38*0.75,2)</f>
        <v>0.75</v>
      </c>
      <c r="T38" s="75">
        <f>ROUNDUP((S5*R38)+(S6*S38)+(S7*(R38*2)),2)</f>
        <v>0</v>
      </c>
    </row>
    <row r="39" spans="1:20" ht="18.75" customHeight="1" x14ac:dyDescent="0.2">
      <c r="A39" s="109"/>
      <c r="B39" s="79"/>
      <c r="C39" s="54"/>
      <c r="D39" s="55"/>
      <c r="E39" s="56"/>
      <c r="F39" s="57"/>
      <c r="G39" s="83"/>
      <c r="H39" s="87"/>
      <c r="I39" s="55"/>
      <c r="J39" s="57"/>
      <c r="K39" s="57"/>
      <c r="L39" s="57"/>
      <c r="M39" s="57"/>
      <c r="N39" s="91"/>
      <c r="O39" s="79" t="s">
        <v>48</v>
      </c>
      <c r="P39" s="58"/>
      <c r="Q39" s="55"/>
      <c r="R39" s="59"/>
      <c r="S39" s="56"/>
      <c r="T39" s="75"/>
    </row>
    <row r="40" spans="1:20" ht="18.75" customHeight="1" thickBot="1" x14ac:dyDescent="0.25">
      <c r="A40" s="110"/>
      <c r="B40" s="81"/>
      <c r="C40" s="67"/>
      <c r="D40" s="68"/>
      <c r="E40" s="69"/>
      <c r="F40" s="70"/>
      <c r="G40" s="85"/>
      <c r="H40" s="89"/>
      <c r="I40" s="68"/>
      <c r="J40" s="70"/>
      <c r="K40" s="70"/>
      <c r="L40" s="70"/>
      <c r="M40" s="70"/>
      <c r="N40" s="93"/>
      <c r="O40" s="81"/>
      <c r="P40" s="71"/>
      <c r="Q40" s="68"/>
      <c r="R40" s="72"/>
      <c r="S40" s="69"/>
      <c r="T40" s="77"/>
    </row>
    <row r="41" spans="1:20" ht="18.75" customHeight="1" x14ac:dyDescent="0.2">
      <c r="A41" s="108" t="s">
        <v>101</v>
      </c>
      <c r="B41" s="79" t="s">
        <v>25</v>
      </c>
      <c r="C41" s="54"/>
      <c r="D41" s="55"/>
      <c r="E41" s="56"/>
      <c r="F41" s="57"/>
      <c r="G41" s="83"/>
      <c r="H41" s="87"/>
      <c r="I41" s="55"/>
      <c r="J41" s="57"/>
      <c r="K41" s="57"/>
      <c r="L41" s="57"/>
      <c r="M41" s="57"/>
      <c r="N41" s="91"/>
      <c r="O41" s="79"/>
      <c r="P41" s="58" t="s">
        <v>25</v>
      </c>
      <c r="Q41" s="55"/>
      <c r="R41" s="59">
        <v>110</v>
      </c>
      <c r="S41" s="56">
        <f>ROUNDUP(R41*0.75,2)</f>
        <v>82.5</v>
      </c>
      <c r="T41" s="75">
        <f>ROUNDUP((T5*R41)+(T6*S41)+(T7*(R41*2)),2)</f>
        <v>0</v>
      </c>
    </row>
    <row r="42" spans="1:20" ht="18.75" customHeight="1" x14ac:dyDescent="0.2">
      <c r="A42" s="109"/>
      <c r="B42" s="80"/>
      <c r="C42" s="60"/>
      <c r="D42" s="61"/>
      <c r="E42" s="62"/>
      <c r="F42" s="63"/>
      <c r="G42" s="84"/>
      <c r="H42" s="88"/>
      <c r="I42" s="61"/>
      <c r="J42" s="63"/>
      <c r="K42" s="63"/>
      <c r="L42" s="63"/>
      <c r="M42" s="63"/>
      <c r="N42" s="92"/>
      <c r="O42" s="80"/>
      <c r="P42" s="64"/>
      <c r="Q42" s="61"/>
      <c r="R42" s="65"/>
      <c r="S42" s="62"/>
      <c r="T42" s="76"/>
    </row>
    <row r="43" spans="1:20" ht="18.75" customHeight="1" x14ac:dyDescent="0.2">
      <c r="A43" s="109"/>
      <c r="B43" s="79" t="s">
        <v>357</v>
      </c>
      <c r="C43" s="54" t="s">
        <v>237</v>
      </c>
      <c r="D43" s="55" t="s">
        <v>156</v>
      </c>
      <c r="E43" s="56">
        <v>1</v>
      </c>
      <c r="F43" s="57" t="s">
        <v>157</v>
      </c>
      <c r="G43" s="83" t="s">
        <v>76</v>
      </c>
      <c r="H43" s="87" t="s">
        <v>237</v>
      </c>
      <c r="I43" s="55" t="s">
        <v>156</v>
      </c>
      <c r="J43" s="57">
        <f>ROUNDUP(E43*0.75,2)</f>
        <v>0.75</v>
      </c>
      <c r="K43" s="57" t="s">
        <v>157</v>
      </c>
      <c r="L43" s="57" t="s">
        <v>76</v>
      </c>
      <c r="M43" s="57">
        <f>ROUNDUP((T5*E43)+(T6*J43)+(T7*(E43*2)),2)</f>
        <v>0</v>
      </c>
      <c r="N43" s="91">
        <f>M43</f>
        <v>0</v>
      </c>
      <c r="O43" s="79" t="s">
        <v>358</v>
      </c>
      <c r="P43" s="58" t="s">
        <v>40</v>
      </c>
      <c r="Q43" s="55" t="s">
        <v>41</v>
      </c>
      <c r="R43" s="59">
        <v>3</v>
      </c>
      <c r="S43" s="56">
        <f t="shared" ref="S43:S50" si="2">ROUNDUP(R43*0.75,2)</f>
        <v>2.25</v>
      </c>
      <c r="T43" s="75">
        <f>ROUNDUP((T5*R43)+(T6*S43)+(T7*(R43*2)),2)</f>
        <v>0</v>
      </c>
    </row>
    <row r="44" spans="1:20" ht="18.75" customHeight="1" x14ac:dyDescent="0.2">
      <c r="A44" s="109"/>
      <c r="B44" s="79"/>
      <c r="C44" s="54" t="s">
        <v>28</v>
      </c>
      <c r="D44" s="55"/>
      <c r="E44" s="56">
        <v>10</v>
      </c>
      <c r="F44" s="57" t="s">
        <v>27</v>
      </c>
      <c r="G44" s="83"/>
      <c r="H44" s="87" t="s">
        <v>28</v>
      </c>
      <c r="I44" s="55"/>
      <c r="J44" s="57">
        <f>ROUNDUP(E44*0.75,2)</f>
        <v>7.5</v>
      </c>
      <c r="K44" s="57" t="s">
        <v>27</v>
      </c>
      <c r="L44" s="57"/>
      <c r="M44" s="57">
        <f>ROUNDUP((T5*E44)+(T6*J44)+(T7*(E44*2)),2)</f>
        <v>0</v>
      </c>
      <c r="N44" s="91">
        <f>ROUND(M44+(M44*6/100),2)</f>
        <v>0</v>
      </c>
      <c r="O44" s="79" t="s">
        <v>359</v>
      </c>
      <c r="P44" s="58" t="s">
        <v>44</v>
      </c>
      <c r="Q44" s="55"/>
      <c r="R44" s="59">
        <v>2</v>
      </c>
      <c r="S44" s="56">
        <f t="shared" si="2"/>
        <v>1.5</v>
      </c>
      <c r="T44" s="75">
        <f>ROUNDUP((T5*R44)+(T6*S44)+(T7*(R44*2)),2)</f>
        <v>0</v>
      </c>
    </row>
    <row r="45" spans="1:20" ht="18.75" customHeight="1" x14ac:dyDescent="0.2">
      <c r="A45" s="109"/>
      <c r="B45" s="79"/>
      <c r="C45" s="54" t="s">
        <v>497</v>
      </c>
      <c r="D45" s="55"/>
      <c r="E45" s="56">
        <v>10</v>
      </c>
      <c r="F45" s="57" t="s">
        <v>27</v>
      </c>
      <c r="G45" s="83"/>
      <c r="H45" s="87" t="s">
        <v>497</v>
      </c>
      <c r="I45" s="55"/>
      <c r="J45" s="57">
        <f>ROUNDUP(E45*0.75,2)</f>
        <v>7.5</v>
      </c>
      <c r="K45" s="57" t="s">
        <v>27</v>
      </c>
      <c r="L45" s="57"/>
      <c r="M45" s="57">
        <f>ROUNDUP((T5*E45)+(T6*J45)+(T7*(E45*2)),2)</f>
        <v>0</v>
      </c>
      <c r="N45" s="91">
        <f>M45</f>
        <v>0</v>
      </c>
      <c r="O45" s="79" t="s">
        <v>496</v>
      </c>
      <c r="P45" s="58" t="s">
        <v>42</v>
      </c>
      <c r="Q45" s="55"/>
      <c r="R45" s="59">
        <v>5</v>
      </c>
      <c r="S45" s="56">
        <f t="shared" si="2"/>
        <v>3.75</v>
      </c>
      <c r="T45" s="75">
        <f>ROUNDUP((T5*R45)+(T6*S45)+(T7*(R45*2)),2)</f>
        <v>0</v>
      </c>
    </row>
    <row r="46" spans="1:20" ht="18.75" customHeight="1" x14ac:dyDescent="0.2">
      <c r="A46" s="109"/>
      <c r="B46" s="79"/>
      <c r="C46" s="54"/>
      <c r="D46" s="55"/>
      <c r="E46" s="56"/>
      <c r="F46" s="57"/>
      <c r="G46" s="83"/>
      <c r="H46" s="87"/>
      <c r="I46" s="55"/>
      <c r="J46" s="57"/>
      <c r="K46" s="57"/>
      <c r="L46" s="57"/>
      <c r="M46" s="57"/>
      <c r="N46" s="91"/>
      <c r="O46" s="79" t="s">
        <v>48</v>
      </c>
      <c r="P46" s="58" t="s">
        <v>69</v>
      </c>
      <c r="Q46" s="55"/>
      <c r="R46" s="59">
        <v>1</v>
      </c>
      <c r="S46" s="56">
        <f t="shared" si="2"/>
        <v>0.75</v>
      </c>
      <c r="T46" s="75">
        <f>ROUNDUP((T5*R46)+(T6*S46)+(T7*(R46*2)),2)</f>
        <v>0</v>
      </c>
    </row>
    <row r="47" spans="1:20" ht="18.75" customHeight="1" x14ac:dyDescent="0.2">
      <c r="A47" s="109"/>
      <c r="B47" s="79"/>
      <c r="C47" s="54"/>
      <c r="D47" s="55"/>
      <c r="E47" s="56"/>
      <c r="F47" s="57"/>
      <c r="G47" s="83"/>
      <c r="H47" s="87"/>
      <c r="I47" s="55"/>
      <c r="J47" s="57"/>
      <c r="K47" s="57"/>
      <c r="L47" s="57"/>
      <c r="M47" s="57"/>
      <c r="N47" s="91"/>
      <c r="O47" s="79"/>
      <c r="P47" s="58" t="s">
        <v>88</v>
      </c>
      <c r="Q47" s="55" t="s">
        <v>41</v>
      </c>
      <c r="R47" s="59">
        <v>1</v>
      </c>
      <c r="S47" s="56">
        <f t="shared" si="2"/>
        <v>0.75</v>
      </c>
      <c r="T47" s="75">
        <f>ROUNDUP((T5*R47)+(T6*S47)+(T7*(R47*2)),2)</f>
        <v>0</v>
      </c>
    </row>
    <row r="48" spans="1:20" ht="18.75" customHeight="1" x14ac:dyDescent="0.2">
      <c r="A48" s="109"/>
      <c r="B48" s="79"/>
      <c r="C48" s="54"/>
      <c r="D48" s="55"/>
      <c r="E48" s="56"/>
      <c r="F48" s="57"/>
      <c r="G48" s="83"/>
      <c r="H48" s="87"/>
      <c r="I48" s="55"/>
      <c r="J48" s="57"/>
      <c r="K48" s="57"/>
      <c r="L48" s="57"/>
      <c r="M48" s="57"/>
      <c r="N48" s="91"/>
      <c r="O48" s="79"/>
      <c r="P48" s="58" t="s">
        <v>96</v>
      </c>
      <c r="Q48" s="55"/>
      <c r="R48" s="59">
        <v>1</v>
      </c>
      <c r="S48" s="56">
        <f t="shared" si="2"/>
        <v>0.75</v>
      </c>
      <c r="T48" s="75">
        <f>ROUNDUP((T5*R48)+(T6*S48)+(T7*(R48*2)),2)</f>
        <v>0</v>
      </c>
    </row>
    <row r="49" spans="1:20" ht="18.75" customHeight="1" x14ac:dyDescent="0.2">
      <c r="A49" s="109"/>
      <c r="B49" s="79"/>
      <c r="C49" s="54"/>
      <c r="D49" s="55"/>
      <c r="E49" s="56"/>
      <c r="F49" s="57"/>
      <c r="G49" s="83"/>
      <c r="H49" s="87"/>
      <c r="I49" s="55"/>
      <c r="J49" s="57"/>
      <c r="K49" s="57"/>
      <c r="L49" s="57"/>
      <c r="M49" s="57"/>
      <c r="N49" s="91"/>
      <c r="O49" s="79"/>
      <c r="P49" s="58" t="s">
        <v>44</v>
      </c>
      <c r="Q49" s="55"/>
      <c r="R49" s="59">
        <v>1</v>
      </c>
      <c r="S49" s="56">
        <f t="shared" si="2"/>
        <v>0.75</v>
      </c>
      <c r="T49" s="75">
        <f>ROUNDUP((T5*R49)+(T6*S49)+(T7*(R49*2)),2)</f>
        <v>0</v>
      </c>
    </row>
    <row r="50" spans="1:20" ht="18.75" customHeight="1" x14ac:dyDescent="0.2">
      <c r="A50" s="109"/>
      <c r="B50" s="79"/>
      <c r="C50" s="54"/>
      <c r="D50" s="55"/>
      <c r="E50" s="56"/>
      <c r="F50" s="57"/>
      <c r="G50" s="83"/>
      <c r="H50" s="87"/>
      <c r="I50" s="55"/>
      <c r="J50" s="57"/>
      <c r="K50" s="57"/>
      <c r="L50" s="57"/>
      <c r="M50" s="57"/>
      <c r="N50" s="91"/>
      <c r="O50" s="79"/>
      <c r="P50" s="58" t="s">
        <v>32</v>
      </c>
      <c r="Q50" s="55"/>
      <c r="R50" s="59">
        <v>0.05</v>
      </c>
      <c r="S50" s="56">
        <f t="shared" si="2"/>
        <v>0.04</v>
      </c>
      <c r="T50" s="75">
        <f>ROUNDUP((T5*R50)+(T6*S50)+(T7*(R50*2)),2)</f>
        <v>0</v>
      </c>
    </row>
    <row r="51" spans="1:20" ht="18.75" customHeight="1" x14ac:dyDescent="0.2">
      <c r="A51" s="109"/>
      <c r="B51" s="80"/>
      <c r="C51" s="60"/>
      <c r="D51" s="61"/>
      <c r="E51" s="62"/>
      <c r="F51" s="63"/>
      <c r="G51" s="84"/>
      <c r="H51" s="88"/>
      <c r="I51" s="61"/>
      <c r="J51" s="63"/>
      <c r="K51" s="63"/>
      <c r="L51" s="63"/>
      <c r="M51" s="63"/>
      <c r="N51" s="92"/>
      <c r="O51" s="80"/>
      <c r="P51" s="64"/>
      <c r="Q51" s="61"/>
      <c r="R51" s="65"/>
      <c r="S51" s="62"/>
      <c r="T51" s="76"/>
    </row>
    <row r="52" spans="1:20" ht="18.75" customHeight="1" x14ac:dyDescent="0.2">
      <c r="A52" s="109"/>
      <c r="B52" s="79" t="s">
        <v>361</v>
      </c>
      <c r="C52" s="54" t="s">
        <v>164</v>
      </c>
      <c r="D52" s="55"/>
      <c r="E52" s="56">
        <v>50</v>
      </c>
      <c r="F52" s="57" t="s">
        <v>27</v>
      </c>
      <c r="G52" s="83"/>
      <c r="H52" s="87" t="s">
        <v>164</v>
      </c>
      <c r="I52" s="55"/>
      <c r="J52" s="57">
        <f>ROUNDUP(E52*0.75,2)</f>
        <v>37.5</v>
      </c>
      <c r="K52" s="57" t="s">
        <v>27</v>
      </c>
      <c r="L52" s="57"/>
      <c r="M52" s="57">
        <f>ROUNDUP((T5*E52)+(T6*J52)+(T7*(E52*2)),2)</f>
        <v>0</v>
      </c>
      <c r="N52" s="91">
        <f>ROUND(M52+(M52*10/100),2)</f>
        <v>0</v>
      </c>
      <c r="O52" s="79" t="s">
        <v>362</v>
      </c>
      <c r="P52" s="58" t="s">
        <v>42</v>
      </c>
      <c r="Q52" s="55"/>
      <c r="R52" s="59">
        <v>20</v>
      </c>
      <c r="S52" s="56">
        <f>ROUNDUP(R52*0.75,2)</f>
        <v>15</v>
      </c>
      <c r="T52" s="75">
        <f>ROUNDUP((T5*R52)+(T6*S52)+(T7*(R52*2)),2)</f>
        <v>0</v>
      </c>
    </row>
    <row r="53" spans="1:20" ht="18.75" customHeight="1" x14ac:dyDescent="0.2">
      <c r="A53" s="109"/>
      <c r="B53" s="79"/>
      <c r="C53" s="54"/>
      <c r="D53" s="55"/>
      <c r="E53" s="56"/>
      <c r="F53" s="57"/>
      <c r="G53" s="83"/>
      <c r="H53" s="87"/>
      <c r="I53" s="55"/>
      <c r="J53" s="57"/>
      <c r="K53" s="57"/>
      <c r="L53" s="57"/>
      <c r="M53" s="57"/>
      <c r="N53" s="91"/>
      <c r="O53" s="79" t="s">
        <v>363</v>
      </c>
      <c r="P53" s="58" t="s">
        <v>32</v>
      </c>
      <c r="Q53" s="55"/>
      <c r="R53" s="59">
        <v>0.1</v>
      </c>
      <c r="S53" s="56">
        <f>ROUNDUP(R53*0.75,2)</f>
        <v>0.08</v>
      </c>
      <c r="T53" s="75">
        <f>ROUNDUP((T5*R53)+(T6*S53)+(T7*(R53*2)),2)</f>
        <v>0</v>
      </c>
    </row>
    <row r="54" spans="1:20" ht="18.75" customHeight="1" x14ac:dyDescent="0.2">
      <c r="A54" s="109"/>
      <c r="B54" s="79"/>
      <c r="C54" s="54"/>
      <c r="D54" s="55"/>
      <c r="E54" s="56"/>
      <c r="F54" s="57"/>
      <c r="G54" s="83"/>
      <c r="H54" s="87"/>
      <c r="I54" s="55"/>
      <c r="J54" s="57"/>
      <c r="K54" s="57"/>
      <c r="L54" s="57"/>
      <c r="M54" s="57"/>
      <c r="N54" s="91"/>
      <c r="O54" s="103" t="s">
        <v>636</v>
      </c>
      <c r="P54" s="58" t="s">
        <v>69</v>
      </c>
      <c r="Q54" s="55"/>
      <c r="R54" s="59">
        <v>1</v>
      </c>
      <c r="S54" s="56">
        <f>ROUNDUP(R54*0.75,2)</f>
        <v>0.75</v>
      </c>
      <c r="T54" s="75">
        <f>ROUNDUP((T5*R54)+(T6*S54)+(T7*(R54*2)),2)</f>
        <v>0</v>
      </c>
    </row>
    <row r="55" spans="1:20" ht="18.75" customHeight="1" x14ac:dyDescent="0.2">
      <c r="A55" s="109"/>
      <c r="B55" s="79"/>
      <c r="C55" s="54"/>
      <c r="D55" s="55"/>
      <c r="E55" s="56"/>
      <c r="F55" s="57"/>
      <c r="G55" s="83"/>
      <c r="H55" s="87"/>
      <c r="I55" s="55"/>
      <c r="J55" s="57"/>
      <c r="K55" s="57"/>
      <c r="L55" s="57"/>
      <c r="M55" s="57"/>
      <c r="N55" s="91"/>
      <c r="O55" s="36" t="s">
        <v>637</v>
      </c>
      <c r="P55" s="58" t="s">
        <v>30</v>
      </c>
      <c r="Q55" s="55" t="s">
        <v>31</v>
      </c>
      <c r="R55" s="59">
        <v>1</v>
      </c>
      <c r="S55" s="56">
        <f>ROUNDUP(R55*0.75,2)</f>
        <v>0.75</v>
      </c>
      <c r="T55" s="75">
        <f>ROUNDUP((T5*R55)+(T6*S55)+(T7*(R55*2)),2)</f>
        <v>0</v>
      </c>
    </row>
    <row r="56" spans="1:20" ht="18.75" customHeight="1" x14ac:dyDescent="0.2">
      <c r="A56" s="109"/>
      <c r="B56" s="79"/>
      <c r="C56" s="54"/>
      <c r="D56" s="55"/>
      <c r="E56" s="56"/>
      <c r="F56" s="57"/>
      <c r="G56" s="83"/>
      <c r="H56" s="87"/>
      <c r="I56" s="55"/>
      <c r="J56" s="57"/>
      <c r="K56" s="57"/>
      <c r="L56" s="57"/>
      <c r="M56" s="57"/>
      <c r="N56" s="91"/>
      <c r="O56" s="79" t="s">
        <v>364</v>
      </c>
      <c r="P56" s="58"/>
      <c r="Q56" s="55"/>
      <c r="R56" s="59"/>
      <c r="S56" s="56"/>
      <c r="T56" s="75"/>
    </row>
    <row r="57" spans="1:20" ht="18.75" customHeight="1" x14ac:dyDescent="0.2">
      <c r="A57" s="109"/>
      <c r="B57" s="79"/>
      <c r="C57" s="54"/>
      <c r="D57" s="55"/>
      <c r="E57" s="56"/>
      <c r="F57" s="57"/>
      <c r="G57" s="83"/>
      <c r="H57" s="87"/>
      <c r="I57" s="55"/>
      <c r="J57" s="57"/>
      <c r="K57" s="57"/>
      <c r="L57" s="57"/>
      <c r="M57" s="57"/>
      <c r="N57" s="91"/>
      <c r="O57" s="79" t="s">
        <v>24</v>
      </c>
      <c r="P57" s="58"/>
      <c r="Q57" s="55"/>
      <c r="R57" s="59"/>
      <c r="S57" s="56"/>
      <c r="T57" s="75"/>
    </row>
    <row r="58" spans="1:20" ht="18.75" customHeight="1" x14ac:dyDescent="0.2">
      <c r="A58" s="109"/>
      <c r="B58" s="80"/>
      <c r="C58" s="60"/>
      <c r="D58" s="61"/>
      <c r="E58" s="62"/>
      <c r="F58" s="63"/>
      <c r="G58" s="84"/>
      <c r="H58" s="88"/>
      <c r="I58" s="61"/>
      <c r="J58" s="63"/>
      <c r="K58" s="63"/>
      <c r="L58" s="63"/>
      <c r="M58" s="63"/>
      <c r="N58" s="92"/>
      <c r="O58" s="80"/>
      <c r="P58" s="64"/>
      <c r="Q58" s="61"/>
      <c r="R58" s="65"/>
      <c r="S58" s="62"/>
      <c r="T58" s="76"/>
    </row>
    <row r="59" spans="1:20" ht="18.75" customHeight="1" x14ac:dyDescent="0.2">
      <c r="A59" s="109"/>
      <c r="B59" s="79" t="s">
        <v>133</v>
      </c>
      <c r="C59" s="54" t="s">
        <v>83</v>
      </c>
      <c r="D59" s="55" t="s">
        <v>84</v>
      </c>
      <c r="E59" s="98">
        <v>0.25</v>
      </c>
      <c r="F59" s="57" t="s">
        <v>56</v>
      </c>
      <c r="G59" s="83"/>
      <c r="H59" s="87" t="s">
        <v>83</v>
      </c>
      <c r="I59" s="55" t="s">
        <v>84</v>
      </c>
      <c r="J59" s="57">
        <f>ROUNDUP(E59*0.75,2)</f>
        <v>0.19</v>
      </c>
      <c r="K59" s="57" t="s">
        <v>56</v>
      </c>
      <c r="L59" s="57"/>
      <c r="M59" s="57">
        <f>ROUNDUP((T5*E59)+(T6*J59)+(T7*(E59*2)),2)</f>
        <v>0</v>
      </c>
      <c r="N59" s="91">
        <f>M59</f>
        <v>0</v>
      </c>
      <c r="O59" s="79" t="s">
        <v>48</v>
      </c>
      <c r="P59" s="58" t="s">
        <v>95</v>
      </c>
      <c r="Q59" s="55"/>
      <c r="R59" s="59">
        <v>100</v>
      </c>
      <c r="S59" s="56">
        <f>ROUNDUP(R59*0.75,2)</f>
        <v>75</v>
      </c>
      <c r="T59" s="75">
        <f>ROUNDUP((T5*R59)+(T6*S59)+(T7*(R59*2)),2)</f>
        <v>0</v>
      </c>
    </row>
    <row r="60" spans="1:20" ht="18.75" customHeight="1" x14ac:dyDescent="0.2">
      <c r="A60" s="109"/>
      <c r="B60" s="79"/>
      <c r="C60" s="54" t="s">
        <v>99</v>
      </c>
      <c r="D60" s="55" t="s">
        <v>41</v>
      </c>
      <c r="E60" s="73">
        <v>0.1</v>
      </c>
      <c r="F60" s="57" t="s">
        <v>100</v>
      </c>
      <c r="G60" s="83"/>
      <c r="H60" s="87" t="s">
        <v>99</v>
      </c>
      <c r="I60" s="55" t="s">
        <v>41</v>
      </c>
      <c r="J60" s="57">
        <f>ROUNDUP(E60*0.75,2)</f>
        <v>0.08</v>
      </c>
      <c r="K60" s="57" t="s">
        <v>100</v>
      </c>
      <c r="L60" s="57"/>
      <c r="M60" s="57">
        <f>ROUNDUP((T5*E60)+(T6*J60)+(T7*(E60*2)),2)</f>
        <v>0</v>
      </c>
      <c r="N60" s="91">
        <f>M60</f>
        <v>0</v>
      </c>
      <c r="O60" s="79"/>
      <c r="P60" s="58" t="s">
        <v>136</v>
      </c>
      <c r="Q60" s="55"/>
      <c r="R60" s="59">
        <v>3</v>
      </c>
      <c r="S60" s="56">
        <f>ROUNDUP(R60*0.75,2)</f>
        <v>2.25</v>
      </c>
      <c r="T60" s="75">
        <f>ROUNDUP((T5*R60)+(T6*S60)+(T7*(R60*2)),2)</f>
        <v>0</v>
      </c>
    </row>
    <row r="61" spans="1:20" ht="18.75" customHeight="1" x14ac:dyDescent="0.2">
      <c r="A61" s="109"/>
      <c r="B61" s="80"/>
      <c r="C61" s="60"/>
      <c r="D61" s="61"/>
      <c r="E61" s="62"/>
      <c r="F61" s="63"/>
      <c r="G61" s="84"/>
      <c r="H61" s="88"/>
      <c r="I61" s="61"/>
      <c r="J61" s="63"/>
      <c r="K61" s="63"/>
      <c r="L61" s="63"/>
      <c r="M61" s="63"/>
      <c r="N61" s="92"/>
      <c r="O61" s="80"/>
      <c r="P61" s="64"/>
      <c r="Q61" s="61"/>
      <c r="R61" s="65"/>
      <c r="S61" s="62"/>
      <c r="T61" s="76"/>
    </row>
    <row r="62" spans="1:20" ht="18.75" customHeight="1" x14ac:dyDescent="0.2">
      <c r="A62" s="109"/>
      <c r="B62" s="79" t="s">
        <v>498</v>
      </c>
      <c r="C62" s="54" t="s">
        <v>66</v>
      </c>
      <c r="D62" s="55"/>
      <c r="E62" s="56">
        <v>30</v>
      </c>
      <c r="F62" s="57" t="s">
        <v>27</v>
      </c>
      <c r="G62" s="83" t="s">
        <v>67</v>
      </c>
      <c r="H62" s="87" t="s">
        <v>66</v>
      </c>
      <c r="I62" s="55"/>
      <c r="J62" s="57">
        <f>ROUNDUP(E62*0.75,2)</f>
        <v>22.5</v>
      </c>
      <c r="K62" s="57" t="s">
        <v>27</v>
      </c>
      <c r="L62" s="57" t="s">
        <v>67</v>
      </c>
      <c r="M62" s="57">
        <f>ROUNDUP((T5*E62)+(T6*J62)+(T7*(E62*2)),2)</f>
        <v>0</v>
      </c>
      <c r="N62" s="91">
        <f>M62</f>
        <v>0</v>
      </c>
      <c r="O62" s="79"/>
      <c r="P62" s="58"/>
      <c r="Q62" s="55"/>
      <c r="R62" s="59"/>
      <c r="S62" s="56"/>
      <c r="T62" s="75"/>
    </row>
    <row r="63" spans="1:20" ht="18.75" customHeight="1" thickBot="1" x14ac:dyDescent="0.25">
      <c r="A63" s="110"/>
      <c r="B63" s="81"/>
      <c r="C63" s="67"/>
      <c r="D63" s="68"/>
      <c r="E63" s="69"/>
      <c r="F63" s="70"/>
      <c r="G63" s="85"/>
      <c r="H63" s="89"/>
      <c r="I63" s="68"/>
      <c r="J63" s="70"/>
      <c r="K63" s="70"/>
      <c r="L63" s="70"/>
      <c r="M63" s="70"/>
      <c r="N63" s="93"/>
      <c r="O63" s="81"/>
      <c r="P63" s="71"/>
      <c r="Q63" s="68"/>
      <c r="R63" s="72"/>
      <c r="S63" s="69"/>
      <c r="T63" s="77"/>
    </row>
    <row r="64" spans="1:20" ht="18.75" customHeight="1" x14ac:dyDescent="0.2">
      <c r="A64" s="94" t="s">
        <v>102</v>
      </c>
    </row>
    <row r="65" spans="1:19" ht="18.75" customHeight="1" x14ac:dyDescent="0.2">
      <c r="A65" s="94" t="s">
        <v>103</v>
      </c>
    </row>
    <row r="66" spans="1:19" ht="18.75" customHeight="1" x14ac:dyDescent="0.2">
      <c r="A66" s="37" t="s">
        <v>104</v>
      </c>
    </row>
    <row r="67" spans="1:19" ht="18.75" customHeight="1" x14ac:dyDescent="0.2">
      <c r="A67" s="37" t="s">
        <v>105</v>
      </c>
    </row>
    <row r="68" spans="1:19" ht="18.75" customHeight="1" x14ac:dyDescent="0.2">
      <c r="A68" s="37" t="s">
        <v>106</v>
      </c>
    </row>
    <row r="69" spans="1:19" ht="18.75" customHeight="1" x14ac:dyDescent="0.2">
      <c r="A69" s="37" t="s">
        <v>107</v>
      </c>
    </row>
    <row r="70" spans="1:19" ht="18.75" customHeight="1" x14ac:dyDescent="0.2">
      <c r="A70" s="37" t="s">
        <v>108</v>
      </c>
    </row>
    <row r="71" spans="1:19" ht="18.75" customHeight="1" x14ac:dyDescent="0.2">
      <c r="A71" s="37" t="s">
        <v>171</v>
      </c>
    </row>
    <row r="72" spans="1:19" ht="18.75" customHeight="1" x14ac:dyDescent="0.2">
      <c r="A72" s="37" t="s">
        <v>499</v>
      </c>
    </row>
    <row r="73" spans="1:19" ht="18.75" customHeight="1" x14ac:dyDescent="0.2">
      <c r="A73" s="37" t="s">
        <v>500</v>
      </c>
    </row>
    <row r="74" spans="1:19" ht="18.75" customHeight="1" x14ac:dyDescent="0.2">
      <c r="A74" s="37" t="s">
        <v>172</v>
      </c>
    </row>
    <row r="75" spans="1:19" ht="18.75" customHeight="1" x14ac:dyDescent="0.2">
      <c r="P75" s="118" t="s">
        <v>632</v>
      </c>
      <c r="Q75" s="118"/>
      <c r="R75" s="118"/>
      <c r="S75" s="118"/>
    </row>
  </sheetData>
  <mergeCells count="9">
    <mergeCell ref="P75:S75"/>
    <mergeCell ref="A41:A63"/>
    <mergeCell ref="H1:O1"/>
    <mergeCell ref="A2:T2"/>
    <mergeCell ref="Q3:T3"/>
    <mergeCell ref="A8:F8"/>
    <mergeCell ref="A10:A33"/>
    <mergeCell ref="A34:A40"/>
    <mergeCell ref="B5:C6"/>
  </mergeCells>
  <phoneticPr fontId="19"/>
  <printOptions horizontalCentered="1" verticalCentered="1"/>
  <pageMargins left="0.39370078740157483" right="0.39370078740157483" top="0.39370078740157483" bottom="0.39370078740157483" header="0.39370078740157483" footer="0.39370078740157483"/>
  <pageSetup paperSize="12" scale="4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8"/>
  <sheetViews>
    <sheetView showZeros="0" topLeftCell="A28" zoomScale="80" zoomScaleNormal="80" zoomScaleSheetLayoutView="80" workbookViewId="0">
      <selection activeCell="O52" sqref="O52"/>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501</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149</v>
      </c>
      <c r="C10" s="48" t="s">
        <v>150</v>
      </c>
      <c r="D10" s="49" t="s">
        <v>151</v>
      </c>
      <c r="E10" s="95">
        <v>0.5</v>
      </c>
      <c r="F10" s="51" t="s">
        <v>100</v>
      </c>
      <c r="G10" s="82"/>
      <c r="H10" s="86" t="s">
        <v>150</v>
      </c>
      <c r="I10" s="49" t="s">
        <v>151</v>
      </c>
      <c r="J10" s="51">
        <f>ROUNDUP(E10*0.75,2)</f>
        <v>0.38</v>
      </c>
      <c r="K10" s="51" t="s">
        <v>100</v>
      </c>
      <c r="L10" s="51"/>
      <c r="M10" s="51">
        <f>ROUNDUP((R5*E10)+(R6*J10)+(R7*(E10*2)),2)</f>
        <v>0</v>
      </c>
      <c r="N10" s="90">
        <f>M10</f>
        <v>0</v>
      </c>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366</v>
      </c>
      <c r="C12" s="54" t="s">
        <v>296</v>
      </c>
      <c r="D12" s="55"/>
      <c r="E12" s="56">
        <v>1</v>
      </c>
      <c r="F12" s="57" t="s">
        <v>157</v>
      </c>
      <c r="G12" s="83" t="s">
        <v>76</v>
      </c>
      <c r="H12" s="87" t="s">
        <v>296</v>
      </c>
      <c r="I12" s="55"/>
      <c r="J12" s="57">
        <f>ROUNDUP(E12*0.75,2)</f>
        <v>0.75</v>
      </c>
      <c r="K12" s="57" t="s">
        <v>157</v>
      </c>
      <c r="L12" s="57" t="s">
        <v>76</v>
      </c>
      <c r="M12" s="57">
        <f>ROUNDUP((R5*E12)+(R6*J12)+(R7*(E12*2)),2)</f>
        <v>0</v>
      </c>
      <c r="N12" s="91">
        <f>M12</f>
        <v>0</v>
      </c>
      <c r="O12" s="79" t="s">
        <v>367</v>
      </c>
      <c r="P12" s="58" t="s">
        <v>30</v>
      </c>
      <c r="Q12" s="55" t="s">
        <v>31</v>
      </c>
      <c r="R12" s="59">
        <v>1</v>
      </c>
      <c r="S12" s="56">
        <f t="shared" ref="S12:S19" si="0">ROUNDUP(R12*0.75,2)</f>
        <v>0.75</v>
      </c>
      <c r="T12" s="75">
        <f>ROUNDUP((R5*R12)+(R6*S12)+(R7*(R12*2)),2)</f>
        <v>0</v>
      </c>
    </row>
    <row r="13" spans="1:21" ht="18.75" customHeight="1" x14ac:dyDescent="0.2">
      <c r="A13" s="109"/>
      <c r="B13" s="79"/>
      <c r="C13" s="54" t="s">
        <v>28</v>
      </c>
      <c r="D13" s="55"/>
      <c r="E13" s="56">
        <v>10</v>
      </c>
      <c r="F13" s="57" t="s">
        <v>27</v>
      </c>
      <c r="G13" s="83"/>
      <c r="H13" s="87" t="s">
        <v>28</v>
      </c>
      <c r="I13" s="55"/>
      <c r="J13" s="57">
        <f>ROUNDUP(E13*0.75,2)</f>
        <v>7.5</v>
      </c>
      <c r="K13" s="57" t="s">
        <v>27</v>
      </c>
      <c r="L13" s="57"/>
      <c r="M13" s="57">
        <f>ROUNDUP((R5*E13)+(R6*J13)+(R7*(E13*2)),2)</f>
        <v>0</v>
      </c>
      <c r="N13" s="91">
        <f>ROUND(M13+(M13*6/100),2)</f>
        <v>0</v>
      </c>
      <c r="O13" s="79" t="s">
        <v>623</v>
      </c>
      <c r="P13" s="58" t="s">
        <v>40</v>
      </c>
      <c r="Q13" s="55" t="s">
        <v>41</v>
      </c>
      <c r="R13" s="59">
        <v>2</v>
      </c>
      <c r="S13" s="56">
        <f t="shared" si="0"/>
        <v>1.5</v>
      </c>
      <c r="T13" s="75">
        <f>ROUNDUP((R5*R13)+(R6*S13)+(R7*(R13*2)),2)</f>
        <v>0</v>
      </c>
    </row>
    <row r="14" spans="1:21" ht="18.75" customHeight="1" x14ac:dyDescent="0.2">
      <c r="A14" s="109"/>
      <c r="B14" s="79"/>
      <c r="C14" s="54" t="s">
        <v>253</v>
      </c>
      <c r="D14" s="55"/>
      <c r="E14" s="56">
        <v>5</v>
      </c>
      <c r="F14" s="57" t="s">
        <v>27</v>
      </c>
      <c r="G14" s="83"/>
      <c r="H14" s="87" t="s">
        <v>253</v>
      </c>
      <c r="I14" s="55"/>
      <c r="J14" s="57">
        <f>ROUNDUP(E14*0.75,2)</f>
        <v>3.75</v>
      </c>
      <c r="K14" s="57" t="s">
        <v>27</v>
      </c>
      <c r="L14" s="57"/>
      <c r="M14" s="57">
        <f>ROUNDUP((R5*E14)+(R6*J14)+(R7*(E14*2)),2)</f>
        <v>0</v>
      </c>
      <c r="N14" s="91">
        <f>M14</f>
        <v>0</v>
      </c>
      <c r="O14" s="79" t="s">
        <v>368</v>
      </c>
      <c r="P14" s="58" t="s">
        <v>32</v>
      </c>
      <c r="Q14" s="55"/>
      <c r="R14" s="59">
        <v>0.05</v>
      </c>
      <c r="S14" s="56">
        <f t="shared" si="0"/>
        <v>0.04</v>
      </c>
      <c r="T14" s="75">
        <f>ROUNDUP((R5*R14)+(R6*S14)+(R7*(R14*2)),2)</f>
        <v>0</v>
      </c>
    </row>
    <row r="15" spans="1:21" ht="18.75" customHeight="1" x14ac:dyDescent="0.2">
      <c r="A15" s="109"/>
      <c r="B15" s="79"/>
      <c r="C15" s="54" t="s">
        <v>58</v>
      </c>
      <c r="D15" s="55" t="s">
        <v>31</v>
      </c>
      <c r="E15" s="56">
        <v>30</v>
      </c>
      <c r="F15" s="57" t="s">
        <v>59</v>
      </c>
      <c r="G15" s="83"/>
      <c r="H15" s="87" t="s">
        <v>58</v>
      </c>
      <c r="I15" s="55" t="s">
        <v>31</v>
      </c>
      <c r="J15" s="57">
        <f>ROUNDUP(E15*0.75,2)</f>
        <v>22.5</v>
      </c>
      <c r="K15" s="57" t="s">
        <v>59</v>
      </c>
      <c r="L15" s="57"/>
      <c r="M15" s="57">
        <f>ROUNDUP((R5*E15)+(R6*J15)+(R7*(E15*2)),2)</f>
        <v>0</v>
      </c>
      <c r="N15" s="91">
        <f>M15</f>
        <v>0</v>
      </c>
      <c r="O15" s="79" t="s">
        <v>369</v>
      </c>
      <c r="P15" s="58" t="s">
        <v>44</v>
      </c>
      <c r="Q15" s="55"/>
      <c r="R15" s="59">
        <v>1</v>
      </c>
      <c r="S15" s="56">
        <f t="shared" si="0"/>
        <v>0.75</v>
      </c>
      <c r="T15" s="75">
        <f>ROUNDUP((R5*R15)+(R6*S15)+(R7*(R15*2)),2)</f>
        <v>0</v>
      </c>
    </row>
    <row r="16" spans="1:21" ht="18.75" customHeight="1" x14ac:dyDescent="0.2">
      <c r="A16" s="109"/>
      <c r="B16" s="79"/>
      <c r="C16" s="54"/>
      <c r="D16" s="55"/>
      <c r="E16" s="56"/>
      <c r="F16" s="57"/>
      <c r="G16" s="83"/>
      <c r="H16" s="87"/>
      <c r="I16" s="55"/>
      <c r="J16" s="57"/>
      <c r="K16" s="57"/>
      <c r="L16" s="57"/>
      <c r="M16" s="57"/>
      <c r="N16" s="91"/>
      <c r="O16" s="79" t="s">
        <v>370</v>
      </c>
      <c r="P16" s="58" t="s">
        <v>44</v>
      </c>
      <c r="Q16" s="55"/>
      <c r="R16" s="59">
        <v>1</v>
      </c>
      <c r="S16" s="56">
        <f t="shared" si="0"/>
        <v>0.75</v>
      </c>
      <c r="T16" s="75">
        <f>ROUNDUP((R5*R16)+(R6*S16)+(R7*(R16*2)),2)</f>
        <v>0</v>
      </c>
    </row>
    <row r="17" spans="1:20" ht="18.75" customHeight="1" x14ac:dyDescent="0.2">
      <c r="A17" s="109"/>
      <c r="B17" s="79"/>
      <c r="C17" s="54"/>
      <c r="D17" s="55"/>
      <c r="E17" s="56"/>
      <c r="F17" s="57"/>
      <c r="G17" s="83"/>
      <c r="H17" s="87"/>
      <c r="I17" s="55"/>
      <c r="J17" s="57"/>
      <c r="K17" s="57"/>
      <c r="L17" s="57"/>
      <c r="M17" s="57"/>
      <c r="N17" s="91"/>
      <c r="O17" s="103" t="s">
        <v>600</v>
      </c>
      <c r="P17" s="58" t="s">
        <v>32</v>
      </c>
      <c r="Q17" s="55"/>
      <c r="R17" s="59">
        <v>0.2</v>
      </c>
      <c r="S17" s="56">
        <f t="shared" si="0"/>
        <v>0.15</v>
      </c>
      <c r="T17" s="75">
        <f>ROUNDUP((R5*R17)+(R6*S17)+(R7*(R17*2)),2)</f>
        <v>0</v>
      </c>
    </row>
    <row r="18" spans="1:20" ht="18.75" customHeight="1" x14ac:dyDescent="0.2">
      <c r="A18" s="109"/>
      <c r="B18" s="79"/>
      <c r="C18" s="54"/>
      <c r="D18" s="55"/>
      <c r="E18" s="56"/>
      <c r="F18" s="57"/>
      <c r="G18" s="83"/>
      <c r="H18" s="87"/>
      <c r="I18" s="55"/>
      <c r="J18" s="57"/>
      <c r="K18" s="57"/>
      <c r="L18" s="57"/>
      <c r="M18" s="57"/>
      <c r="N18" s="91"/>
      <c r="O18" s="36" t="s">
        <v>551</v>
      </c>
      <c r="P18" s="58" t="s">
        <v>39</v>
      </c>
      <c r="Q18" s="55"/>
      <c r="R18" s="59">
        <v>0.01</v>
      </c>
      <c r="S18" s="56">
        <f t="shared" si="0"/>
        <v>0.01</v>
      </c>
      <c r="T18" s="75">
        <f>ROUNDUP((R5*R18)+(R6*S18)+(R7*(R18*2)),2)</f>
        <v>0</v>
      </c>
    </row>
    <row r="19" spans="1:20" ht="18.75" customHeight="1" x14ac:dyDescent="0.2">
      <c r="A19" s="109"/>
      <c r="B19" s="79"/>
      <c r="C19" s="54"/>
      <c r="D19" s="55"/>
      <c r="E19" s="56"/>
      <c r="F19" s="57"/>
      <c r="G19" s="83"/>
      <c r="H19" s="87"/>
      <c r="I19" s="55"/>
      <c r="J19" s="57"/>
      <c r="K19" s="57"/>
      <c r="L19" s="57"/>
      <c r="M19" s="57"/>
      <c r="N19" s="91"/>
      <c r="O19" s="79" t="s">
        <v>48</v>
      </c>
      <c r="P19" s="58" t="s">
        <v>43</v>
      </c>
      <c r="Q19" s="55" t="s">
        <v>41</v>
      </c>
      <c r="R19" s="59">
        <v>3</v>
      </c>
      <c r="S19" s="56">
        <f t="shared" si="0"/>
        <v>2.25</v>
      </c>
      <c r="T19" s="75">
        <f>ROUNDUP((R5*R19)+(R6*S19)+(R7*(R19*2)),2)</f>
        <v>0</v>
      </c>
    </row>
    <row r="20" spans="1:20" ht="18.75" customHeight="1" x14ac:dyDescent="0.2">
      <c r="A20" s="109"/>
      <c r="B20" s="80"/>
      <c r="C20" s="60"/>
      <c r="D20" s="61"/>
      <c r="E20" s="62"/>
      <c r="F20" s="63"/>
      <c r="G20" s="84"/>
      <c r="H20" s="88"/>
      <c r="I20" s="61"/>
      <c r="J20" s="63"/>
      <c r="K20" s="63"/>
      <c r="L20" s="63"/>
      <c r="M20" s="63"/>
      <c r="N20" s="92"/>
      <c r="O20" s="80"/>
      <c r="P20" s="64"/>
      <c r="Q20" s="61"/>
      <c r="R20" s="65"/>
      <c r="S20" s="62"/>
      <c r="T20" s="76"/>
    </row>
    <row r="21" spans="1:20" ht="18.75" customHeight="1" x14ac:dyDescent="0.2">
      <c r="A21" s="109"/>
      <c r="B21" s="79" t="s">
        <v>371</v>
      </c>
      <c r="C21" s="54" t="s">
        <v>241</v>
      </c>
      <c r="D21" s="55"/>
      <c r="E21" s="56">
        <v>40</v>
      </c>
      <c r="F21" s="57" t="s">
        <v>27</v>
      </c>
      <c r="G21" s="83"/>
      <c r="H21" s="87" t="s">
        <v>241</v>
      </c>
      <c r="I21" s="55"/>
      <c r="J21" s="57">
        <f>ROUNDUP(E21*0.75,2)</f>
        <v>30</v>
      </c>
      <c r="K21" s="57" t="s">
        <v>27</v>
      </c>
      <c r="L21" s="57"/>
      <c r="M21" s="57">
        <f>ROUNDUP((R5*E21)+(R6*J21)+(R7*(E21*2)),2)</f>
        <v>0</v>
      </c>
      <c r="N21" s="91">
        <f>ROUND(M21+(M21*10/100),2)</f>
        <v>0</v>
      </c>
      <c r="O21" s="79" t="s">
        <v>601</v>
      </c>
      <c r="P21" s="58" t="s">
        <v>69</v>
      </c>
      <c r="Q21" s="55"/>
      <c r="R21" s="59">
        <v>0.3</v>
      </c>
      <c r="S21" s="56">
        <f>ROUNDUP(R21*0.75,2)</f>
        <v>0.23</v>
      </c>
      <c r="T21" s="75">
        <f>ROUNDUP((R5*R21)+(R6*S21)+(R7*(R21*2)),2)</f>
        <v>0</v>
      </c>
    </row>
    <row r="22" spans="1:20" ht="18.75" customHeight="1" x14ac:dyDescent="0.2">
      <c r="A22" s="109"/>
      <c r="B22" s="79"/>
      <c r="C22" s="54" t="s">
        <v>83</v>
      </c>
      <c r="D22" s="55" t="s">
        <v>84</v>
      </c>
      <c r="E22" s="96">
        <v>0.5</v>
      </c>
      <c r="F22" s="57" t="s">
        <v>56</v>
      </c>
      <c r="G22" s="83"/>
      <c r="H22" s="87" t="s">
        <v>83</v>
      </c>
      <c r="I22" s="55" t="s">
        <v>84</v>
      </c>
      <c r="J22" s="57">
        <f>ROUNDUP(E22*0.75,2)</f>
        <v>0.38</v>
      </c>
      <c r="K22" s="57" t="s">
        <v>56</v>
      </c>
      <c r="L22" s="57"/>
      <c r="M22" s="57">
        <f>ROUNDUP((R5*E22)+(R6*J22)+(R7*(E22*2)),2)</f>
        <v>0</v>
      </c>
      <c r="N22" s="91">
        <f>M22</f>
        <v>0</v>
      </c>
      <c r="O22" s="79" t="s">
        <v>602</v>
      </c>
      <c r="P22" s="58" t="s">
        <v>131</v>
      </c>
      <c r="Q22" s="55" t="s">
        <v>132</v>
      </c>
      <c r="R22" s="59">
        <v>2</v>
      </c>
      <c r="S22" s="56">
        <f>ROUNDUP(R22*0.75,2)</f>
        <v>1.5</v>
      </c>
      <c r="T22" s="75">
        <f>ROUNDUP((R5*R22)+(R6*S22)+(R7*(R22*2)),2)</f>
        <v>0</v>
      </c>
    </row>
    <row r="23" spans="1:20" ht="18.75" customHeight="1" x14ac:dyDescent="0.2">
      <c r="A23" s="109"/>
      <c r="B23" s="79"/>
      <c r="C23" s="54" t="s">
        <v>29</v>
      </c>
      <c r="D23" s="55"/>
      <c r="E23" s="56">
        <v>0.5</v>
      </c>
      <c r="F23" s="57" t="s">
        <v>27</v>
      </c>
      <c r="G23" s="83"/>
      <c r="H23" s="87" t="s">
        <v>29</v>
      </c>
      <c r="I23" s="55"/>
      <c r="J23" s="57">
        <f>ROUNDUP(E23*0.75,2)</f>
        <v>0.38</v>
      </c>
      <c r="K23" s="57" t="s">
        <v>27</v>
      </c>
      <c r="L23" s="57"/>
      <c r="M23" s="57">
        <f>ROUNDUP((R5*E23)+(R6*J23)+(R7*(E23*2)),2)</f>
        <v>0</v>
      </c>
      <c r="N23" s="91">
        <f>ROUND(M23+(M23*10/100),2)</f>
        <v>0</v>
      </c>
      <c r="O23" s="79" t="s">
        <v>372</v>
      </c>
      <c r="P23" s="58" t="s">
        <v>33</v>
      </c>
      <c r="Q23" s="55"/>
      <c r="R23" s="59">
        <v>2</v>
      </c>
      <c r="S23" s="56">
        <f>ROUNDUP(R23*0.75,2)</f>
        <v>1.5</v>
      </c>
      <c r="T23" s="75">
        <f>ROUNDUP((R5*R23)+(R6*S23)+(R7*(R23*2)),2)</f>
        <v>0</v>
      </c>
    </row>
    <row r="24" spans="1:20" ht="18.75" customHeight="1" x14ac:dyDescent="0.2">
      <c r="A24" s="109"/>
      <c r="B24" s="79"/>
      <c r="C24" s="54"/>
      <c r="D24" s="55"/>
      <c r="E24" s="56"/>
      <c r="F24" s="57"/>
      <c r="G24" s="83"/>
      <c r="H24" s="87"/>
      <c r="I24" s="55"/>
      <c r="J24" s="57"/>
      <c r="K24" s="57"/>
      <c r="L24" s="57"/>
      <c r="M24" s="57"/>
      <c r="N24" s="91"/>
      <c r="O24" s="79" t="s">
        <v>24</v>
      </c>
      <c r="P24" s="58"/>
      <c r="Q24" s="55"/>
      <c r="R24" s="59"/>
      <c r="S24" s="56"/>
      <c r="T24" s="75"/>
    </row>
    <row r="25" spans="1:20" ht="18.75" customHeight="1" x14ac:dyDescent="0.2">
      <c r="A25" s="109"/>
      <c r="B25" s="79"/>
      <c r="C25" s="54"/>
      <c r="D25" s="55"/>
      <c r="E25" s="56"/>
      <c r="F25" s="57"/>
      <c r="G25" s="83"/>
      <c r="H25" s="87"/>
      <c r="I25" s="55"/>
      <c r="J25" s="57"/>
      <c r="K25" s="57"/>
      <c r="L25" s="57"/>
      <c r="M25" s="57"/>
      <c r="N25" s="91"/>
      <c r="O25" s="79"/>
      <c r="P25" s="58"/>
      <c r="Q25" s="55"/>
      <c r="R25" s="59"/>
      <c r="S25" s="56"/>
      <c r="T25" s="75"/>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133</v>
      </c>
      <c r="C27" s="54" t="s">
        <v>502</v>
      </c>
      <c r="D27" s="55"/>
      <c r="E27" s="56">
        <v>20</v>
      </c>
      <c r="F27" s="57" t="s">
        <v>27</v>
      </c>
      <c r="G27" s="83"/>
      <c r="H27" s="87" t="s">
        <v>502</v>
      </c>
      <c r="I27" s="55"/>
      <c r="J27" s="57">
        <f>ROUNDUP(E27*0.75,2)</f>
        <v>15</v>
      </c>
      <c r="K27" s="57" t="s">
        <v>27</v>
      </c>
      <c r="L27" s="57"/>
      <c r="M27" s="57">
        <f>ROUNDUP((R5*E27)+(R6*J27)+(R7*(E27*2)),2)</f>
        <v>0</v>
      </c>
      <c r="N27" s="91">
        <f>M27</f>
        <v>0</v>
      </c>
      <c r="O27" s="79" t="s">
        <v>48</v>
      </c>
      <c r="P27" s="58" t="s">
        <v>95</v>
      </c>
      <c r="Q27" s="55"/>
      <c r="R27" s="59">
        <v>100</v>
      </c>
      <c r="S27" s="56">
        <f>ROUNDUP(R27*0.75,2)</f>
        <v>75</v>
      </c>
      <c r="T27" s="75">
        <f>ROUNDUP((R5*R27)+(R6*S27)+(R7*(R27*2)),2)</f>
        <v>0</v>
      </c>
    </row>
    <row r="28" spans="1:20" ht="18.75" customHeight="1" x14ac:dyDescent="0.2">
      <c r="A28" s="109"/>
      <c r="B28" s="79"/>
      <c r="C28" s="54" t="s">
        <v>503</v>
      </c>
      <c r="D28" s="55"/>
      <c r="E28" s="56">
        <v>5</v>
      </c>
      <c r="F28" s="57" t="s">
        <v>27</v>
      </c>
      <c r="G28" s="83"/>
      <c r="H28" s="87" t="s">
        <v>503</v>
      </c>
      <c r="I28" s="55"/>
      <c r="J28" s="57">
        <f>ROUNDUP(E28*0.75,2)</f>
        <v>3.75</v>
      </c>
      <c r="K28" s="57" t="s">
        <v>27</v>
      </c>
      <c r="L28" s="57"/>
      <c r="M28" s="57">
        <f>ROUNDUP((R5*E28)+(R6*J28)+(R7*(E28*2)),2)</f>
        <v>0</v>
      </c>
      <c r="N28" s="91">
        <f>M28</f>
        <v>0</v>
      </c>
      <c r="O28" s="79"/>
      <c r="P28" s="58" t="s">
        <v>136</v>
      </c>
      <c r="Q28" s="55"/>
      <c r="R28" s="59">
        <v>3</v>
      </c>
      <c r="S28" s="56">
        <f>ROUNDUP(R28*0.75,2)</f>
        <v>2.25</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53</v>
      </c>
      <c r="C30" s="54" t="s">
        <v>55</v>
      </c>
      <c r="D30" s="55"/>
      <c r="E30" s="66">
        <v>0.125</v>
      </c>
      <c r="F30" s="57" t="s">
        <v>56</v>
      </c>
      <c r="G30" s="83"/>
      <c r="H30" s="87" t="s">
        <v>55</v>
      </c>
      <c r="I30" s="55"/>
      <c r="J30" s="57">
        <f>ROUNDUP(E30*0.75,2)</f>
        <v>9.9999999999999992E-2</v>
      </c>
      <c r="K30" s="57" t="s">
        <v>56</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373</v>
      </c>
      <c r="C34" s="54" t="s">
        <v>375</v>
      </c>
      <c r="D34" s="55" t="s">
        <v>41</v>
      </c>
      <c r="E34" s="56">
        <v>25</v>
      </c>
      <c r="F34" s="57" t="s">
        <v>27</v>
      </c>
      <c r="G34" s="83"/>
      <c r="H34" s="87" t="s">
        <v>375</v>
      </c>
      <c r="I34" s="55" t="s">
        <v>41</v>
      </c>
      <c r="J34" s="57">
        <f t="shared" ref="J34:J39" si="1">ROUNDUP(E34*0.75,2)</f>
        <v>18.75</v>
      </c>
      <c r="K34" s="57" t="s">
        <v>27</v>
      </c>
      <c r="L34" s="57"/>
      <c r="M34" s="57">
        <f>ROUNDUP((S5*E34)+(S6*J34)+(S7*(E34*2)),2)</f>
        <v>0</v>
      </c>
      <c r="N34" s="91">
        <f>M34</f>
        <v>0</v>
      </c>
      <c r="O34" s="79" t="s">
        <v>374</v>
      </c>
      <c r="P34" s="58" t="s">
        <v>86</v>
      </c>
      <c r="Q34" s="55"/>
      <c r="R34" s="59">
        <v>0.5</v>
      </c>
      <c r="S34" s="56">
        <f>ROUNDUP(R34*0.75,2)</f>
        <v>0.38</v>
      </c>
      <c r="T34" s="75">
        <f>ROUNDUP((S5*R34)+(S6*S34)+(S7*(R34*2)),2)</f>
        <v>0</v>
      </c>
    </row>
    <row r="35" spans="1:20" ht="18.75" customHeight="1" x14ac:dyDescent="0.2">
      <c r="A35" s="109"/>
      <c r="B35" s="79"/>
      <c r="C35" s="54" t="s">
        <v>85</v>
      </c>
      <c r="D35" s="55"/>
      <c r="E35" s="56">
        <v>10</v>
      </c>
      <c r="F35" s="57" t="s">
        <v>27</v>
      </c>
      <c r="G35" s="83"/>
      <c r="H35" s="87" t="s">
        <v>85</v>
      </c>
      <c r="I35" s="55"/>
      <c r="J35" s="57">
        <f t="shared" si="1"/>
        <v>7.5</v>
      </c>
      <c r="K35" s="57" t="s">
        <v>27</v>
      </c>
      <c r="L35" s="57"/>
      <c r="M35" s="57">
        <f>ROUNDUP((S5*E35)+(S6*J35)+(S7*(E35*2)),2)</f>
        <v>0</v>
      </c>
      <c r="N35" s="91">
        <f>M35</f>
        <v>0</v>
      </c>
      <c r="O35" s="103" t="s">
        <v>603</v>
      </c>
      <c r="P35" s="58" t="s">
        <v>44</v>
      </c>
      <c r="Q35" s="55"/>
      <c r="R35" s="59">
        <v>1</v>
      </c>
      <c r="S35" s="56">
        <f>ROUNDUP(R35*0.75,2)</f>
        <v>0.75</v>
      </c>
      <c r="T35" s="75">
        <f>ROUNDUP((S5*R35)+(S6*S35)+(S7*(R35*2)),2)</f>
        <v>0</v>
      </c>
    </row>
    <row r="36" spans="1:20" ht="18.75" customHeight="1" x14ac:dyDescent="0.2">
      <c r="A36" s="109"/>
      <c r="B36" s="79"/>
      <c r="C36" s="54" t="s">
        <v>28</v>
      </c>
      <c r="D36" s="55"/>
      <c r="E36" s="56">
        <v>20</v>
      </c>
      <c r="F36" s="57" t="s">
        <v>27</v>
      </c>
      <c r="G36" s="83"/>
      <c r="H36" s="87" t="s">
        <v>28</v>
      </c>
      <c r="I36" s="55"/>
      <c r="J36" s="57">
        <f t="shared" si="1"/>
        <v>15</v>
      </c>
      <c r="K36" s="57" t="s">
        <v>27</v>
      </c>
      <c r="L36" s="57"/>
      <c r="M36" s="57">
        <f>ROUNDUP((S5*E36)+(S6*J36)+(S7*(E36*2)),2)</f>
        <v>0</v>
      </c>
      <c r="N36" s="91">
        <f>ROUND(M36+(M36*6/100),2)</f>
        <v>0</v>
      </c>
      <c r="O36" s="36" t="s">
        <v>552</v>
      </c>
      <c r="P36" s="58" t="s">
        <v>32</v>
      </c>
      <c r="Q36" s="55"/>
      <c r="R36" s="59">
        <v>0.1</v>
      </c>
      <c r="S36" s="56">
        <f>ROUNDUP(R36*0.75,2)</f>
        <v>0.08</v>
      </c>
      <c r="T36" s="75">
        <f>ROUNDUP((S5*R36)+(S6*S36)+(S7*(R36*2)),2)</f>
        <v>0</v>
      </c>
    </row>
    <row r="37" spans="1:20" ht="18.75" customHeight="1" x14ac:dyDescent="0.2">
      <c r="A37" s="109"/>
      <c r="B37" s="79"/>
      <c r="C37" s="54" t="s">
        <v>49</v>
      </c>
      <c r="D37" s="55"/>
      <c r="E37" s="56">
        <v>5</v>
      </c>
      <c r="F37" s="57" t="s">
        <v>27</v>
      </c>
      <c r="G37" s="83"/>
      <c r="H37" s="87" t="s">
        <v>49</v>
      </c>
      <c r="I37" s="55"/>
      <c r="J37" s="57">
        <f t="shared" si="1"/>
        <v>3.75</v>
      </c>
      <c r="K37" s="57" t="s">
        <v>27</v>
      </c>
      <c r="L37" s="57"/>
      <c r="M37" s="57">
        <f>ROUNDUP((S5*E37)+(S6*J37)+(S7*(E37*2)),2)</f>
        <v>0</v>
      </c>
      <c r="N37" s="91">
        <f>ROUND(M37+(M37*10/100),2)</f>
        <v>0</v>
      </c>
      <c r="O37" s="79" t="s">
        <v>48</v>
      </c>
      <c r="P37" s="58" t="s">
        <v>39</v>
      </c>
      <c r="Q37" s="55"/>
      <c r="R37" s="59">
        <v>0.01</v>
      </c>
      <c r="S37" s="56">
        <f>ROUNDUP(R37*0.75,2)</f>
        <v>0.01</v>
      </c>
      <c r="T37" s="75">
        <f>ROUNDUP((S5*R37)+(S6*S37)+(S7*(R37*2)),2)</f>
        <v>0</v>
      </c>
    </row>
    <row r="38" spans="1:20" ht="18.75" customHeight="1" x14ac:dyDescent="0.2">
      <c r="A38" s="109"/>
      <c r="B38" s="79"/>
      <c r="C38" s="54" t="s">
        <v>273</v>
      </c>
      <c r="D38" s="55"/>
      <c r="E38" s="66">
        <v>0.125</v>
      </c>
      <c r="F38" s="57" t="s">
        <v>100</v>
      </c>
      <c r="G38" s="83" t="s">
        <v>274</v>
      </c>
      <c r="H38" s="87" t="s">
        <v>273</v>
      </c>
      <c r="I38" s="55"/>
      <c r="J38" s="57">
        <f t="shared" si="1"/>
        <v>9.9999999999999992E-2</v>
      </c>
      <c r="K38" s="57" t="s">
        <v>100</v>
      </c>
      <c r="L38" s="57" t="s">
        <v>274</v>
      </c>
      <c r="M38" s="57">
        <f>ROUNDUP((S5*E38)+(S6*J38)+(S7*(E38*2)),2)</f>
        <v>0</v>
      </c>
      <c r="N38" s="91">
        <f>M38</f>
        <v>0</v>
      </c>
      <c r="O38" s="79"/>
      <c r="P38" s="58" t="s">
        <v>46</v>
      </c>
      <c r="Q38" s="55"/>
      <c r="R38" s="59">
        <v>6</v>
      </c>
      <c r="S38" s="56">
        <f>ROUNDUP(R38*0.75,2)</f>
        <v>4.5</v>
      </c>
      <c r="T38" s="75">
        <f>ROUNDUP((S5*R38)+(S6*S38)+(S7*(R38*2)),2)</f>
        <v>0</v>
      </c>
    </row>
    <row r="39" spans="1:20" ht="18.75" customHeight="1" x14ac:dyDescent="0.2">
      <c r="A39" s="109"/>
      <c r="B39" s="79"/>
      <c r="C39" s="54" t="s">
        <v>116</v>
      </c>
      <c r="D39" s="55"/>
      <c r="E39" s="56">
        <v>0.1</v>
      </c>
      <c r="F39" s="57" t="s">
        <v>27</v>
      </c>
      <c r="G39" s="83" t="s">
        <v>117</v>
      </c>
      <c r="H39" s="87" t="s">
        <v>116</v>
      </c>
      <c r="I39" s="55"/>
      <c r="J39" s="57">
        <f t="shared" si="1"/>
        <v>0.08</v>
      </c>
      <c r="K39" s="57" t="s">
        <v>27</v>
      </c>
      <c r="L39" s="57" t="s">
        <v>117</v>
      </c>
      <c r="M39" s="57">
        <f>ROUNDUP((S5*E39)+(S6*J39)+(S7*(E39*2)),2)</f>
        <v>0</v>
      </c>
      <c r="N39" s="91">
        <f>M39</f>
        <v>0</v>
      </c>
      <c r="O39" s="79"/>
      <c r="P39" s="58"/>
      <c r="Q39" s="55"/>
      <c r="R39" s="59"/>
      <c r="S39" s="56"/>
      <c r="T39" s="75"/>
    </row>
    <row r="40" spans="1:20" ht="18.75" customHeight="1" thickBot="1" x14ac:dyDescent="0.25">
      <c r="A40" s="110"/>
      <c r="B40" s="81"/>
      <c r="C40" s="67"/>
      <c r="D40" s="68"/>
      <c r="E40" s="69"/>
      <c r="F40" s="70"/>
      <c r="G40" s="85"/>
      <c r="H40" s="89"/>
      <c r="I40" s="68"/>
      <c r="J40" s="70"/>
      <c r="K40" s="70"/>
      <c r="L40" s="70"/>
      <c r="M40" s="70"/>
      <c r="N40" s="93"/>
      <c r="O40" s="81"/>
      <c r="P40" s="71"/>
      <c r="Q40" s="68"/>
      <c r="R40" s="72"/>
      <c r="S40" s="69"/>
      <c r="T40" s="77"/>
    </row>
    <row r="41" spans="1:20" ht="18.75" customHeight="1" x14ac:dyDescent="0.2">
      <c r="A41" s="108" t="s">
        <v>101</v>
      </c>
      <c r="B41" s="79" t="s">
        <v>25</v>
      </c>
      <c r="C41" s="54"/>
      <c r="D41" s="55"/>
      <c r="E41" s="56"/>
      <c r="F41" s="57"/>
      <c r="G41" s="83"/>
      <c r="H41" s="87"/>
      <c r="I41" s="55"/>
      <c r="J41" s="57"/>
      <c r="K41" s="57"/>
      <c r="L41" s="57"/>
      <c r="M41" s="57"/>
      <c r="N41" s="91"/>
      <c r="O41" s="79"/>
      <c r="P41" s="58" t="s">
        <v>25</v>
      </c>
      <c r="Q41" s="55"/>
      <c r="R41" s="59">
        <v>110</v>
      </c>
      <c r="S41" s="56">
        <f>ROUNDUP(R41*0.75,2)</f>
        <v>82.5</v>
      </c>
      <c r="T41" s="75">
        <f>ROUNDUP((T5*R41)+(T6*S41)+(T7*(R41*2)),2)</f>
        <v>0</v>
      </c>
    </row>
    <row r="42" spans="1:20" ht="18.75" customHeight="1" x14ac:dyDescent="0.2">
      <c r="A42" s="109"/>
      <c r="B42" s="80"/>
      <c r="C42" s="60"/>
      <c r="D42" s="61"/>
      <c r="E42" s="62"/>
      <c r="F42" s="63"/>
      <c r="G42" s="84"/>
      <c r="H42" s="88"/>
      <c r="I42" s="61"/>
      <c r="J42" s="63"/>
      <c r="K42" s="63"/>
      <c r="L42" s="63"/>
      <c r="M42" s="63"/>
      <c r="N42" s="92"/>
      <c r="O42" s="80"/>
      <c r="P42" s="64"/>
      <c r="Q42" s="61"/>
      <c r="R42" s="65"/>
      <c r="S42" s="62"/>
      <c r="T42" s="76"/>
    </row>
    <row r="43" spans="1:20" ht="18.75" customHeight="1" x14ac:dyDescent="0.2">
      <c r="A43" s="109"/>
      <c r="B43" s="79" t="s">
        <v>376</v>
      </c>
      <c r="C43" s="54" t="s">
        <v>26</v>
      </c>
      <c r="D43" s="55"/>
      <c r="E43" s="56">
        <v>20</v>
      </c>
      <c r="F43" s="57" t="s">
        <v>27</v>
      </c>
      <c r="G43" s="83"/>
      <c r="H43" s="87" t="s">
        <v>26</v>
      </c>
      <c r="I43" s="55"/>
      <c r="J43" s="57">
        <f>ROUNDUP(E43*0.75,2)</f>
        <v>15</v>
      </c>
      <c r="K43" s="57" t="s">
        <v>27</v>
      </c>
      <c r="L43" s="57"/>
      <c r="M43" s="57">
        <f>ROUNDUP((T5*E43)+(T6*J43)+(T7*(E43*2)),2)</f>
        <v>0</v>
      </c>
      <c r="N43" s="91">
        <f>M43</f>
        <v>0</v>
      </c>
      <c r="O43" s="79" t="s">
        <v>377</v>
      </c>
      <c r="P43" s="58" t="s">
        <v>216</v>
      </c>
      <c r="Q43" s="55"/>
      <c r="R43" s="59">
        <v>1</v>
      </c>
      <c r="S43" s="56">
        <f t="shared" ref="S43:S49" si="2">ROUNDUP(R43*0.75,2)</f>
        <v>0.75</v>
      </c>
      <c r="T43" s="75">
        <f>ROUNDUP((T5*R43)+(T6*S43)+(T7*(R43*2)),2)</f>
        <v>0</v>
      </c>
    </row>
    <row r="44" spans="1:20" ht="18.75" customHeight="1" x14ac:dyDescent="0.2">
      <c r="A44" s="109"/>
      <c r="B44" s="79"/>
      <c r="C44" s="54" t="s">
        <v>297</v>
      </c>
      <c r="D44" s="55"/>
      <c r="E44" s="56">
        <v>0.5</v>
      </c>
      <c r="F44" s="57" t="s">
        <v>27</v>
      </c>
      <c r="G44" s="83"/>
      <c r="H44" s="87" t="s">
        <v>297</v>
      </c>
      <c r="I44" s="55"/>
      <c r="J44" s="57">
        <f>ROUNDUP(E44*0.75,2)</f>
        <v>0.38</v>
      </c>
      <c r="K44" s="57" t="s">
        <v>27</v>
      </c>
      <c r="L44" s="57"/>
      <c r="M44" s="57">
        <f>ROUNDUP((T5*E44)+(T6*J44)+(T7*(E44*2)),2)</f>
        <v>0</v>
      </c>
      <c r="N44" s="91">
        <f>ROUND(M44+(M44*20/100),2)</f>
        <v>0</v>
      </c>
      <c r="O44" s="79" t="s">
        <v>378</v>
      </c>
      <c r="P44" s="58" t="s">
        <v>42</v>
      </c>
      <c r="Q44" s="55"/>
      <c r="R44" s="59">
        <v>15</v>
      </c>
      <c r="S44" s="56">
        <f t="shared" si="2"/>
        <v>11.25</v>
      </c>
      <c r="T44" s="75">
        <f>ROUNDUP((T5*R44)+(T6*S44)+(T7*(R44*2)),2)</f>
        <v>0</v>
      </c>
    </row>
    <row r="45" spans="1:20" ht="18.75" customHeight="1" x14ac:dyDescent="0.2">
      <c r="A45" s="109"/>
      <c r="B45" s="79"/>
      <c r="C45" s="54" t="s">
        <v>255</v>
      </c>
      <c r="D45" s="55"/>
      <c r="E45" s="56">
        <v>5</v>
      </c>
      <c r="F45" s="57" t="s">
        <v>27</v>
      </c>
      <c r="G45" s="83"/>
      <c r="H45" s="87" t="s">
        <v>255</v>
      </c>
      <c r="I45" s="55"/>
      <c r="J45" s="57">
        <f>ROUNDUP(E45*0.75,2)</f>
        <v>3.75</v>
      </c>
      <c r="K45" s="57" t="s">
        <v>27</v>
      </c>
      <c r="L45" s="57"/>
      <c r="M45" s="57">
        <f>ROUNDUP((T5*E45)+(T6*J45)+(T7*(E45*2)),2)</f>
        <v>0</v>
      </c>
      <c r="N45" s="91">
        <f>ROUND(M45+(M45*40/100),2)</f>
        <v>0</v>
      </c>
      <c r="O45" s="79" t="s">
        <v>504</v>
      </c>
      <c r="P45" s="58" t="s">
        <v>69</v>
      </c>
      <c r="Q45" s="55"/>
      <c r="R45" s="59">
        <v>1</v>
      </c>
      <c r="S45" s="56">
        <f t="shared" si="2"/>
        <v>0.75</v>
      </c>
      <c r="T45" s="75">
        <f>ROUNDUP((T5*R45)+(T6*S45)+(T7*(R45*2)),2)</f>
        <v>0</v>
      </c>
    </row>
    <row r="46" spans="1:20" ht="18.75" customHeight="1" x14ac:dyDescent="0.2">
      <c r="A46" s="109"/>
      <c r="B46" s="79"/>
      <c r="C46" s="54" t="s">
        <v>145</v>
      </c>
      <c r="D46" s="55"/>
      <c r="E46" s="100">
        <v>0.33333333333333331</v>
      </c>
      <c r="F46" s="57" t="s">
        <v>146</v>
      </c>
      <c r="G46" s="83"/>
      <c r="H46" s="87" t="s">
        <v>145</v>
      </c>
      <c r="I46" s="55"/>
      <c r="J46" s="57">
        <f>ROUNDUP(E46*0.75,2)</f>
        <v>0.25</v>
      </c>
      <c r="K46" s="57" t="s">
        <v>146</v>
      </c>
      <c r="L46" s="57"/>
      <c r="M46" s="57">
        <f>ROUNDUP((T5*E46)+(T6*J46)+(T7*(E46*2)),2)</f>
        <v>0</v>
      </c>
      <c r="N46" s="91">
        <f>M46</f>
        <v>0</v>
      </c>
      <c r="O46" s="103" t="s">
        <v>605</v>
      </c>
      <c r="P46" s="58" t="s">
        <v>86</v>
      </c>
      <c r="Q46" s="55"/>
      <c r="R46" s="59">
        <v>1</v>
      </c>
      <c r="S46" s="56">
        <f t="shared" si="2"/>
        <v>0.75</v>
      </c>
      <c r="T46" s="75">
        <f>ROUNDUP((T5*R46)+(T6*S46)+(T7*(R46*2)),2)</f>
        <v>0</v>
      </c>
    </row>
    <row r="47" spans="1:20" ht="18.75" customHeight="1" x14ac:dyDescent="0.2">
      <c r="A47" s="109"/>
      <c r="B47" s="79"/>
      <c r="C47" s="54" t="s">
        <v>205</v>
      </c>
      <c r="D47" s="55"/>
      <c r="E47" s="56">
        <v>5</v>
      </c>
      <c r="F47" s="57" t="s">
        <v>27</v>
      </c>
      <c r="G47" s="83"/>
      <c r="H47" s="87" t="s">
        <v>205</v>
      </c>
      <c r="I47" s="55"/>
      <c r="J47" s="57">
        <f>ROUNDUP(E47*0.75,2)</f>
        <v>3.75</v>
      </c>
      <c r="K47" s="57" t="s">
        <v>27</v>
      </c>
      <c r="L47" s="57"/>
      <c r="M47" s="57">
        <f>ROUNDUP((T5*E47)+(T6*J47)+(T7*(E47*2)),2)</f>
        <v>0</v>
      </c>
      <c r="N47" s="91">
        <f>M47</f>
        <v>0</v>
      </c>
      <c r="O47" s="36" t="s">
        <v>553</v>
      </c>
      <c r="P47" s="58" t="s">
        <v>88</v>
      </c>
      <c r="Q47" s="55" t="s">
        <v>41</v>
      </c>
      <c r="R47" s="59">
        <v>1</v>
      </c>
      <c r="S47" s="56">
        <f t="shared" si="2"/>
        <v>0.75</v>
      </c>
      <c r="T47" s="75">
        <f>ROUNDUP((T5*R47)+(T6*S47)+(T7*(R47*2)),2)</f>
        <v>0</v>
      </c>
    </row>
    <row r="48" spans="1:20" ht="18.75" customHeight="1" x14ac:dyDescent="0.2">
      <c r="A48" s="109"/>
      <c r="B48" s="79"/>
      <c r="C48" s="54"/>
      <c r="D48" s="55"/>
      <c r="E48" s="56"/>
      <c r="F48" s="57"/>
      <c r="G48" s="83"/>
      <c r="H48" s="87"/>
      <c r="I48" s="55"/>
      <c r="J48" s="57"/>
      <c r="K48" s="57"/>
      <c r="L48" s="57"/>
      <c r="M48" s="57"/>
      <c r="N48" s="91"/>
      <c r="O48" s="79" t="s">
        <v>283</v>
      </c>
      <c r="P48" s="58" t="s">
        <v>136</v>
      </c>
      <c r="Q48" s="55"/>
      <c r="R48" s="59">
        <v>3</v>
      </c>
      <c r="S48" s="56">
        <f t="shared" si="2"/>
        <v>2.25</v>
      </c>
      <c r="T48" s="75">
        <f>ROUNDUP((T5*R48)+(T6*S48)+(T7*(R48*2)),2)</f>
        <v>0</v>
      </c>
    </row>
    <row r="49" spans="1:20" ht="18.75" customHeight="1" x14ac:dyDescent="0.2">
      <c r="A49" s="109"/>
      <c r="B49" s="79"/>
      <c r="C49" s="54"/>
      <c r="D49" s="55"/>
      <c r="E49" s="56"/>
      <c r="F49" s="57"/>
      <c r="G49" s="83"/>
      <c r="H49" s="87"/>
      <c r="I49" s="55"/>
      <c r="J49" s="57"/>
      <c r="K49" s="57"/>
      <c r="L49" s="57"/>
      <c r="M49" s="57"/>
      <c r="N49" s="91"/>
      <c r="O49" s="79" t="s">
        <v>48</v>
      </c>
      <c r="P49" s="58" t="s">
        <v>89</v>
      </c>
      <c r="Q49" s="55"/>
      <c r="R49" s="59">
        <v>1</v>
      </c>
      <c r="S49" s="56">
        <f t="shared" si="2"/>
        <v>0.75</v>
      </c>
      <c r="T49" s="75">
        <f>ROUNDUP((T5*R49)+(T6*S49)+(T7*(R49*2)),2)</f>
        <v>0</v>
      </c>
    </row>
    <row r="50" spans="1:20" ht="18.75" customHeight="1" x14ac:dyDescent="0.2">
      <c r="A50" s="109"/>
      <c r="B50" s="80"/>
      <c r="C50" s="60"/>
      <c r="D50" s="61"/>
      <c r="E50" s="62"/>
      <c r="F50" s="63"/>
      <c r="G50" s="84"/>
      <c r="H50" s="88"/>
      <c r="I50" s="61"/>
      <c r="J50" s="63"/>
      <c r="K50" s="63"/>
      <c r="L50" s="63"/>
      <c r="M50" s="63"/>
      <c r="N50" s="92"/>
      <c r="O50" s="80"/>
      <c r="P50" s="64"/>
      <c r="Q50" s="61"/>
      <c r="R50" s="65"/>
      <c r="S50" s="62"/>
      <c r="T50" s="76"/>
    </row>
    <row r="51" spans="1:20" ht="18.75" customHeight="1" x14ac:dyDescent="0.2">
      <c r="A51" s="109"/>
      <c r="B51" s="79" t="s">
        <v>380</v>
      </c>
      <c r="C51" s="54" t="s">
        <v>163</v>
      </c>
      <c r="D51" s="55"/>
      <c r="E51" s="56">
        <v>40</v>
      </c>
      <c r="F51" s="57" t="s">
        <v>27</v>
      </c>
      <c r="G51" s="83"/>
      <c r="H51" s="87" t="s">
        <v>163</v>
      </c>
      <c r="I51" s="55"/>
      <c r="J51" s="57">
        <f>ROUNDUP(E51*0.75,2)</f>
        <v>30</v>
      </c>
      <c r="K51" s="57" t="s">
        <v>27</v>
      </c>
      <c r="L51" s="57"/>
      <c r="M51" s="57">
        <f>ROUNDUP((T5*E51)+(T6*J51)+(T7*(E51*2)),2)</f>
        <v>0</v>
      </c>
      <c r="N51" s="91">
        <f>ROUND(M51+(M51*6/100),2)</f>
        <v>0</v>
      </c>
      <c r="O51" s="103" t="s">
        <v>644</v>
      </c>
      <c r="P51" s="58" t="s">
        <v>69</v>
      </c>
      <c r="Q51" s="55"/>
      <c r="R51" s="59">
        <v>1</v>
      </c>
      <c r="S51" s="56">
        <f>ROUNDUP(R51*0.75,2)</f>
        <v>0.75</v>
      </c>
      <c r="T51" s="75">
        <f>ROUNDUP((T5*R51)+(T6*S51)+(T7*(R51*2)),2)</f>
        <v>0</v>
      </c>
    </row>
    <row r="52" spans="1:20" ht="18.75" customHeight="1" x14ac:dyDescent="0.2">
      <c r="A52" s="109"/>
      <c r="B52" s="79"/>
      <c r="C52" s="54" t="s">
        <v>291</v>
      </c>
      <c r="D52" s="55" t="s">
        <v>77</v>
      </c>
      <c r="E52" s="56">
        <v>2</v>
      </c>
      <c r="F52" s="57" t="s">
        <v>27</v>
      </c>
      <c r="G52" s="83"/>
      <c r="H52" s="87" t="s">
        <v>291</v>
      </c>
      <c r="I52" s="55" t="s">
        <v>77</v>
      </c>
      <c r="J52" s="57">
        <f>ROUNDUP(E52*0.75,2)</f>
        <v>1.5</v>
      </c>
      <c r="K52" s="57" t="s">
        <v>27</v>
      </c>
      <c r="L52" s="57"/>
      <c r="M52" s="57">
        <f>ROUNDUP((T5*E52)+(T6*J52)+(T7*(E52*2)),2)</f>
        <v>0</v>
      </c>
      <c r="N52" s="91">
        <f>M52</f>
        <v>0</v>
      </c>
      <c r="O52" s="36" t="s">
        <v>639</v>
      </c>
      <c r="P52" s="58" t="s">
        <v>88</v>
      </c>
      <c r="Q52" s="55" t="s">
        <v>41</v>
      </c>
      <c r="R52" s="59">
        <v>1</v>
      </c>
      <c r="S52" s="56">
        <f>ROUNDUP(R52*0.75,2)</f>
        <v>0.75</v>
      </c>
      <c r="T52" s="75">
        <f>ROUNDUP((T5*R52)+(T6*S52)+(T7*(R52*2)),2)</f>
        <v>0</v>
      </c>
    </row>
    <row r="53" spans="1:20" ht="18.75" customHeight="1" x14ac:dyDescent="0.2">
      <c r="A53" s="109"/>
      <c r="B53" s="79"/>
      <c r="C53" s="54" t="s">
        <v>201</v>
      </c>
      <c r="D53" s="55"/>
      <c r="E53" s="56">
        <v>5</v>
      </c>
      <c r="F53" s="57" t="s">
        <v>27</v>
      </c>
      <c r="G53" s="83"/>
      <c r="H53" s="87" t="s">
        <v>201</v>
      </c>
      <c r="I53" s="55"/>
      <c r="J53" s="57">
        <f>ROUNDUP(E53*0.75,2)</f>
        <v>3.75</v>
      </c>
      <c r="K53" s="57" t="s">
        <v>27</v>
      </c>
      <c r="L53" s="57"/>
      <c r="M53" s="57">
        <f>ROUNDUP((T5*E53)+(T6*J53)+(T7*(E53*2)),2)</f>
        <v>0</v>
      </c>
      <c r="N53" s="91">
        <f>M53</f>
        <v>0</v>
      </c>
      <c r="O53" s="79" t="s">
        <v>183</v>
      </c>
      <c r="P53" s="58" t="s">
        <v>87</v>
      </c>
      <c r="Q53" s="55"/>
      <c r="R53" s="59">
        <v>2</v>
      </c>
      <c r="S53" s="56">
        <f>ROUNDUP(R53*0.75,2)</f>
        <v>1.5</v>
      </c>
      <c r="T53" s="75">
        <f>ROUNDUP((T5*R53)+(T6*S53)+(T7*(R53*2)),2)</f>
        <v>0</v>
      </c>
    </row>
    <row r="54" spans="1:20" ht="18.75" customHeight="1" x14ac:dyDescent="0.2">
      <c r="A54" s="109"/>
      <c r="B54" s="79"/>
      <c r="C54" s="54"/>
      <c r="D54" s="55"/>
      <c r="E54" s="56"/>
      <c r="F54" s="57"/>
      <c r="G54" s="83"/>
      <c r="H54" s="87"/>
      <c r="I54" s="55"/>
      <c r="J54" s="57"/>
      <c r="K54" s="57"/>
      <c r="L54" s="57"/>
      <c r="M54" s="57"/>
      <c r="N54" s="91"/>
      <c r="O54" s="79" t="s">
        <v>48</v>
      </c>
      <c r="P54" s="58" t="s">
        <v>216</v>
      </c>
      <c r="Q54" s="55"/>
      <c r="R54" s="59">
        <v>2</v>
      </c>
      <c r="S54" s="56">
        <f>ROUNDUP(R54*0.75,2)</f>
        <v>1.5</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381</v>
      </c>
      <c r="C56" s="54" t="s">
        <v>49</v>
      </c>
      <c r="D56" s="55"/>
      <c r="E56" s="56">
        <v>10</v>
      </c>
      <c r="F56" s="57" t="s">
        <v>27</v>
      </c>
      <c r="G56" s="83"/>
      <c r="H56" s="87" t="s">
        <v>49</v>
      </c>
      <c r="I56" s="55"/>
      <c r="J56" s="57">
        <f>ROUNDUP(E56*0.75,2)</f>
        <v>7.5</v>
      </c>
      <c r="K56" s="57" t="s">
        <v>27</v>
      </c>
      <c r="L56" s="57"/>
      <c r="M56" s="57">
        <f>ROUNDUP((T5*E56)+(T6*J56)+(T7*(E56*2)),2)</f>
        <v>0</v>
      </c>
      <c r="N56" s="91">
        <f>ROUND(M56+(M56*10/100),2)</f>
        <v>0</v>
      </c>
      <c r="O56" s="79" t="s">
        <v>48</v>
      </c>
      <c r="P56" s="58" t="s">
        <v>42</v>
      </c>
      <c r="Q56" s="55"/>
      <c r="R56" s="59">
        <v>100</v>
      </c>
      <c r="S56" s="56">
        <f>ROUNDUP(R56*0.75,2)</f>
        <v>75</v>
      </c>
      <c r="T56" s="75">
        <f>ROUNDUP((T5*R56)+(T6*S56)+(T7*(R56*2)),2)</f>
        <v>0</v>
      </c>
    </row>
    <row r="57" spans="1:20" ht="18.75" customHeight="1" x14ac:dyDescent="0.2">
      <c r="A57" s="109"/>
      <c r="B57" s="79"/>
      <c r="C57" s="54" t="s">
        <v>186</v>
      </c>
      <c r="D57" s="55"/>
      <c r="E57" s="56">
        <v>5</v>
      </c>
      <c r="F57" s="57" t="s">
        <v>27</v>
      </c>
      <c r="G57" s="83"/>
      <c r="H57" s="87" t="s">
        <v>186</v>
      </c>
      <c r="I57" s="55"/>
      <c r="J57" s="57">
        <f>ROUNDUP(E57*0.75,2)</f>
        <v>3.75</v>
      </c>
      <c r="K57" s="57" t="s">
        <v>27</v>
      </c>
      <c r="L57" s="57"/>
      <c r="M57" s="57">
        <f>ROUNDUP((T5*E57)+(T6*J57)+(T7*(E57*2)),2)</f>
        <v>0</v>
      </c>
      <c r="N57" s="91">
        <f>ROUND(M57+(M57*15/100),2)</f>
        <v>0</v>
      </c>
      <c r="O57" s="79"/>
      <c r="P57" s="58" t="s">
        <v>382</v>
      </c>
      <c r="Q57" s="55"/>
      <c r="R57" s="59">
        <v>0.5</v>
      </c>
      <c r="S57" s="56">
        <f>ROUNDUP(R57*0.75,2)</f>
        <v>0.38</v>
      </c>
      <c r="T57" s="75">
        <f>ROUNDUP((T5*R57)+(T6*S57)+(T7*(R57*2)),2)</f>
        <v>0</v>
      </c>
    </row>
    <row r="58" spans="1:20" ht="18.75" customHeight="1" x14ac:dyDescent="0.2">
      <c r="A58" s="109"/>
      <c r="B58" s="79"/>
      <c r="C58" s="54"/>
      <c r="D58" s="55"/>
      <c r="E58" s="56"/>
      <c r="F58" s="57"/>
      <c r="G58" s="83"/>
      <c r="H58" s="87"/>
      <c r="I58" s="55"/>
      <c r="J58" s="57"/>
      <c r="K58" s="57"/>
      <c r="L58" s="57"/>
      <c r="M58" s="57"/>
      <c r="N58" s="91"/>
      <c r="O58" s="79"/>
      <c r="P58" s="58" t="s">
        <v>32</v>
      </c>
      <c r="Q58" s="55"/>
      <c r="R58" s="59">
        <v>0.1</v>
      </c>
      <c r="S58" s="56">
        <f>ROUNDUP(R58*0.75,2)</f>
        <v>0.08</v>
      </c>
      <c r="T58" s="75">
        <f>ROUNDUP((T5*R58)+(T6*S58)+(T7*(R58*2)),2)</f>
        <v>0</v>
      </c>
    </row>
    <row r="59" spans="1:20" ht="18.75" customHeight="1" thickBot="1" x14ac:dyDescent="0.25">
      <c r="A59" s="110"/>
      <c r="B59" s="81"/>
      <c r="C59" s="67"/>
      <c r="D59" s="68"/>
      <c r="E59" s="69"/>
      <c r="F59" s="70"/>
      <c r="G59" s="85"/>
      <c r="H59" s="89"/>
      <c r="I59" s="68"/>
      <c r="J59" s="70"/>
      <c r="K59" s="70"/>
      <c r="L59" s="70"/>
      <c r="M59" s="70"/>
      <c r="N59" s="93"/>
      <c r="O59" s="81"/>
      <c r="P59" s="71"/>
      <c r="Q59" s="68"/>
      <c r="R59" s="72"/>
      <c r="S59" s="69"/>
      <c r="T59" s="77"/>
    </row>
    <row r="60" spans="1:20" ht="18.75" customHeight="1" x14ac:dyDescent="0.2">
      <c r="A60" s="94" t="s">
        <v>102</v>
      </c>
    </row>
    <row r="61" spans="1:20" ht="18.75" customHeight="1" x14ac:dyDescent="0.2">
      <c r="A61" s="94" t="s">
        <v>103</v>
      </c>
    </row>
    <row r="62" spans="1:20" ht="18.75" customHeight="1" x14ac:dyDescent="0.2">
      <c r="A62" s="37" t="s">
        <v>104</v>
      </c>
    </row>
    <row r="63" spans="1:20" ht="18.75" customHeight="1" x14ac:dyDescent="0.2">
      <c r="A63" s="37" t="s">
        <v>105</v>
      </c>
    </row>
    <row r="64" spans="1:20" ht="18.75" customHeight="1" x14ac:dyDescent="0.2">
      <c r="A64" s="37" t="s">
        <v>106</v>
      </c>
    </row>
    <row r="65" spans="1:1" ht="18.75" customHeight="1" x14ac:dyDescent="0.2">
      <c r="A65" s="37" t="s">
        <v>107</v>
      </c>
    </row>
    <row r="66" spans="1:1" ht="18.75" customHeight="1" x14ac:dyDescent="0.2">
      <c r="A66" s="37" t="s">
        <v>108</v>
      </c>
    </row>
    <row r="67" spans="1:1" ht="18.75" customHeight="1" x14ac:dyDescent="0.2">
      <c r="A67" s="37" t="s">
        <v>110</v>
      </c>
    </row>
    <row r="68" spans="1:1" ht="18.75" customHeight="1" x14ac:dyDescent="0.2">
      <c r="A68" s="37" t="s">
        <v>169</v>
      </c>
    </row>
  </sheetData>
  <mergeCells count="7">
    <mergeCell ref="A41:A59"/>
    <mergeCell ref="H1:O1"/>
    <mergeCell ref="A2:T2"/>
    <mergeCell ref="Q3:T3"/>
    <mergeCell ref="A8:F8"/>
    <mergeCell ref="A10:A31"/>
    <mergeCell ref="A32:A40"/>
  </mergeCells>
  <phoneticPr fontId="19"/>
  <printOptions horizontalCentered="1" verticalCentered="1"/>
  <pageMargins left="0.39370078740157483" right="0.39370078740157483" top="0.39370078740157483" bottom="0.39370078740157483" header="0.39370078740157483" footer="0.39370078740157483"/>
  <pageSetup paperSize="12" scale="5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4"/>
  <sheetViews>
    <sheetView showZeros="0" topLeftCell="A37"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505</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384</v>
      </c>
      <c r="C10" s="48" t="s">
        <v>184</v>
      </c>
      <c r="D10" s="49"/>
      <c r="E10" s="50">
        <v>30</v>
      </c>
      <c r="F10" s="51" t="s">
        <v>27</v>
      </c>
      <c r="G10" s="82"/>
      <c r="H10" s="86" t="s">
        <v>184</v>
      </c>
      <c r="I10" s="49"/>
      <c r="J10" s="51">
        <f>ROUNDUP(E10*0.75,2)</f>
        <v>22.5</v>
      </c>
      <c r="K10" s="51" t="s">
        <v>27</v>
      </c>
      <c r="L10" s="51"/>
      <c r="M10" s="51">
        <f>ROUNDUP((R5*E10)+(R6*J10)+(R7*(E10*2)),2)</f>
        <v>0</v>
      </c>
      <c r="N10" s="90">
        <f>M10</f>
        <v>0</v>
      </c>
      <c r="O10" s="78" t="s">
        <v>385</v>
      </c>
      <c r="P10" s="52" t="s">
        <v>25</v>
      </c>
      <c r="Q10" s="49"/>
      <c r="R10" s="53">
        <v>110</v>
      </c>
      <c r="S10" s="50">
        <f t="shared" ref="S10:S20" si="0">ROUNDUP(R10*0.75,2)</f>
        <v>82.5</v>
      </c>
      <c r="T10" s="74">
        <f>ROUNDUP((R5*R10)+(R6*S10)+(R7*(R10*2)),2)</f>
        <v>0</v>
      </c>
    </row>
    <row r="11" spans="1:21" ht="18.75" customHeight="1" x14ac:dyDescent="0.2">
      <c r="A11" s="109"/>
      <c r="B11" s="79"/>
      <c r="C11" s="54" t="s">
        <v>28</v>
      </c>
      <c r="D11" s="55"/>
      <c r="E11" s="56">
        <v>20</v>
      </c>
      <c r="F11" s="57" t="s">
        <v>27</v>
      </c>
      <c r="G11" s="83"/>
      <c r="H11" s="87" t="s">
        <v>28</v>
      </c>
      <c r="I11" s="55"/>
      <c r="J11" s="57">
        <f>ROUNDUP(E11*0.75,2)</f>
        <v>15</v>
      </c>
      <c r="K11" s="57" t="s">
        <v>27</v>
      </c>
      <c r="L11" s="57"/>
      <c r="M11" s="57">
        <f>ROUNDUP((R5*E11)+(R6*J11)+(R7*(E11*2)),2)</f>
        <v>0</v>
      </c>
      <c r="N11" s="91">
        <f>ROUND(M11+(M11*6/100),2)</f>
        <v>0</v>
      </c>
      <c r="O11" s="79" t="s">
        <v>213</v>
      </c>
      <c r="P11" s="58" t="s">
        <v>86</v>
      </c>
      <c r="Q11" s="55"/>
      <c r="R11" s="59">
        <v>0.5</v>
      </c>
      <c r="S11" s="56">
        <f t="shared" si="0"/>
        <v>0.38</v>
      </c>
      <c r="T11" s="75">
        <f>ROUNDUP((R5*R11)+(R6*S11)+(R7*(R11*2)),2)</f>
        <v>0</v>
      </c>
    </row>
    <row r="12" spans="1:21" ht="18.75" customHeight="1" x14ac:dyDescent="0.2">
      <c r="A12" s="109"/>
      <c r="B12" s="79"/>
      <c r="C12" s="54" t="s">
        <v>497</v>
      </c>
      <c r="D12" s="55"/>
      <c r="E12" s="56">
        <v>10</v>
      </c>
      <c r="F12" s="57" t="s">
        <v>27</v>
      </c>
      <c r="G12" s="83"/>
      <c r="H12" s="87" t="s">
        <v>497</v>
      </c>
      <c r="I12" s="55"/>
      <c r="J12" s="57">
        <f>ROUNDUP(E12*0.75,2)</f>
        <v>7.5</v>
      </c>
      <c r="K12" s="57" t="s">
        <v>27</v>
      </c>
      <c r="L12" s="57"/>
      <c r="M12" s="57">
        <f>ROUNDUP((R5*E12)+(R6*J12)+(R7*(E12*2)),2)</f>
        <v>0</v>
      </c>
      <c r="N12" s="91">
        <f>M12</f>
        <v>0</v>
      </c>
      <c r="O12" s="103" t="s">
        <v>624</v>
      </c>
      <c r="P12" s="58" t="s">
        <v>89</v>
      </c>
      <c r="Q12" s="55"/>
      <c r="R12" s="59">
        <v>1</v>
      </c>
      <c r="S12" s="56">
        <f t="shared" si="0"/>
        <v>0.75</v>
      </c>
      <c r="T12" s="75">
        <f>ROUNDUP((R5*R12)+(R6*S12)+(R7*(R12*2)),2)</f>
        <v>0</v>
      </c>
    </row>
    <row r="13" spans="1:21" ht="18.75" customHeight="1" x14ac:dyDescent="0.2">
      <c r="A13" s="109"/>
      <c r="B13" s="79"/>
      <c r="C13" s="54" t="s">
        <v>83</v>
      </c>
      <c r="D13" s="55" t="s">
        <v>84</v>
      </c>
      <c r="E13" s="96">
        <v>0.5</v>
      </c>
      <c r="F13" s="57" t="s">
        <v>56</v>
      </c>
      <c r="G13" s="83"/>
      <c r="H13" s="87" t="s">
        <v>83</v>
      </c>
      <c r="I13" s="55" t="s">
        <v>84</v>
      </c>
      <c r="J13" s="57">
        <f>ROUNDUP(E13*0.75,2)</f>
        <v>0.38</v>
      </c>
      <c r="K13" s="57" t="s">
        <v>56</v>
      </c>
      <c r="L13" s="57"/>
      <c r="M13" s="57">
        <f>ROUNDUP((R5*E13)+(R6*J13)+(R7*(E13*2)),2)</f>
        <v>0</v>
      </c>
      <c r="N13" s="91">
        <f>M13</f>
        <v>0</v>
      </c>
      <c r="O13" s="36" t="s">
        <v>554</v>
      </c>
      <c r="P13" s="58" t="s">
        <v>216</v>
      </c>
      <c r="Q13" s="55"/>
      <c r="R13" s="59">
        <v>2</v>
      </c>
      <c r="S13" s="56">
        <f t="shared" si="0"/>
        <v>1.5</v>
      </c>
      <c r="T13" s="75">
        <f>ROUNDUP((R5*R13)+(R6*S13)+(R7*(R13*2)),2)</f>
        <v>0</v>
      </c>
    </row>
    <row r="14" spans="1:21" ht="18.75" customHeight="1" x14ac:dyDescent="0.2">
      <c r="A14" s="109"/>
      <c r="B14" s="79"/>
      <c r="C14" s="54"/>
      <c r="D14" s="55"/>
      <c r="E14" s="56"/>
      <c r="F14" s="57"/>
      <c r="G14" s="83"/>
      <c r="H14" s="87"/>
      <c r="I14" s="55"/>
      <c r="J14" s="57"/>
      <c r="K14" s="57"/>
      <c r="L14" s="57"/>
      <c r="M14" s="57"/>
      <c r="N14" s="91"/>
      <c r="O14" s="79" t="s">
        <v>386</v>
      </c>
      <c r="P14" s="58" t="s">
        <v>382</v>
      </c>
      <c r="Q14" s="55"/>
      <c r="R14" s="59">
        <v>0.5</v>
      </c>
      <c r="S14" s="56">
        <f t="shared" si="0"/>
        <v>0.38</v>
      </c>
      <c r="T14" s="75">
        <f>ROUNDUP((R5*R14)+(R6*S14)+(R7*(R14*2)),2)</f>
        <v>0</v>
      </c>
    </row>
    <row r="15" spans="1:21" ht="18.75" customHeight="1" x14ac:dyDescent="0.2">
      <c r="A15" s="109"/>
      <c r="B15" s="79"/>
      <c r="C15" s="54"/>
      <c r="D15" s="55"/>
      <c r="E15" s="56"/>
      <c r="F15" s="57"/>
      <c r="G15" s="83"/>
      <c r="H15" s="87"/>
      <c r="I15" s="55"/>
      <c r="J15" s="57"/>
      <c r="K15" s="57"/>
      <c r="L15" s="57"/>
      <c r="M15" s="57"/>
      <c r="N15" s="91"/>
      <c r="O15" s="79" t="s">
        <v>283</v>
      </c>
      <c r="P15" s="58" t="s">
        <v>42</v>
      </c>
      <c r="Q15" s="55"/>
      <c r="R15" s="59">
        <v>70</v>
      </c>
      <c r="S15" s="56">
        <f t="shared" si="0"/>
        <v>52.5</v>
      </c>
      <c r="T15" s="75">
        <f>ROUNDUP((R5*R15)+(R6*S15)+(R7*(R15*2)),2)</f>
        <v>0</v>
      </c>
    </row>
    <row r="16" spans="1:21" ht="18.75" customHeight="1" x14ac:dyDescent="0.2">
      <c r="A16" s="109"/>
      <c r="B16" s="79"/>
      <c r="C16" s="54"/>
      <c r="D16" s="55"/>
      <c r="E16" s="56"/>
      <c r="F16" s="57"/>
      <c r="G16" s="83"/>
      <c r="H16" s="87"/>
      <c r="I16" s="55"/>
      <c r="J16" s="57"/>
      <c r="K16" s="57"/>
      <c r="L16" s="57"/>
      <c r="M16" s="57"/>
      <c r="N16" s="91"/>
      <c r="O16" s="79" t="s">
        <v>48</v>
      </c>
      <c r="P16" s="58" t="s">
        <v>86</v>
      </c>
      <c r="Q16" s="55"/>
      <c r="R16" s="59">
        <v>2</v>
      </c>
      <c r="S16" s="56">
        <f t="shared" si="0"/>
        <v>1.5</v>
      </c>
      <c r="T16" s="75">
        <f>ROUNDUP((R5*R16)+(R6*S16)+(R7*(R16*2)),2)</f>
        <v>0</v>
      </c>
    </row>
    <row r="17" spans="1:20" ht="18.75" customHeight="1" x14ac:dyDescent="0.2">
      <c r="A17" s="109"/>
      <c r="B17" s="79"/>
      <c r="C17" s="54"/>
      <c r="D17" s="55"/>
      <c r="E17" s="56"/>
      <c r="F17" s="57"/>
      <c r="G17" s="83"/>
      <c r="H17" s="87"/>
      <c r="I17" s="55"/>
      <c r="J17" s="57"/>
      <c r="K17" s="57"/>
      <c r="L17" s="57"/>
      <c r="M17" s="57"/>
      <c r="N17" s="91"/>
      <c r="O17" s="79"/>
      <c r="P17" s="58" t="s">
        <v>32</v>
      </c>
      <c r="Q17" s="55"/>
      <c r="R17" s="59">
        <v>0.1</v>
      </c>
      <c r="S17" s="56">
        <f t="shared" si="0"/>
        <v>0.08</v>
      </c>
      <c r="T17" s="75">
        <f>ROUNDUP((R5*R17)+(R6*S17)+(R7*(R17*2)),2)</f>
        <v>0</v>
      </c>
    </row>
    <row r="18" spans="1:20" ht="18.75" customHeight="1" x14ac:dyDescent="0.2">
      <c r="A18" s="109"/>
      <c r="B18" s="79"/>
      <c r="C18" s="54"/>
      <c r="D18" s="55"/>
      <c r="E18" s="56"/>
      <c r="F18" s="57"/>
      <c r="G18" s="83"/>
      <c r="H18" s="87"/>
      <c r="I18" s="55"/>
      <c r="J18" s="57"/>
      <c r="K18" s="57"/>
      <c r="L18" s="57"/>
      <c r="M18" s="57"/>
      <c r="N18" s="91"/>
      <c r="O18" s="79"/>
      <c r="P18" s="58" t="s">
        <v>88</v>
      </c>
      <c r="Q18" s="55" t="s">
        <v>41</v>
      </c>
      <c r="R18" s="59">
        <v>1.5</v>
      </c>
      <c r="S18" s="56">
        <f t="shared" si="0"/>
        <v>1.1300000000000001</v>
      </c>
      <c r="T18" s="75">
        <f>ROUNDUP((R5*R18)+(R6*S18)+(R7*(R18*2)),2)</f>
        <v>0</v>
      </c>
    </row>
    <row r="19" spans="1:20" ht="18.75" customHeight="1" x14ac:dyDescent="0.2">
      <c r="A19" s="109"/>
      <c r="B19" s="79"/>
      <c r="C19" s="54"/>
      <c r="D19" s="55"/>
      <c r="E19" s="56"/>
      <c r="F19" s="57"/>
      <c r="G19" s="83"/>
      <c r="H19" s="87"/>
      <c r="I19" s="55"/>
      <c r="J19" s="57"/>
      <c r="K19" s="57"/>
      <c r="L19" s="57"/>
      <c r="M19" s="57"/>
      <c r="N19" s="91"/>
      <c r="O19" s="79"/>
      <c r="P19" s="58" t="s">
        <v>69</v>
      </c>
      <c r="Q19" s="55"/>
      <c r="R19" s="59">
        <v>2</v>
      </c>
      <c r="S19" s="56">
        <f t="shared" si="0"/>
        <v>1.5</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89</v>
      </c>
      <c r="Q20" s="55"/>
      <c r="R20" s="59">
        <v>1</v>
      </c>
      <c r="S20" s="56">
        <f t="shared" si="0"/>
        <v>0.75</v>
      </c>
      <c r="T20" s="75">
        <f>ROUNDUP((R5*R20)+(R6*S20)+(R7*(R20*2)),2)</f>
        <v>0</v>
      </c>
    </row>
    <row r="21" spans="1:20" ht="18.75" customHeight="1" x14ac:dyDescent="0.2">
      <c r="A21" s="109"/>
      <c r="B21" s="80"/>
      <c r="C21" s="60"/>
      <c r="D21" s="61"/>
      <c r="E21" s="62"/>
      <c r="F21" s="63"/>
      <c r="G21" s="84"/>
      <c r="H21" s="88"/>
      <c r="I21" s="61"/>
      <c r="J21" s="63"/>
      <c r="K21" s="63"/>
      <c r="L21" s="63"/>
      <c r="M21" s="63"/>
      <c r="N21" s="92"/>
      <c r="O21" s="80"/>
      <c r="P21" s="64"/>
      <c r="Q21" s="61"/>
      <c r="R21" s="65"/>
      <c r="S21" s="62"/>
      <c r="T21" s="76"/>
    </row>
    <row r="22" spans="1:20" ht="18.75" customHeight="1" x14ac:dyDescent="0.2">
      <c r="A22" s="109"/>
      <c r="B22" s="79" t="s">
        <v>387</v>
      </c>
      <c r="C22" s="54" t="s">
        <v>391</v>
      </c>
      <c r="D22" s="55"/>
      <c r="E22" s="101">
        <v>6.25E-2</v>
      </c>
      <c r="F22" s="57" t="s">
        <v>100</v>
      </c>
      <c r="G22" s="83"/>
      <c r="H22" s="87" t="s">
        <v>391</v>
      </c>
      <c r="I22" s="55"/>
      <c r="J22" s="57">
        <f>ROUNDUP(E22*0.75,2)</f>
        <v>0.05</v>
      </c>
      <c r="K22" s="57" t="s">
        <v>100</v>
      </c>
      <c r="L22" s="57"/>
      <c r="M22" s="57">
        <f>ROUNDUP((R5*E22)+(R6*J22)+(R7*(E22*2)),2)</f>
        <v>0</v>
      </c>
      <c r="N22" s="91">
        <f>M22</f>
        <v>0</v>
      </c>
      <c r="O22" s="79" t="s">
        <v>388</v>
      </c>
      <c r="P22" s="58" t="s">
        <v>95</v>
      </c>
      <c r="Q22" s="55"/>
      <c r="R22" s="59">
        <v>30</v>
      </c>
      <c r="S22" s="56">
        <f>ROUNDUP(R22*0.75,2)</f>
        <v>22.5</v>
      </c>
      <c r="T22" s="75">
        <f>ROUNDUP((R5*R22)+(R6*S22)+(R7*(R22*2)),2)</f>
        <v>0</v>
      </c>
    </row>
    <row r="23" spans="1:20" ht="18.75" customHeight="1" x14ac:dyDescent="0.2">
      <c r="A23" s="109"/>
      <c r="B23" s="79"/>
      <c r="C23" s="54" t="s">
        <v>49</v>
      </c>
      <c r="D23" s="55"/>
      <c r="E23" s="56">
        <v>20</v>
      </c>
      <c r="F23" s="57" t="s">
        <v>27</v>
      </c>
      <c r="G23" s="83"/>
      <c r="H23" s="87" t="s">
        <v>49</v>
      </c>
      <c r="I23" s="55"/>
      <c r="J23" s="57">
        <f>ROUNDUP(E23*0.75,2)</f>
        <v>15</v>
      </c>
      <c r="K23" s="57" t="s">
        <v>27</v>
      </c>
      <c r="L23" s="57"/>
      <c r="M23" s="57">
        <f>ROUNDUP((R5*E23)+(R6*J23)+(R7*(E23*2)),2)</f>
        <v>0</v>
      </c>
      <c r="N23" s="91">
        <f>ROUND(M23+(M23*10/100),2)</f>
        <v>0</v>
      </c>
      <c r="O23" s="79" t="s">
        <v>389</v>
      </c>
      <c r="P23" s="58" t="s">
        <v>86</v>
      </c>
      <c r="Q23" s="55"/>
      <c r="R23" s="59">
        <v>1</v>
      </c>
      <c r="S23" s="56">
        <f>ROUNDUP(R23*0.75,2)</f>
        <v>0.75</v>
      </c>
      <c r="T23" s="75">
        <f>ROUNDUP((R5*R23)+(R6*S23)+(R7*(R23*2)),2)</f>
        <v>0</v>
      </c>
    </row>
    <row r="24" spans="1:20" ht="18.75" customHeight="1" x14ac:dyDescent="0.2">
      <c r="A24" s="109"/>
      <c r="B24" s="79"/>
      <c r="C24" s="54" t="s">
        <v>94</v>
      </c>
      <c r="D24" s="55"/>
      <c r="E24" s="56">
        <v>5</v>
      </c>
      <c r="F24" s="57" t="s">
        <v>27</v>
      </c>
      <c r="G24" s="83"/>
      <c r="H24" s="87" t="s">
        <v>94</v>
      </c>
      <c r="I24" s="55"/>
      <c r="J24" s="57">
        <f>ROUNDUP(E24*0.75,2)</f>
        <v>3.75</v>
      </c>
      <c r="K24" s="57" t="s">
        <v>27</v>
      </c>
      <c r="L24" s="57"/>
      <c r="M24" s="57">
        <f>ROUNDUP((R5*E24)+(R6*J24)+(R7*(E24*2)),2)</f>
        <v>0</v>
      </c>
      <c r="N24" s="91">
        <f>ROUND(M24+(M24*10/100),2)</f>
        <v>0</v>
      </c>
      <c r="O24" s="79" t="s">
        <v>390</v>
      </c>
      <c r="P24" s="58" t="s">
        <v>69</v>
      </c>
      <c r="Q24" s="55"/>
      <c r="R24" s="59">
        <v>1</v>
      </c>
      <c r="S24" s="56">
        <f>ROUNDUP(R24*0.75,2)</f>
        <v>0.75</v>
      </c>
      <c r="T24" s="75">
        <f>ROUNDUP((R5*R24)+(R6*S24)+(R7*(R24*2)),2)</f>
        <v>0</v>
      </c>
    </row>
    <row r="25" spans="1:20" ht="18.75" customHeight="1" x14ac:dyDescent="0.2">
      <c r="A25" s="109"/>
      <c r="B25" s="79"/>
      <c r="C25" s="54"/>
      <c r="D25" s="55"/>
      <c r="E25" s="56"/>
      <c r="F25" s="57"/>
      <c r="G25" s="83"/>
      <c r="H25" s="87"/>
      <c r="I25" s="55"/>
      <c r="J25" s="57"/>
      <c r="K25" s="57"/>
      <c r="L25" s="57"/>
      <c r="M25" s="57"/>
      <c r="N25" s="91"/>
      <c r="O25" s="79" t="s">
        <v>48</v>
      </c>
      <c r="P25" s="58" t="s">
        <v>88</v>
      </c>
      <c r="Q25" s="55" t="s">
        <v>41</v>
      </c>
      <c r="R25" s="59">
        <v>1</v>
      </c>
      <c r="S25" s="56">
        <f>ROUNDUP(R25*0.75,2)</f>
        <v>0.75</v>
      </c>
      <c r="T25" s="75">
        <f>ROUNDUP((R5*R25)+(R6*S25)+(R7*(R25*2)),2)</f>
        <v>0</v>
      </c>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381</v>
      </c>
      <c r="C27" s="54" t="s">
        <v>254</v>
      </c>
      <c r="D27" s="55"/>
      <c r="E27" s="56">
        <v>20</v>
      </c>
      <c r="F27" s="57" t="s">
        <v>27</v>
      </c>
      <c r="G27" s="83"/>
      <c r="H27" s="87" t="s">
        <v>254</v>
      </c>
      <c r="I27" s="55"/>
      <c r="J27" s="57">
        <f>ROUNDUP(E27*0.75,2)</f>
        <v>15</v>
      </c>
      <c r="K27" s="57" t="s">
        <v>27</v>
      </c>
      <c r="L27" s="57"/>
      <c r="M27" s="57">
        <f>ROUNDUP((R5*E27)+(R6*J27)+(R7*(E27*2)),2)</f>
        <v>0</v>
      </c>
      <c r="N27" s="91">
        <f>M27</f>
        <v>0</v>
      </c>
      <c r="O27" s="79" t="s">
        <v>48</v>
      </c>
      <c r="P27" s="58" t="s">
        <v>42</v>
      </c>
      <c r="Q27" s="55"/>
      <c r="R27" s="59">
        <v>100</v>
      </c>
      <c r="S27" s="56">
        <f>ROUNDUP(R27*0.75,2)</f>
        <v>75</v>
      </c>
      <c r="T27" s="75">
        <f>ROUNDUP((R5*R27)+(R6*S27)+(R7*(R27*2)),2)</f>
        <v>0</v>
      </c>
    </row>
    <row r="28" spans="1:20" ht="18.75" customHeight="1" x14ac:dyDescent="0.2">
      <c r="A28" s="109"/>
      <c r="B28" s="79"/>
      <c r="C28" s="54" t="s">
        <v>50</v>
      </c>
      <c r="D28" s="55"/>
      <c r="E28" s="56">
        <v>0.5</v>
      </c>
      <c r="F28" s="57" t="s">
        <v>27</v>
      </c>
      <c r="G28" s="83"/>
      <c r="H28" s="87" t="s">
        <v>50</v>
      </c>
      <c r="I28" s="55"/>
      <c r="J28" s="57">
        <f>ROUNDUP(E28*0.75,2)</f>
        <v>0.38</v>
      </c>
      <c r="K28" s="57" t="s">
        <v>27</v>
      </c>
      <c r="L28" s="57"/>
      <c r="M28" s="57">
        <f>ROUNDUP((R5*E28)+(R6*J28)+(R7*(E28*2)),2)</f>
        <v>0</v>
      </c>
      <c r="N28" s="91">
        <f>M28</f>
        <v>0</v>
      </c>
      <c r="O28" s="79"/>
      <c r="P28" s="58" t="s">
        <v>382</v>
      </c>
      <c r="Q28" s="55"/>
      <c r="R28" s="59">
        <v>0.5</v>
      </c>
      <c r="S28" s="56">
        <f>ROUNDUP(R28*0.75,2)</f>
        <v>0.38</v>
      </c>
      <c r="T28" s="75">
        <f>ROUNDUP((R5*R28)+(R6*S28)+(R7*(R28*2)),2)</f>
        <v>0</v>
      </c>
    </row>
    <row r="29" spans="1:20" ht="18.75" customHeight="1" x14ac:dyDescent="0.2">
      <c r="A29" s="109"/>
      <c r="B29" s="79"/>
      <c r="C29" s="54"/>
      <c r="D29" s="55"/>
      <c r="E29" s="56"/>
      <c r="F29" s="57"/>
      <c r="G29" s="83"/>
      <c r="H29" s="87"/>
      <c r="I29" s="55"/>
      <c r="J29" s="57"/>
      <c r="K29" s="57"/>
      <c r="L29" s="57"/>
      <c r="M29" s="57"/>
      <c r="N29" s="91"/>
      <c r="O29" s="79"/>
      <c r="P29" s="58" t="s">
        <v>32</v>
      </c>
      <c r="Q29" s="55"/>
      <c r="R29" s="59">
        <v>0.1</v>
      </c>
      <c r="S29" s="56">
        <f>ROUNDUP(R29*0.75,2)</f>
        <v>0.08</v>
      </c>
      <c r="T29" s="75">
        <f>ROUNDUP((R5*R29)+(R6*S29)+(R7*(R29*2)),2)</f>
        <v>0</v>
      </c>
    </row>
    <row r="30" spans="1:20" ht="18.75" customHeight="1" x14ac:dyDescent="0.2">
      <c r="A30" s="109"/>
      <c r="B30" s="80"/>
      <c r="C30" s="60"/>
      <c r="D30" s="61"/>
      <c r="E30" s="62"/>
      <c r="F30" s="63"/>
      <c r="G30" s="84"/>
      <c r="H30" s="88"/>
      <c r="I30" s="61"/>
      <c r="J30" s="63"/>
      <c r="K30" s="63"/>
      <c r="L30" s="63"/>
      <c r="M30" s="63"/>
      <c r="N30" s="92"/>
      <c r="O30" s="80"/>
      <c r="P30" s="64"/>
      <c r="Q30" s="61"/>
      <c r="R30" s="65"/>
      <c r="S30" s="62"/>
      <c r="T30" s="76"/>
    </row>
    <row r="31" spans="1:20" ht="18.75" customHeight="1" x14ac:dyDescent="0.2">
      <c r="A31" s="109"/>
      <c r="B31" s="79" t="s">
        <v>506</v>
      </c>
      <c r="C31" s="54" t="s">
        <v>507</v>
      </c>
      <c r="D31" s="55"/>
      <c r="E31" s="56">
        <v>30</v>
      </c>
      <c r="F31" s="57" t="s">
        <v>27</v>
      </c>
      <c r="G31" s="83"/>
      <c r="H31" s="87" t="s">
        <v>507</v>
      </c>
      <c r="I31" s="55"/>
      <c r="J31" s="57">
        <f>ROUNDUP(E31*0.75,2)</f>
        <v>22.5</v>
      </c>
      <c r="K31" s="57" t="s">
        <v>27</v>
      </c>
      <c r="L31" s="57"/>
      <c r="M31" s="57">
        <f>ROUNDUP((R5*E31)+(R6*J31)+(R7*(E31*2)),2)</f>
        <v>0</v>
      </c>
      <c r="N31" s="91">
        <f>M31</f>
        <v>0</v>
      </c>
      <c r="O31" s="79"/>
      <c r="P31" s="58"/>
      <c r="Q31" s="55"/>
      <c r="R31" s="59"/>
      <c r="S31" s="56"/>
      <c r="T31" s="75"/>
    </row>
    <row r="32" spans="1:20" ht="18.75" customHeight="1" thickBot="1" x14ac:dyDescent="0.25">
      <c r="A32" s="110"/>
      <c r="B32" s="81"/>
      <c r="C32" s="67"/>
      <c r="D32" s="68"/>
      <c r="E32" s="69"/>
      <c r="F32" s="70"/>
      <c r="G32" s="85"/>
      <c r="H32" s="89"/>
      <c r="I32" s="68"/>
      <c r="J32" s="70"/>
      <c r="K32" s="70"/>
      <c r="L32" s="70"/>
      <c r="M32" s="70"/>
      <c r="N32" s="93"/>
      <c r="O32" s="81"/>
      <c r="P32" s="71"/>
      <c r="Q32" s="68"/>
      <c r="R32" s="72"/>
      <c r="S32" s="69"/>
      <c r="T32" s="77"/>
    </row>
    <row r="33" spans="1:20" ht="18.75" customHeight="1" x14ac:dyDescent="0.2">
      <c r="A33" s="108" t="s">
        <v>73</v>
      </c>
      <c r="B33" s="79" t="s">
        <v>58</v>
      </c>
      <c r="C33" s="54" t="s">
        <v>58</v>
      </c>
      <c r="D33" s="55" t="s">
        <v>31</v>
      </c>
      <c r="E33" s="56">
        <v>120</v>
      </c>
      <c r="F33" s="57" t="s">
        <v>59</v>
      </c>
      <c r="G33" s="83"/>
      <c r="H33" s="87" t="s">
        <v>58</v>
      </c>
      <c r="I33" s="55" t="s">
        <v>31</v>
      </c>
      <c r="J33" s="57">
        <f>ROUNDUP(E33*0.75,2)</f>
        <v>90</v>
      </c>
      <c r="K33" s="57" t="s">
        <v>59</v>
      </c>
      <c r="L33" s="57"/>
      <c r="M33" s="57">
        <f>ROUNDUP((S5*E33)+(S6*J33)+(S7*(E33*2)),2)</f>
        <v>0</v>
      </c>
      <c r="N33" s="91">
        <f>M33</f>
        <v>0</v>
      </c>
      <c r="O33" s="79"/>
      <c r="P33" s="58"/>
      <c r="Q33" s="55"/>
      <c r="R33" s="59"/>
      <c r="S33" s="56"/>
      <c r="T33" s="75"/>
    </row>
    <row r="34" spans="1:20" ht="18.75" customHeight="1" x14ac:dyDescent="0.2">
      <c r="A34" s="109"/>
      <c r="B34" s="80"/>
      <c r="C34" s="60"/>
      <c r="D34" s="61"/>
      <c r="E34" s="62"/>
      <c r="F34" s="63"/>
      <c r="G34" s="84"/>
      <c r="H34" s="88"/>
      <c r="I34" s="61"/>
      <c r="J34" s="63"/>
      <c r="K34" s="63"/>
      <c r="L34" s="63"/>
      <c r="M34" s="63"/>
      <c r="N34" s="92"/>
      <c r="O34" s="80"/>
      <c r="P34" s="64"/>
      <c r="Q34" s="61"/>
      <c r="R34" s="65"/>
      <c r="S34" s="62"/>
      <c r="T34" s="76"/>
    </row>
    <row r="35" spans="1:20" ht="18.75" customHeight="1" x14ac:dyDescent="0.2">
      <c r="A35" s="109"/>
      <c r="B35" s="79" t="s">
        <v>392</v>
      </c>
      <c r="C35" s="54" t="s">
        <v>397</v>
      </c>
      <c r="D35" s="55" t="s">
        <v>398</v>
      </c>
      <c r="E35" s="56">
        <v>1</v>
      </c>
      <c r="F35" s="57" t="s">
        <v>27</v>
      </c>
      <c r="G35" s="83"/>
      <c r="H35" s="87" t="s">
        <v>397</v>
      </c>
      <c r="I35" s="55" t="s">
        <v>398</v>
      </c>
      <c r="J35" s="57">
        <f>ROUNDUP(E35*0.75,2)</f>
        <v>0.75</v>
      </c>
      <c r="K35" s="57" t="s">
        <v>27</v>
      </c>
      <c r="L35" s="57"/>
      <c r="M35" s="57">
        <f>ROUNDUP((S5*E35)+(S6*J35)+(S7*(E35*2)),2)</f>
        <v>0</v>
      </c>
      <c r="N35" s="91">
        <f>M35</f>
        <v>0</v>
      </c>
      <c r="O35" s="79" t="s">
        <v>393</v>
      </c>
      <c r="P35" s="58" t="s">
        <v>40</v>
      </c>
      <c r="Q35" s="55" t="s">
        <v>41</v>
      </c>
      <c r="R35" s="59">
        <v>20</v>
      </c>
      <c r="S35" s="56">
        <f>ROUNDUP(R35*0.75,2)</f>
        <v>15</v>
      </c>
      <c r="T35" s="75">
        <f>ROUNDUP((S5*R35)+(S6*S35)+(S7*(R35*2)),2)</f>
        <v>0</v>
      </c>
    </row>
    <row r="36" spans="1:20" ht="18.75" customHeight="1" x14ac:dyDescent="0.2">
      <c r="A36" s="109"/>
      <c r="B36" s="79"/>
      <c r="C36" s="54" t="s">
        <v>198</v>
      </c>
      <c r="D36" s="55"/>
      <c r="E36" s="56">
        <v>5</v>
      </c>
      <c r="F36" s="57" t="s">
        <v>27</v>
      </c>
      <c r="G36" s="83"/>
      <c r="H36" s="87" t="s">
        <v>198</v>
      </c>
      <c r="I36" s="55"/>
      <c r="J36" s="57">
        <f>ROUNDUP(E36*0.75,2)</f>
        <v>3.75</v>
      </c>
      <c r="K36" s="57" t="s">
        <v>27</v>
      </c>
      <c r="L36" s="57"/>
      <c r="M36" s="57">
        <f>ROUNDUP((S5*E36)+(S6*J36)+(S7*(E36*2)),2)</f>
        <v>0</v>
      </c>
      <c r="N36" s="91">
        <f>M36</f>
        <v>0</v>
      </c>
      <c r="O36" s="79" t="s">
        <v>394</v>
      </c>
      <c r="P36" s="58" t="s">
        <v>69</v>
      </c>
      <c r="Q36" s="55"/>
      <c r="R36" s="59">
        <v>6</v>
      </c>
      <c r="S36" s="56">
        <f>ROUNDUP(R36*0.75,2)</f>
        <v>4.5</v>
      </c>
      <c r="T36" s="75">
        <f>ROUNDUP((S5*R36)+(S6*S36)+(S7*(R36*2)),2)</f>
        <v>0</v>
      </c>
    </row>
    <row r="37" spans="1:20" ht="18.75" customHeight="1" x14ac:dyDescent="0.2">
      <c r="A37" s="109"/>
      <c r="B37" s="79"/>
      <c r="C37" s="54" t="s">
        <v>285</v>
      </c>
      <c r="D37" s="55"/>
      <c r="E37" s="56">
        <v>27</v>
      </c>
      <c r="F37" s="57" t="s">
        <v>59</v>
      </c>
      <c r="G37" s="83"/>
      <c r="H37" s="87" t="s">
        <v>285</v>
      </c>
      <c r="I37" s="55"/>
      <c r="J37" s="57">
        <f>ROUNDUP(E37*0.75,2)</f>
        <v>20.25</v>
      </c>
      <c r="K37" s="57" t="s">
        <v>59</v>
      </c>
      <c r="L37" s="57"/>
      <c r="M37" s="57">
        <f>ROUNDUP((S5*E37)+(S6*J37)+(S7*(E37*2)),2)</f>
        <v>0</v>
      </c>
      <c r="N37" s="91">
        <f>M37</f>
        <v>0</v>
      </c>
      <c r="O37" s="79" t="s">
        <v>395</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396</v>
      </c>
      <c r="P38" s="58"/>
      <c r="Q38" s="55"/>
      <c r="R38" s="59"/>
      <c r="S38" s="56"/>
      <c r="T38" s="75"/>
    </row>
    <row r="39" spans="1:20" ht="18.75" customHeight="1" thickBot="1" x14ac:dyDescent="0.25">
      <c r="A39" s="110"/>
      <c r="B39" s="81"/>
      <c r="C39" s="67"/>
      <c r="D39" s="68"/>
      <c r="E39" s="69"/>
      <c r="F39" s="70"/>
      <c r="G39" s="85"/>
      <c r="H39" s="89"/>
      <c r="I39" s="68"/>
      <c r="J39" s="70"/>
      <c r="K39" s="70"/>
      <c r="L39" s="70"/>
      <c r="M39" s="70"/>
      <c r="N39" s="93"/>
      <c r="O39" s="81"/>
      <c r="P39" s="71"/>
      <c r="Q39" s="68"/>
      <c r="R39" s="72"/>
      <c r="S39" s="69"/>
      <c r="T39" s="77"/>
    </row>
    <row r="40" spans="1:20" ht="18.75" customHeight="1" x14ac:dyDescent="0.2">
      <c r="A40" s="108" t="s">
        <v>101</v>
      </c>
      <c r="B40" s="79" t="s">
        <v>25</v>
      </c>
      <c r="C40" s="54"/>
      <c r="D40" s="55"/>
      <c r="E40" s="56"/>
      <c r="F40" s="57"/>
      <c r="G40" s="83"/>
      <c r="H40" s="87"/>
      <c r="I40" s="55"/>
      <c r="J40" s="57"/>
      <c r="K40" s="57"/>
      <c r="L40" s="57"/>
      <c r="M40" s="57"/>
      <c r="N40" s="91"/>
      <c r="O40" s="79"/>
      <c r="P40" s="58" t="s">
        <v>25</v>
      </c>
      <c r="Q40" s="55"/>
      <c r="R40" s="59">
        <v>110</v>
      </c>
      <c r="S40" s="56">
        <f>ROUNDUP(R40*0.75,2)</f>
        <v>82.5</v>
      </c>
      <c r="T40" s="75">
        <f>ROUNDUP((T5*R40)+(T6*S40)+(T7*(R40*2)),2)</f>
        <v>0</v>
      </c>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399</v>
      </c>
      <c r="C42" s="54" t="s">
        <v>155</v>
      </c>
      <c r="D42" s="55" t="s">
        <v>156</v>
      </c>
      <c r="E42" s="56">
        <v>1</v>
      </c>
      <c r="F42" s="57" t="s">
        <v>157</v>
      </c>
      <c r="G42" s="83" t="s">
        <v>76</v>
      </c>
      <c r="H42" s="87" t="s">
        <v>155</v>
      </c>
      <c r="I42" s="55" t="s">
        <v>156</v>
      </c>
      <c r="J42" s="57">
        <f>ROUNDUP(E42*0.75,2)</f>
        <v>0.75</v>
      </c>
      <c r="K42" s="57" t="s">
        <v>157</v>
      </c>
      <c r="L42" s="57" t="s">
        <v>76</v>
      </c>
      <c r="M42" s="57">
        <f>ROUNDUP((T5*E42)+(T6*J42)+(T7*(E42*2)),2)</f>
        <v>0</v>
      </c>
      <c r="N42" s="91">
        <f>M42</f>
        <v>0</v>
      </c>
      <c r="O42" s="79" t="s">
        <v>400</v>
      </c>
      <c r="P42" s="58" t="s">
        <v>32</v>
      </c>
      <c r="Q42" s="55"/>
      <c r="R42" s="59">
        <v>0.1</v>
      </c>
      <c r="S42" s="56">
        <f t="shared" ref="S42:S47" si="1">ROUNDUP(R42*0.75,2)</f>
        <v>0.08</v>
      </c>
      <c r="T42" s="75">
        <f>ROUNDUP((T5*R42)+(T6*S42)+(T7*(R42*2)),2)</f>
        <v>0</v>
      </c>
    </row>
    <row r="43" spans="1:20" ht="18.75" customHeight="1" x14ac:dyDescent="0.2">
      <c r="A43" s="109"/>
      <c r="B43" s="79"/>
      <c r="C43" s="54" t="s">
        <v>129</v>
      </c>
      <c r="D43" s="55"/>
      <c r="E43" s="56">
        <v>20</v>
      </c>
      <c r="F43" s="57" t="s">
        <v>27</v>
      </c>
      <c r="G43" s="83"/>
      <c r="H43" s="87" t="s">
        <v>129</v>
      </c>
      <c r="I43" s="55"/>
      <c r="J43" s="57">
        <f>ROUNDUP(E43*0.75,2)</f>
        <v>15</v>
      </c>
      <c r="K43" s="57" t="s">
        <v>27</v>
      </c>
      <c r="L43" s="57"/>
      <c r="M43" s="57">
        <f>ROUNDUP((T5*E43)+(T6*J43)+(T7*(E43*2)),2)</f>
        <v>0</v>
      </c>
      <c r="N43" s="91">
        <f>ROUND(M43+(M43*15/100),2)</f>
        <v>0</v>
      </c>
      <c r="O43" s="79" t="s">
        <v>401</v>
      </c>
      <c r="P43" s="58" t="s">
        <v>40</v>
      </c>
      <c r="Q43" s="55" t="s">
        <v>41</v>
      </c>
      <c r="R43" s="59">
        <v>3</v>
      </c>
      <c r="S43" s="56">
        <f t="shared" si="1"/>
        <v>2.25</v>
      </c>
      <c r="T43" s="75">
        <f>ROUNDUP((T5*R43)+(T6*S43)+(T7*(R43*2)),2)</f>
        <v>0</v>
      </c>
    </row>
    <row r="44" spans="1:20" ht="18.75" customHeight="1" x14ac:dyDescent="0.2">
      <c r="A44" s="109"/>
      <c r="B44" s="79"/>
      <c r="C44" s="54"/>
      <c r="D44" s="55"/>
      <c r="E44" s="56"/>
      <c r="F44" s="57"/>
      <c r="G44" s="83"/>
      <c r="H44" s="87"/>
      <c r="I44" s="55"/>
      <c r="J44" s="57"/>
      <c r="K44" s="57"/>
      <c r="L44" s="57"/>
      <c r="M44" s="57"/>
      <c r="N44" s="91"/>
      <c r="O44" s="79" t="s">
        <v>48</v>
      </c>
      <c r="P44" s="58" t="s">
        <v>40</v>
      </c>
      <c r="Q44" s="55" t="s">
        <v>41</v>
      </c>
      <c r="R44" s="59">
        <v>3</v>
      </c>
      <c r="S44" s="56">
        <f t="shared" si="1"/>
        <v>2.25</v>
      </c>
      <c r="T44" s="75">
        <f>ROUNDUP((T5*R44)+(T6*S44)+(T7*(R44*2)),2)</f>
        <v>0</v>
      </c>
    </row>
    <row r="45" spans="1:20" ht="18.75" customHeight="1" x14ac:dyDescent="0.2">
      <c r="A45" s="109"/>
      <c r="B45" s="79"/>
      <c r="C45" s="54"/>
      <c r="D45" s="55"/>
      <c r="E45" s="56"/>
      <c r="F45" s="57"/>
      <c r="G45" s="83"/>
      <c r="H45" s="87"/>
      <c r="I45" s="55"/>
      <c r="J45" s="57"/>
      <c r="K45" s="57"/>
      <c r="L45" s="57"/>
      <c r="M45" s="57"/>
      <c r="N45" s="91"/>
      <c r="O45" s="79"/>
      <c r="P45" s="58" t="s">
        <v>42</v>
      </c>
      <c r="Q45" s="55"/>
      <c r="R45" s="59">
        <v>6</v>
      </c>
      <c r="S45" s="56">
        <f t="shared" si="1"/>
        <v>4.5</v>
      </c>
      <c r="T45" s="75">
        <f>ROUNDUP((T5*R45)+(T6*S45)+(T7*(R45*2)),2)</f>
        <v>0</v>
      </c>
    </row>
    <row r="46" spans="1:20" ht="18.75" customHeight="1" x14ac:dyDescent="0.2">
      <c r="A46" s="109"/>
      <c r="B46" s="79"/>
      <c r="C46" s="54"/>
      <c r="D46" s="55"/>
      <c r="E46" s="56"/>
      <c r="F46" s="57"/>
      <c r="G46" s="83"/>
      <c r="H46" s="87"/>
      <c r="I46" s="55"/>
      <c r="J46" s="57"/>
      <c r="K46" s="57"/>
      <c r="L46" s="57"/>
      <c r="M46" s="57"/>
      <c r="N46" s="91"/>
      <c r="O46" s="79"/>
      <c r="P46" s="58" t="s">
        <v>43</v>
      </c>
      <c r="Q46" s="55" t="s">
        <v>41</v>
      </c>
      <c r="R46" s="59">
        <v>5</v>
      </c>
      <c r="S46" s="56">
        <f t="shared" si="1"/>
        <v>3.75</v>
      </c>
      <c r="T46" s="75">
        <f>ROUNDUP((T5*R46)+(T6*S46)+(T7*(R46*2)),2)</f>
        <v>0</v>
      </c>
    </row>
    <row r="47" spans="1:20" ht="18.75" customHeight="1" x14ac:dyDescent="0.2">
      <c r="A47" s="109"/>
      <c r="B47" s="79"/>
      <c r="C47" s="54"/>
      <c r="D47" s="55"/>
      <c r="E47" s="56"/>
      <c r="F47" s="57"/>
      <c r="G47" s="83"/>
      <c r="H47" s="87"/>
      <c r="I47" s="55"/>
      <c r="J47" s="57"/>
      <c r="K47" s="57"/>
      <c r="L47" s="57"/>
      <c r="M47" s="57"/>
      <c r="N47" s="91"/>
      <c r="O47" s="79"/>
      <c r="P47" s="58" t="s">
        <v>44</v>
      </c>
      <c r="Q47" s="55"/>
      <c r="R47" s="59">
        <v>4</v>
      </c>
      <c r="S47" s="56">
        <f t="shared" si="1"/>
        <v>3</v>
      </c>
      <c r="T47" s="75">
        <f>ROUNDUP((T5*R47)+(T6*S47)+(T7*(R47*2)),2)</f>
        <v>0</v>
      </c>
    </row>
    <row r="48" spans="1:20" ht="18.75" customHeight="1" x14ac:dyDescent="0.2">
      <c r="A48" s="109"/>
      <c r="B48" s="80"/>
      <c r="C48" s="60"/>
      <c r="D48" s="61"/>
      <c r="E48" s="62"/>
      <c r="F48" s="63"/>
      <c r="G48" s="84"/>
      <c r="H48" s="88"/>
      <c r="I48" s="61"/>
      <c r="J48" s="63"/>
      <c r="K48" s="63"/>
      <c r="L48" s="63"/>
      <c r="M48" s="63"/>
      <c r="N48" s="92"/>
      <c r="O48" s="80"/>
      <c r="P48" s="64"/>
      <c r="Q48" s="61"/>
      <c r="R48" s="65"/>
      <c r="S48" s="62"/>
      <c r="T48" s="76"/>
    </row>
    <row r="49" spans="1:20" ht="18.75" customHeight="1" x14ac:dyDescent="0.2">
      <c r="A49" s="109"/>
      <c r="B49" s="79" t="s">
        <v>402</v>
      </c>
      <c r="C49" s="54" t="s">
        <v>85</v>
      </c>
      <c r="D49" s="55"/>
      <c r="E49" s="56">
        <v>20</v>
      </c>
      <c r="F49" s="57" t="s">
        <v>27</v>
      </c>
      <c r="G49" s="83"/>
      <c r="H49" s="87" t="s">
        <v>85</v>
      </c>
      <c r="I49" s="55"/>
      <c r="J49" s="57">
        <f>ROUNDUP(E49*0.75,2)</f>
        <v>15</v>
      </c>
      <c r="K49" s="57" t="s">
        <v>27</v>
      </c>
      <c r="L49" s="57"/>
      <c r="M49" s="57">
        <f>ROUNDUP((T5*E49)+(T6*J49)+(T7*(E49*2)),2)</f>
        <v>0</v>
      </c>
      <c r="N49" s="91">
        <f>M49</f>
        <v>0</v>
      </c>
      <c r="O49" s="79" t="s">
        <v>403</v>
      </c>
      <c r="P49" s="58" t="s">
        <v>86</v>
      </c>
      <c r="Q49" s="55"/>
      <c r="R49" s="59">
        <v>0.5</v>
      </c>
      <c r="S49" s="56">
        <f t="shared" ref="S49:S54" si="2">ROUNDUP(R49*0.75,2)</f>
        <v>0.38</v>
      </c>
      <c r="T49" s="75">
        <f>ROUNDUP((T5*R49)+(T6*S49)+(T7*(R49*2)),2)</f>
        <v>0</v>
      </c>
    </row>
    <row r="50" spans="1:20" ht="18.75" customHeight="1" x14ac:dyDescent="0.2">
      <c r="A50" s="109"/>
      <c r="B50" s="79"/>
      <c r="C50" s="54" t="s">
        <v>37</v>
      </c>
      <c r="D50" s="55"/>
      <c r="E50" s="56">
        <v>30</v>
      </c>
      <c r="F50" s="57" t="s">
        <v>27</v>
      </c>
      <c r="G50" s="83"/>
      <c r="H50" s="87" t="s">
        <v>37</v>
      </c>
      <c r="I50" s="55"/>
      <c r="J50" s="57">
        <f>ROUNDUP(E50*0.75,2)</f>
        <v>22.5</v>
      </c>
      <c r="K50" s="57" t="s">
        <v>27</v>
      </c>
      <c r="L50" s="57"/>
      <c r="M50" s="57">
        <f>ROUNDUP((T5*E50)+(T6*J50)+(T7*(E50*2)),2)</f>
        <v>0</v>
      </c>
      <c r="N50" s="91">
        <f>ROUND(M50+(M50*10/100),2)</f>
        <v>0</v>
      </c>
      <c r="O50" s="79" t="s">
        <v>404</v>
      </c>
      <c r="P50" s="58" t="s">
        <v>44</v>
      </c>
      <c r="Q50" s="55"/>
      <c r="R50" s="59">
        <v>2</v>
      </c>
      <c r="S50" s="56">
        <f t="shared" si="2"/>
        <v>1.5</v>
      </c>
      <c r="T50" s="75">
        <f>ROUNDUP((T5*R50)+(T6*S50)+(T7*(R50*2)),2)</f>
        <v>0</v>
      </c>
    </row>
    <row r="51" spans="1:20" ht="18.75" customHeight="1" x14ac:dyDescent="0.2">
      <c r="A51" s="109"/>
      <c r="B51" s="79"/>
      <c r="C51" s="54" t="s">
        <v>49</v>
      </c>
      <c r="D51" s="55"/>
      <c r="E51" s="56">
        <v>10</v>
      </c>
      <c r="F51" s="57" t="s">
        <v>27</v>
      </c>
      <c r="G51" s="83"/>
      <c r="H51" s="87" t="s">
        <v>49</v>
      </c>
      <c r="I51" s="55"/>
      <c r="J51" s="57">
        <f>ROUNDUP(E51*0.75,2)</f>
        <v>7.5</v>
      </c>
      <c r="K51" s="57" t="s">
        <v>27</v>
      </c>
      <c r="L51" s="57"/>
      <c r="M51" s="57">
        <f>ROUNDUP((T5*E51)+(T6*J51)+(T7*(E51*2)),2)</f>
        <v>0</v>
      </c>
      <c r="N51" s="91">
        <f>ROUND(M51+(M51*10/100),2)</f>
        <v>0</v>
      </c>
      <c r="O51" s="79" t="s">
        <v>24</v>
      </c>
      <c r="P51" s="58" t="s">
        <v>95</v>
      </c>
      <c r="Q51" s="55"/>
      <c r="R51" s="59">
        <v>30</v>
      </c>
      <c r="S51" s="56">
        <f t="shared" si="2"/>
        <v>22.5</v>
      </c>
      <c r="T51" s="75">
        <f>ROUNDUP((T5*R51)+(T6*S51)+(T7*(R51*2)),2)</f>
        <v>0</v>
      </c>
    </row>
    <row r="52" spans="1:20" ht="18.75" customHeight="1" x14ac:dyDescent="0.2">
      <c r="A52" s="109"/>
      <c r="B52" s="79"/>
      <c r="C52" s="54" t="s">
        <v>90</v>
      </c>
      <c r="D52" s="55"/>
      <c r="E52" s="56">
        <v>3</v>
      </c>
      <c r="F52" s="57" t="s">
        <v>27</v>
      </c>
      <c r="G52" s="83"/>
      <c r="H52" s="87" t="s">
        <v>90</v>
      </c>
      <c r="I52" s="55"/>
      <c r="J52" s="57">
        <f>ROUNDUP(E52*0.75,2)</f>
        <v>2.25</v>
      </c>
      <c r="K52" s="57" t="s">
        <v>27</v>
      </c>
      <c r="L52" s="57"/>
      <c r="M52" s="57">
        <f>ROUNDUP((T5*E52)+(T6*J52)+(T7*(E52*2)),2)</f>
        <v>0</v>
      </c>
      <c r="N52" s="91">
        <f>M52</f>
        <v>0</v>
      </c>
      <c r="O52" s="79"/>
      <c r="P52" s="58" t="s">
        <v>69</v>
      </c>
      <c r="Q52" s="55"/>
      <c r="R52" s="59">
        <v>1.5</v>
      </c>
      <c r="S52" s="56">
        <f t="shared" si="2"/>
        <v>1.1300000000000001</v>
      </c>
      <c r="T52" s="75">
        <f>ROUNDUP((T5*R52)+(T6*S52)+(T7*(R52*2)),2)</f>
        <v>0</v>
      </c>
    </row>
    <row r="53" spans="1:20" ht="18.75" customHeight="1" x14ac:dyDescent="0.2">
      <c r="A53" s="109"/>
      <c r="B53" s="79"/>
      <c r="C53" s="54"/>
      <c r="D53" s="55"/>
      <c r="E53" s="56"/>
      <c r="F53" s="57"/>
      <c r="G53" s="83"/>
      <c r="H53" s="87"/>
      <c r="I53" s="55"/>
      <c r="J53" s="57"/>
      <c r="K53" s="57"/>
      <c r="L53" s="57"/>
      <c r="M53" s="57"/>
      <c r="N53" s="91"/>
      <c r="O53" s="79"/>
      <c r="P53" s="58" t="s">
        <v>96</v>
      </c>
      <c r="Q53" s="55"/>
      <c r="R53" s="59">
        <v>1</v>
      </c>
      <c r="S53" s="56">
        <f t="shared" si="2"/>
        <v>0.75</v>
      </c>
      <c r="T53" s="75">
        <f>ROUNDUP((T5*R53)+(T6*S53)+(T7*(R53*2)),2)</f>
        <v>0</v>
      </c>
    </row>
    <row r="54" spans="1:20" ht="18.75" customHeight="1" x14ac:dyDescent="0.2">
      <c r="A54" s="109"/>
      <c r="B54" s="79"/>
      <c r="C54" s="54"/>
      <c r="D54" s="55"/>
      <c r="E54" s="56"/>
      <c r="F54" s="57"/>
      <c r="G54" s="83"/>
      <c r="H54" s="87"/>
      <c r="I54" s="55"/>
      <c r="J54" s="57"/>
      <c r="K54" s="57"/>
      <c r="L54" s="57"/>
      <c r="M54" s="57"/>
      <c r="N54" s="91"/>
      <c r="O54" s="79"/>
      <c r="P54" s="58" t="s">
        <v>88</v>
      </c>
      <c r="Q54" s="55" t="s">
        <v>41</v>
      </c>
      <c r="R54" s="59">
        <v>1.5</v>
      </c>
      <c r="S54" s="56">
        <f t="shared" si="2"/>
        <v>1.1300000000000001</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406</v>
      </c>
      <c r="C56" s="54" t="s">
        <v>28</v>
      </c>
      <c r="D56" s="55"/>
      <c r="E56" s="56">
        <v>10</v>
      </c>
      <c r="F56" s="57" t="s">
        <v>27</v>
      </c>
      <c r="G56" s="83"/>
      <c r="H56" s="87" t="s">
        <v>28</v>
      </c>
      <c r="I56" s="55"/>
      <c r="J56" s="57">
        <f>ROUNDUP(E56*0.75,2)</f>
        <v>7.5</v>
      </c>
      <c r="K56" s="57" t="s">
        <v>27</v>
      </c>
      <c r="L56" s="57"/>
      <c r="M56" s="57">
        <f>ROUNDUP((T5*E56)+(T6*J56)+(T7*(E56*2)),2)</f>
        <v>0</v>
      </c>
      <c r="N56" s="91">
        <f>ROUND(M56+(M56*6/100),2)</f>
        <v>0</v>
      </c>
      <c r="O56" s="79" t="s">
        <v>407</v>
      </c>
      <c r="P56" s="58" t="s">
        <v>30</v>
      </c>
      <c r="Q56" s="55" t="s">
        <v>31</v>
      </c>
      <c r="R56" s="59">
        <v>1</v>
      </c>
      <c r="S56" s="56">
        <f>ROUNDUP(R56*0.75,2)</f>
        <v>0.75</v>
      </c>
      <c r="T56" s="75">
        <f>ROUNDUP((T5*R56)+(T6*S56)+(T7*(R56*2)),2)</f>
        <v>0</v>
      </c>
    </row>
    <row r="57" spans="1:20" ht="18.75" customHeight="1" x14ac:dyDescent="0.2">
      <c r="A57" s="109"/>
      <c r="B57" s="79"/>
      <c r="C57" s="54" t="s">
        <v>495</v>
      </c>
      <c r="D57" s="55"/>
      <c r="E57" s="56">
        <v>10</v>
      </c>
      <c r="F57" s="57" t="s">
        <v>27</v>
      </c>
      <c r="G57" s="83"/>
      <c r="H57" s="87" t="s">
        <v>495</v>
      </c>
      <c r="I57" s="55"/>
      <c r="J57" s="57">
        <f>ROUNDUP(E57*0.75,2)</f>
        <v>7.5</v>
      </c>
      <c r="K57" s="57" t="s">
        <v>27</v>
      </c>
      <c r="L57" s="57"/>
      <c r="M57" s="57">
        <f>ROUNDUP((T5*E57)+(T6*J57)+(T7*(E57*2)),2)</f>
        <v>0</v>
      </c>
      <c r="N57" s="91">
        <f>M57</f>
        <v>0</v>
      </c>
      <c r="O57" s="79" t="s">
        <v>625</v>
      </c>
      <c r="P57" s="58" t="s">
        <v>42</v>
      </c>
      <c r="Q57" s="55"/>
      <c r="R57" s="59">
        <v>60</v>
      </c>
      <c r="S57" s="56">
        <f>ROUNDUP(R57*0.75,2)</f>
        <v>45</v>
      </c>
      <c r="T57" s="75">
        <f>ROUNDUP((T5*R57)+(T6*S57)+(T7*(R57*2)),2)</f>
        <v>0</v>
      </c>
    </row>
    <row r="58" spans="1:20" ht="18.75" customHeight="1" x14ac:dyDescent="0.2">
      <c r="A58" s="109"/>
      <c r="B58" s="79"/>
      <c r="C58" s="54" t="s">
        <v>58</v>
      </c>
      <c r="D58" s="55" t="s">
        <v>31</v>
      </c>
      <c r="E58" s="56">
        <v>40</v>
      </c>
      <c r="F58" s="57" t="s">
        <v>59</v>
      </c>
      <c r="G58" s="83"/>
      <c r="H58" s="87" t="s">
        <v>58</v>
      </c>
      <c r="I58" s="55" t="s">
        <v>31</v>
      </c>
      <c r="J58" s="57">
        <f>ROUNDUP(E58*0.75,2)</f>
        <v>30</v>
      </c>
      <c r="K58" s="57" t="s">
        <v>59</v>
      </c>
      <c r="L58" s="57"/>
      <c r="M58" s="57">
        <f>ROUNDUP((T5*E58)+(T6*J58)+(T7*(E58*2)),2)</f>
        <v>0</v>
      </c>
      <c r="N58" s="91">
        <f>M58</f>
        <v>0</v>
      </c>
      <c r="O58" s="79" t="s">
        <v>408</v>
      </c>
      <c r="P58" s="58" t="s">
        <v>51</v>
      </c>
      <c r="Q58" s="55" t="s">
        <v>52</v>
      </c>
      <c r="R58" s="59">
        <v>0.5</v>
      </c>
      <c r="S58" s="56">
        <f>ROUNDUP(R58*0.75,2)</f>
        <v>0.38</v>
      </c>
      <c r="T58" s="75">
        <f>ROUNDUP((T5*R58)+(T6*S58)+(T7*(R58*2)),2)</f>
        <v>0</v>
      </c>
    </row>
    <row r="59" spans="1:20" ht="18.75" customHeight="1" x14ac:dyDescent="0.2">
      <c r="A59" s="109"/>
      <c r="B59" s="79"/>
      <c r="C59" s="54"/>
      <c r="D59" s="55"/>
      <c r="E59" s="56"/>
      <c r="F59" s="57"/>
      <c r="G59" s="83"/>
      <c r="H59" s="87"/>
      <c r="I59" s="55"/>
      <c r="J59" s="57"/>
      <c r="K59" s="57"/>
      <c r="L59" s="57"/>
      <c r="M59" s="57"/>
      <c r="N59" s="91"/>
      <c r="O59" s="79" t="s">
        <v>409</v>
      </c>
      <c r="P59" s="58" t="s">
        <v>32</v>
      </c>
      <c r="Q59" s="55"/>
      <c r="R59" s="59">
        <v>0.1</v>
      </c>
      <c r="S59" s="56">
        <f>ROUNDUP(R59*0.75,2)</f>
        <v>0.08</v>
      </c>
      <c r="T59" s="75">
        <f>ROUNDUP((T5*R59)+(T6*S59)+(T7*(R59*2)),2)</f>
        <v>0</v>
      </c>
    </row>
    <row r="60" spans="1:20" ht="18.75" customHeight="1" x14ac:dyDescent="0.2">
      <c r="A60" s="109"/>
      <c r="B60" s="79"/>
      <c r="C60" s="54"/>
      <c r="D60" s="55"/>
      <c r="E60" s="56"/>
      <c r="F60" s="57"/>
      <c r="G60" s="83"/>
      <c r="H60" s="87"/>
      <c r="I60" s="55"/>
      <c r="J60" s="57"/>
      <c r="K60" s="57"/>
      <c r="L60" s="57"/>
      <c r="M60" s="57"/>
      <c r="N60" s="91"/>
      <c r="O60" s="79" t="s">
        <v>410</v>
      </c>
      <c r="P60" s="58" t="s">
        <v>89</v>
      </c>
      <c r="Q60" s="55"/>
      <c r="R60" s="59">
        <v>1.5</v>
      </c>
      <c r="S60" s="56">
        <f>ROUNDUP(R60*0.75,2)</f>
        <v>1.1300000000000001</v>
      </c>
      <c r="T60" s="75">
        <f>ROUNDUP((T5*R60)+(T6*S60)+(T7*(R60*2)),2)</f>
        <v>0</v>
      </c>
    </row>
    <row r="61" spans="1:20" ht="18.75" customHeight="1" x14ac:dyDescent="0.2">
      <c r="A61" s="109"/>
      <c r="B61" s="79"/>
      <c r="C61" s="54"/>
      <c r="D61" s="55"/>
      <c r="E61" s="56"/>
      <c r="F61" s="57"/>
      <c r="G61" s="83"/>
      <c r="H61" s="87"/>
      <c r="I61" s="55"/>
      <c r="J61" s="57"/>
      <c r="K61" s="57"/>
      <c r="L61" s="57"/>
      <c r="M61" s="57"/>
      <c r="N61" s="91"/>
      <c r="O61" s="79" t="s">
        <v>24</v>
      </c>
      <c r="P61" s="58"/>
      <c r="Q61" s="55"/>
      <c r="R61" s="59"/>
      <c r="S61" s="56"/>
      <c r="T61" s="75"/>
    </row>
    <row r="62" spans="1:20" ht="18.75" customHeight="1" x14ac:dyDescent="0.2">
      <c r="A62" s="109"/>
      <c r="B62" s="79"/>
      <c r="C62" s="54"/>
      <c r="D62" s="55"/>
      <c r="E62" s="56"/>
      <c r="F62" s="57"/>
      <c r="G62" s="83"/>
      <c r="H62" s="87"/>
      <c r="I62" s="55"/>
      <c r="J62" s="57"/>
      <c r="K62" s="57"/>
      <c r="L62" s="57"/>
      <c r="M62" s="57"/>
      <c r="N62" s="91"/>
      <c r="O62" s="79"/>
      <c r="P62" s="58"/>
      <c r="Q62" s="55"/>
      <c r="R62" s="59"/>
      <c r="S62" s="56"/>
      <c r="T62" s="75"/>
    </row>
    <row r="63" spans="1:20" ht="18.75" customHeight="1" x14ac:dyDescent="0.2">
      <c r="A63" s="109"/>
      <c r="B63" s="80"/>
      <c r="C63" s="60"/>
      <c r="D63" s="61"/>
      <c r="E63" s="62"/>
      <c r="F63" s="63"/>
      <c r="G63" s="84"/>
      <c r="H63" s="88"/>
      <c r="I63" s="61"/>
      <c r="J63" s="63"/>
      <c r="K63" s="63"/>
      <c r="L63" s="63"/>
      <c r="M63" s="63"/>
      <c r="N63" s="92"/>
      <c r="O63" s="80"/>
      <c r="P63" s="64"/>
      <c r="Q63" s="61"/>
      <c r="R63" s="65"/>
      <c r="S63" s="62"/>
      <c r="T63" s="76"/>
    </row>
    <row r="64" spans="1:20" ht="18.75" customHeight="1" x14ac:dyDescent="0.2">
      <c r="A64" s="109"/>
      <c r="B64" s="79" t="s">
        <v>411</v>
      </c>
      <c r="C64" s="54" t="s">
        <v>412</v>
      </c>
      <c r="D64" s="55"/>
      <c r="E64" s="56">
        <v>20</v>
      </c>
      <c r="F64" s="57" t="s">
        <v>27</v>
      </c>
      <c r="G64" s="83"/>
      <c r="H64" s="87" t="s">
        <v>412</v>
      </c>
      <c r="I64" s="55"/>
      <c r="J64" s="57">
        <f>ROUNDUP(E64*0.75,2)</f>
        <v>15</v>
      </c>
      <c r="K64" s="57" t="s">
        <v>27</v>
      </c>
      <c r="L64" s="57"/>
      <c r="M64" s="57">
        <f>ROUNDUP((T5*E64)+(T6*J64)+(T7*(E64*2)),2)</f>
        <v>0</v>
      </c>
      <c r="N64" s="91">
        <f>M64</f>
        <v>0</v>
      </c>
      <c r="O64" s="79"/>
      <c r="P64" s="58"/>
      <c r="Q64" s="55"/>
      <c r="R64" s="59"/>
      <c r="S64" s="56"/>
      <c r="T64" s="75"/>
    </row>
    <row r="65" spans="1:20" ht="18.75" customHeight="1" thickBot="1" x14ac:dyDescent="0.25">
      <c r="A65" s="110"/>
      <c r="B65" s="81"/>
      <c r="C65" s="67"/>
      <c r="D65" s="68"/>
      <c r="E65" s="69"/>
      <c r="F65" s="70"/>
      <c r="G65" s="85"/>
      <c r="H65" s="89"/>
      <c r="I65" s="68"/>
      <c r="J65" s="70"/>
      <c r="K65" s="70"/>
      <c r="L65" s="70"/>
      <c r="M65" s="70"/>
      <c r="N65" s="93"/>
      <c r="O65" s="81"/>
      <c r="P65" s="71"/>
      <c r="Q65" s="68"/>
      <c r="R65" s="72"/>
      <c r="S65" s="69"/>
      <c r="T65" s="77"/>
    </row>
    <row r="66" spans="1:20" ht="18.75" customHeight="1" x14ac:dyDescent="0.2">
      <c r="A66" s="94" t="s">
        <v>102</v>
      </c>
    </row>
    <row r="67" spans="1:20" ht="18.75" customHeight="1" x14ac:dyDescent="0.2">
      <c r="A67" s="94" t="s">
        <v>103</v>
      </c>
    </row>
    <row r="68" spans="1:20" ht="18.75" customHeight="1" x14ac:dyDescent="0.2">
      <c r="A68" s="37" t="s">
        <v>104</v>
      </c>
    </row>
    <row r="69" spans="1:20" ht="18.75" customHeight="1" x14ac:dyDescent="0.2">
      <c r="A69" s="37" t="s">
        <v>105</v>
      </c>
    </row>
    <row r="70" spans="1:20" ht="18.75" customHeight="1" x14ac:dyDescent="0.2">
      <c r="A70" s="37" t="s">
        <v>106</v>
      </c>
    </row>
    <row r="71" spans="1:20" ht="18.75" customHeight="1" x14ac:dyDescent="0.2">
      <c r="A71" s="37" t="s">
        <v>107</v>
      </c>
    </row>
    <row r="72" spans="1:20" ht="18.75" customHeight="1" x14ac:dyDescent="0.2">
      <c r="A72" s="37" t="s">
        <v>108</v>
      </c>
    </row>
    <row r="73" spans="1:20" ht="18.75" customHeight="1" x14ac:dyDescent="0.2">
      <c r="A73" s="37" t="s">
        <v>413</v>
      </c>
    </row>
    <row r="74" spans="1:20" ht="18.75" customHeight="1" x14ac:dyDescent="0.2">
      <c r="A74" s="37" t="s">
        <v>172</v>
      </c>
    </row>
  </sheetData>
  <mergeCells count="7">
    <mergeCell ref="A40:A65"/>
    <mergeCell ref="H1:O1"/>
    <mergeCell ref="A2:T2"/>
    <mergeCell ref="Q3:T3"/>
    <mergeCell ref="A8:F8"/>
    <mergeCell ref="A10:A32"/>
    <mergeCell ref="A33:A39"/>
  </mergeCells>
  <phoneticPr fontId="19"/>
  <printOptions horizontalCentered="1" verticalCentered="1"/>
  <pageMargins left="0.39370078740157483" right="0.39370078740157483" top="0.39370078740157483" bottom="0.39370078740157483" header="0.39370078740157483" footer="0.39370078740157483"/>
  <pageSetup paperSize="12" scale="5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9"/>
  <sheetViews>
    <sheetView showZeros="0" topLeftCell="A13" zoomScale="80" zoomScaleNormal="80" zoomScaleSheetLayoutView="80" workbookViewId="0">
      <selection activeCell="O29" sqref="O2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508</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415</v>
      </c>
      <c r="C10" s="48" t="s">
        <v>26</v>
      </c>
      <c r="D10" s="49"/>
      <c r="E10" s="50">
        <v>30</v>
      </c>
      <c r="F10" s="51" t="s">
        <v>27</v>
      </c>
      <c r="G10" s="82"/>
      <c r="H10" s="86" t="s">
        <v>26</v>
      </c>
      <c r="I10" s="49"/>
      <c r="J10" s="51">
        <f>ROUNDUP(E10*0.75,2)</f>
        <v>22.5</v>
      </c>
      <c r="K10" s="51" t="s">
        <v>27</v>
      </c>
      <c r="L10" s="51"/>
      <c r="M10" s="51">
        <f>ROUNDUP((R5*E10)+(R6*J10)+(R7*(E10*2)),2)</f>
        <v>0</v>
      </c>
      <c r="N10" s="90">
        <f>M10</f>
        <v>0</v>
      </c>
      <c r="O10" s="78" t="s">
        <v>416</v>
      </c>
      <c r="P10" s="52" t="s">
        <v>25</v>
      </c>
      <c r="Q10" s="49"/>
      <c r="R10" s="53">
        <v>110</v>
      </c>
      <c r="S10" s="50">
        <f>ROUNDUP(R10*0.75,2)</f>
        <v>82.5</v>
      </c>
      <c r="T10" s="74">
        <f>ROUNDUP((R5*R10)+(R6*S10)+(R7*(R10*2)),2)</f>
        <v>0</v>
      </c>
    </row>
    <row r="11" spans="1:21" ht="18.75" customHeight="1" x14ac:dyDescent="0.2">
      <c r="A11" s="109"/>
      <c r="B11" s="79"/>
      <c r="C11" s="54" t="s">
        <v>28</v>
      </c>
      <c r="D11" s="55"/>
      <c r="E11" s="56">
        <v>50</v>
      </c>
      <c r="F11" s="57" t="s">
        <v>27</v>
      </c>
      <c r="G11" s="83"/>
      <c r="H11" s="87" t="s">
        <v>28</v>
      </c>
      <c r="I11" s="55"/>
      <c r="J11" s="57">
        <f>ROUNDUP(E11*0.75,2)</f>
        <v>37.5</v>
      </c>
      <c r="K11" s="57" t="s">
        <v>27</v>
      </c>
      <c r="L11" s="57"/>
      <c r="M11" s="57">
        <f>ROUNDUP((R5*E11)+(R6*J11)+(R7*(E11*2)),2)</f>
        <v>0</v>
      </c>
      <c r="N11" s="91">
        <f>ROUND(M11+(M11*6/100),2)</f>
        <v>0</v>
      </c>
      <c r="O11" s="79" t="s">
        <v>417</v>
      </c>
      <c r="P11" s="58" t="s">
        <v>44</v>
      </c>
      <c r="Q11" s="55"/>
      <c r="R11" s="59">
        <v>2</v>
      </c>
      <c r="S11" s="56">
        <f>ROUNDUP(R11*0.75,2)</f>
        <v>1.5</v>
      </c>
      <c r="T11" s="75">
        <f>ROUNDUP((R5*R11)+(R6*S11)+(R7*(R11*2)),2)</f>
        <v>0</v>
      </c>
    </row>
    <row r="12" spans="1:21" ht="18.75" customHeight="1" x14ac:dyDescent="0.2">
      <c r="A12" s="109"/>
      <c r="B12" s="79"/>
      <c r="C12" s="54" t="s">
        <v>180</v>
      </c>
      <c r="D12" s="55"/>
      <c r="E12" s="56">
        <v>50</v>
      </c>
      <c r="F12" s="57" t="s">
        <v>27</v>
      </c>
      <c r="G12" s="83"/>
      <c r="H12" s="87" t="s">
        <v>180</v>
      </c>
      <c r="I12" s="55"/>
      <c r="J12" s="57">
        <f>ROUNDUP(E12*0.75,2)</f>
        <v>37.5</v>
      </c>
      <c r="K12" s="57" t="s">
        <v>27</v>
      </c>
      <c r="L12" s="57"/>
      <c r="M12" s="57">
        <f>ROUNDUP((R5*E12)+(R6*J12)+(R7*(E12*2)),2)</f>
        <v>0</v>
      </c>
      <c r="N12" s="91">
        <f>M12</f>
        <v>0</v>
      </c>
      <c r="O12" s="79" t="s">
        <v>418</v>
      </c>
      <c r="P12" s="58" t="s">
        <v>42</v>
      </c>
      <c r="Q12" s="55"/>
      <c r="R12" s="59">
        <v>30</v>
      </c>
      <c r="S12" s="56">
        <f>ROUNDUP(R12*0.75,2)</f>
        <v>22.5</v>
      </c>
      <c r="T12" s="75">
        <f>ROUNDUP((R5*R12)+(R6*S12)+(R7*(R12*2)),2)</f>
        <v>0</v>
      </c>
    </row>
    <row r="13" spans="1:21" ht="18.75" customHeight="1" x14ac:dyDescent="0.2">
      <c r="A13" s="109"/>
      <c r="B13" s="79"/>
      <c r="C13" s="54" t="s">
        <v>420</v>
      </c>
      <c r="D13" s="55" t="s">
        <v>41</v>
      </c>
      <c r="E13" s="56">
        <v>10</v>
      </c>
      <c r="F13" s="57" t="s">
        <v>27</v>
      </c>
      <c r="G13" s="83"/>
      <c r="H13" s="87" t="s">
        <v>420</v>
      </c>
      <c r="I13" s="55" t="s">
        <v>41</v>
      </c>
      <c r="J13" s="57">
        <f>ROUNDUP(E13*0.75,2)</f>
        <v>7.5</v>
      </c>
      <c r="K13" s="57" t="s">
        <v>27</v>
      </c>
      <c r="L13" s="57"/>
      <c r="M13" s="57">
        <f>ROUNDUP((R5*E13)+(R6*J13)+(R7*(E13*2)),2)</f>
        <v>0</v>
      </c>
      <c r="N13" s="91">
        <f>M13</f>
        <v>0</v>
      </c>
      <c r="O13" s="79" t="s">
        <v>419</v>
      </c>
      <c r="P13" s="58" t="s">
        <v>69</v>
      </c>
      <c r="Q13" s="55"/>
      <c r="R13" s="59">
        <v>0.5</v>
      </c>
      <c r="S13" s="56">
        <f>ROUNDUP(R13*0.75,2)</f>
        <v>0.38</v>
      </c>
      <c r="T13" s="75">
        <f>ROUNDUP((R5*R13)+(R6*S13)+(R7*(R13*2)),2)</f>
        <v>0</v>
      </c>
    </row>
    <row r="14" spans="1:21" ht="18.75" customHeight="1" x14ac:dyDescent="0.2">
      <c r="A14" s="109"/>
      <c r="B14" s="79"/>
      <c r="C14" s="54" t="s">
        <v>29</v>
      </c>
      <c r="D14" s="55"/>
      <c r="E14" s="56">
        <v>0.5</v>
      </c>
      <c r="F14" s="57" t="s">
        <v>27</v>
      </c>
      <c r="G14" s="83"/>
      <c r="H14" s="87" t="s">
        <v>29</v>
      </c>
      <c r="I14" s="55"/>
      <c r="J14" s="57">
        <f>ROUNDUP(E14*0.75,2)</f>
        <v>0.38</v>
      </c>
      <c r="K14" s="57" t="s">
        <v>27</v>
      </c>
      <c r="L14" s="57"/>
      <c r="M14" s="57">
        <f>ROUNDUP((R5*E14)+(R6*J14)+(R7*(E14*2)),2)</f>
        <v>0</v>
      </c>
      <c r="N14" s="91">
        <f>ROUND(M14+(M14*10/100),2)</f>
        <v>0</v>
      </c>
      <c r="O14" s="79" t="s">
        <v>48</v>
      </c>
      <c r="P14" s="58"/>
      <c r="Q14" s="55"/>
      <c r="R14" s="59"/>
      <c r="S14" s="56"/>
      <c r="T14" s="75"/>
    </row>
    <row r="15" spans="1:21" ht="18.75" customHeight="1" x14ac:dyDescent="0.2">
      <c r="A15" s="109"/>
      <c r="B15" s="80"/>
      <c r="C15" s="60"/>
      <c r="D15" s="61"/>
      <c r="E15" s="62"/>
      <c r="F15" s="63"/>
      <c r="G15" s="84"/>
      <c r="H15" s="88"/>
      <c r="I15" s="61"/>
      <c r="J15" s="63"/>
      <c r="K15" s="63"/>
      <c r="L15" s="63"/>
      <c r="M15" s="63"/>
      <c r="N15" s="92"/>
      <c r="O15" s="80"/>
      <c r="P15" s="64"/>
      <c r="Q15" s="61"/>
      <c r="R15" s="65"/>
      <c r="S15" s="62"/>
      <c r="T15" s="76"/>
    </row>
    <row r="16" spans="1:21" ht="18.75" customHeight="1" x14ac:dyDescent="0.2">
      <c r="A16" s="109"/>
      <c r="B16" s="79" t="s">
        <v>563</v>
      </c>
      <c r="C16" s="54" t="s">
        <v>185</v>
      </c>
      <c r="D16" s="55"/>
      <c r="E16" s="56">
        <v>30</v>
      </c>
      <c r="F16" s="57" t="s">
        <v>27</v>
      </c>
      <c r="G16" s="83"/>
      <c r="H16" s="87" t="s">
        <v>185</v>
      </c>
      <c r="I16" s="55"/>
      <c r="J16" s="57">
        <f>ROUNDUP(E16*0.75,2)</f>
        <v>22.5</v>
      </c>
      <c r="K16" s="57" t="s">
        <v>27</v>
      </c>
      <c r="L16" s="57"/>
      <c r="M16" s="57">
        <f>ROUNDUP((R5*E16)+(R6*J16)+(R7*(E16*2)),2)</f>
        <v>0</v>
      </c>
      <c r="N16" s="91">
        <f>ROUND(M16+(M16*15/100),2)</f>
        <v>0</v>
      </c>
      <c r="O16" s="79" t="s">
        <v>421</v>
      </c>
      <c r="P16" s="58" t="s">
        <v>69</v>
      </c>
      <c r="Q16" s="55"/>
      <c r="R16" s="59">
        <v>0.3</v>
      </c>
      <c r="S16" s="56">
        <f>ROUNDUP(R16*0.75,2)</f>
        <v>0.23</v>
      </c>
      <c r="T16" s="75">
        <f>ROUNDUP((R5*R16)+(R6*S16)+(R7*(R16*2)),2)</f>
        <v>0</v>
      </c>
    </row>
    <row r="17" spans="1:20" ht="18.75" customHeight="1" x14ac:dyDescent="0.2">
      <c r="A17" s="109"/>
      <c r="B17" s="79" t="s">
        <v>564</v>
      </c>
      <c r="C17" s="54" t="s">
        <v>272</v>
      </c>
      <c r="D17" s="55"/>
      <c r="E17" s="56">
        <v>10</v>
      </c>
      <c r="F17" s="57" t="s">
        <v>27</v>
      </c>
      <c r="G17" s="83" t="s">
        <v>67</v>
      </c>
      <c r="H17" s="87" t="s">
        <v>272</v>
      </c>
      <c r="I17" s="55"/>
      <c r="J17" s="57">
        <f>ROUNDUP(E17*0.75,2)</f>
        <v>7.5</v>
      </c>
      <c r="K17" s="57" t="s">
        <v>27</v>
      </c>
      <c r="L17" s="57" t="s">
        <v>67</v>
      </c>
      <c r="M17" s="57">
        <f>ROUNDUP((R5*E17)+(R6*J17)+(R7*(E17*2)),2)</f>
        <v>0</v>
      </c>
      <c r="N17" s="91">
        <f>M17</f>
        <v>0</v>
      </c>
      <c r="O17" s="79" t="s">
        <v>183</v>
      </c>
      <c r="P17" s="58" t="s">
        <v>32</v>
      </c>
      <c r="Q17" s="55"/>
      <c r="R17" s="59">
        <v>0.1</v>
      </c>
      <c r="S17" s="56">
        <f>ROUNDUP(R17*0.75,2)</f>
        <v>0.08</v>
      </c>
      <c r="T17" s="75">
        <f>ROUNDUP((R5*R17)+(R6*S17)+(R7*(R17*2)),2)</f>
        <v>0</v>
      </c>
    </row>
    <row r="18" spans="1:20" ht="18.75" customHeight="1" x14ac:dyDescent="0.2">
      <c r="A18" s="109"/>
      <c r="B18" s="79"/>
      <c r="C18" s="54" t="s">
        <v>38</v>
      </c>
      <c r="D18" s="55"/>
      <c r="E18" s="56">
        <v>10</v>
      </c>
      <c r="F18" s="57" t="s">
        <v>27</v>
      </c>
      <c r="G18" s="83"/>
      <c r="H18" s="87" t="s">
        <v>38</v>
      </c>
      <c r="I18" s="55"/>
      <c r="J18" s="57">
        <f>ROUNDUP(E18*0.75,2)</f>
        <v>7.5</v>
      </c>
      <c r="K18" s="57" t="s">
        <v>27</v>
      </c>
      <c r="L18" s="57"/>
      <c r="M18" s="57">
        <f>ROUNDUP((R5*E18)+(R6*J18)+(R7*(E18*2)),2)</f>
        <v>0</v>
      </c>
      <c r="N18" s="91">
        <f>M18</f>
        <v>0</v>
      </c>
      <c r="O18" s="79" t="s">
        <v>48</v>
      </c>
      <c r="P18" s="58" t="s">
        <v>131</v>
      </c>
      <c r="Q18" s="55" t="s">
        <v>132</v>
      </c>
      <c r="R18" s="59">
        <v>4</v>
      </c>
      <c r="S18" s="56">
        <f>ROUNDUP(R18*0.75,2)</f>
        <v>3</v>
      </c>
      <c r="T18" s="75">
        <f>ROUNDUP((R5*R18)+(R6*S18)+(R7*(R18*2)),2)</f>
        <v>0</v>
      </c>
    </row>
    <row r="19" spans="1:20" ht="18.75" customHeight="1" x14ac:dyDescent="0.2">
      <c r="A19" s="109"/>
      <c r="B19" s="80"/>
      <c r="C19" s="60"/>
      <c r="D19" s="61"/>
      <c r="E19" s="62"/>
      <c r="F19" s="63"/>
      <c r="G19" s="84"/>
      <c r="H19" s="88"/>
      <c r="I19" s="61"/>
      <c r="J19" s="63"/>
      <c r="K19" s="63"/>
      <c r="L19" s="63"/>
      <c r="M19" s="63"/>
      <c r="N19" s="92"/>
      <c r="O19" s="80"/>
      <c r="P19" s="64"/>
      <c r="Q19" s="61"/>
      <c r="R19" s="65"/>
      <c r="S19" s="62"/>
      <c r="T19" s="76"/>
    </row>
    <row r="20" spans="1:20" ht="18.75" customHeight="1" x14ac:dyDescent="0.2">
      <c r="A20" s="109"/>
      <c r="B20" s="79" t="s">
        <v>53</v>
      </c>
      <c r="C20" s="54" t="s">
        <v>55</v>
      </c>
      <c r="D20" s="55"/>
      <c r="E20" s="66">
        <v>0.125</v>
      </c>
      <c r="F20" s="57" t="s">
        <v>56</v>
      </c>
      <c r="G20" s="83"/>
      <c r="H20" s="87" t="s">
        <v>55</v>
      </c>
      <c r="I20" s="55"/>
      <c r="J20" s="57">
        <f>ROUNDUP(E20*0.75,2)</f>
        <v>9.9999999999999992E-2</v>
      </c>
      <c r="K20" s="57" t="s">
        <v>56</v>
      </c>
      <c r="L20" s="57"/>
      <c r="M20" s="57">
        <f>ROUNDUP((R5*E20)+(R6*J20)+(R7*(E20*2)),2)</f>
        <v>0</v>
      </c>
      <c r="N20" s="91">
        <f>M20</f>
        <v>0</v>
      </c>
      <c r="O20" s="79" t="s">
        <v>54</v>
      </c>
      <c r="P20" s="58"/>
      <c r="Q20" s="55"/>
      <c r="R20" s="59"/>
      <c r="S20" s="56"/>
      <c r="T20" s="75"/>
    </row>
    <row r="21" spans="1:20" ht="18.75" customHeight="1" thickBot="1" x14ac:dyDescent="0.25">
      <c r="A21" s="110"/>
      <c r="B21" s="81"/>
      <c r="C21" s="67"/>
      <c r="D21" s="68"/>
      <c r="E21" s="69"/>
      <c r="F21" s="70"/>
      <c r="G21" s="85"/>
      <c r="H21" s="89"/>
      <c r="I21" s="68"/>
      <c r="J21" s="70"/>
      <c r="K21" s="70"/>
      <c r="L21" s="70"/>
      <c r="M21" s="70"/>
      <c r="N21" s="93"/>
      <c r="O21" s="81"/>
      <c r="P21" s="71"/>
      <c r="Q21" s="68"/>
      <c r="R21" s="72"/>
      <c r="S21" s="69"/>
      <c r="T21" s="77"/>
    </row>
    <row r="22" spans="1:20" ht="18.75" customHeight="1" x14ac:dyDescent="0.2">
      <c r="A22" s="108" t="s">
        <v>73</v>
      </c>
      <c r="B22" s="79" t="s">
        <v>58</v>
      </c>
      <c r="C22" s="54" t="s">
        <v>58</v>
      </c>
      <c r="D22" s="55" t="s">
        <v>31</v>
      </c>
      <c r="E22" s="56">
        <v>120</v>
      </c>
      <c r="F22" s="57" t="s">
        <v>59</v>
      </c>
      <c r="G22" s="83"/>
      <c r="H22" s="87" t="s">
        <v>58</v>
      </c>
      <c r="I22" s="55" t="s">
        <v>31</v>
      </c>
      <c r="J22" s="57">
        <f>ROUNDUP(E22*0.75,2)</f>
        <v>90</v>
      </c>
      <c r="K22" s="57" t="s">
        <v>59</v>
      </c>
      <c r="L22" s="57"/>
      <c r="M22" s="57">
        <f>ROUNDUP((S5*E22)+(S6*J22)+(S7*(E22*2)),2)</f>
        <v>0</v>
      </c>
      <c r="N22" s="91">
        <f>M22</f>
        <v>0</v>
      </c>
      <c r="O22" s="79"/>
      <c r="P22" s="58"/>
      <c r="Q22" s="55"/>
      <c r="R22" s="59"/>
      <c r="S22" s="56"/>
      <c r="T22" s="75"/>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422</v>
      </c>
      <c r="C24" s="54" t="s">
        <v>241</v>
      </c>
      <c r="D24" s="55"/>
      <c r="E24" s="56">
        <v>50</v>
      </c>
      <c r="F24" s="57" t="s">
        <v>27</v>
      </c>
      <c r="G24" s="83"/>
      <c r="H24" s="87" t="s">
        <v>241</v>
      </c>
      <c r="I24" s="55"/>
      <c r="J24" s="57">
        <f>ROUNDUP(E24*0.75,2)</f>
        <v>37.5</v>
      </c>
      <c r="K24" s="57" t="s">
        <v>27</v>
      </c>
      <c r="L24" s="57"/>
      <c r="M24" s="57">
        <f>ROUNDUP((S5*E24)+(S6*J24)+(S7*(E24*2)),2)</f>
        <v>0</v>
      </c>
      <c r="N24" s="91">
        <f>ROUND(M24+(M24*10/100),2)</f>
        <v>0</v>
      </c>
      <c r="O24" s="79" t="s">
        <v>423</v>
      </c>
      <c r="P24" s="58" t="s">
        <v>89</v>
      </c>
      <c r="Q24" s="55"/>
      <c r="R24" s="59">
        <v>5</v>
      </c>
      <c r="S24" s="56">
        <f>ROUNDUP(R24*0.75,2)</f>
        <v>3.75</v>
      </c>
      <c r="T24" s="75">
        <f>ROUNDUP((S5*R24)+(S6*S24)+(S7*(R24*2)),2)</f>
        <v>0</v>
      </c>
    </row>
    <row r="25" spans="1:20" ht="18.75" customHeight="1" x14ac:dyDescent="0.2">
      <c r="A25" s="109"/>
      <c r="B25" s="79"/>
      <c r="C25" s="54"/>
      <c r="D25" s="55"/>
      <c r="E25" s="56"/>
      <c r="F25" s="57"/>
      <c r="G25" s="83"/>
      <c r="H25" s="87"/>
      <c r="I25" s="55"/>
      <c r="J25" s="57"/>
      <c r="K25" s="57"/>
      <c r="L25" s="57"/>
      <c r="M25" s="57"/>
      <c r="N25" s="91"/>
      <c r="O25" s="79" t="s">
        <v>424</v>
      </c>
      <c r="P25" s="58" t="s">
        <v>69</v>
      </c>
      <c r="Q25" s="55"/>
      <c r="R25" s="59">
        <v>0.5</v>
      </c>
      <c r="S25" s="56">
        <f>ROUNDUP(R25*0.75,2)</f>
        <v>0.38</v>
      </c>
      <c r="T25" s="75">
        <f>ROUNDUP((S5*R25)+(S6*S25)+(S7*(R25*2)),2)</f>
        <v>0</v>
      </c>
    </row>
    <row r="26" spans="1:20" ht="18.75" customHeight="1" x14ac:dyDescent="0.2">
      <c r="A26" s="109"/>
      <c r="B26" s="79"/>
      <c r="C26" s="54"/>
      <c r="D26" s="55"/>
      <c r="E26" s="56"/>
      <c r="F26" s="57"/>
      <c r="G26" s="83"/>
      <c r="H26" s="87"/>
      <c r="I26" s="55"/>
      <c r="J26" s="57"/>
      <c r="K26" s="57"/>
      <c r="L26" s="57"/>
      <c r="M26" s="57"/>
      <c r="N26" s="91"/>
      <c r="O26" s="103" t="s">
        <v>555</v>
      </c>
      <c r="P26" s="58" t="s">
        <v>42</v>
      </c>
      <c r="Q26" s="55"/>
      <c r="R26" s="59">
        <v>10</v>
      </c>
      <c r="S26" s="56">
        <f>ROUNDUP(R26*0.75,2)</f>
        <v>7.5</v>
      </c>
      <c r="T26" s="75">
        <f>ROUNDUP((S5*R26)+(S6*S26)+(S7*(R26*2)),2)</f>
        <v>0</v>
      </c>
    </row>
    <row r="27" spans="1:20" ht="18.75" customHeight="1" x14ac:dyDescent="0.2">
      <c r="A27" s="109"/>
      <c r="B27" s="79"/>
      <c r="C27" s="54"/>
      <c r="D27" s="55"/>
      <c r="E27" s="56"/>
      <c r="F27" s="57"/>
      <c r="G27" s="83"/>
      <c r="H27" s="87"/>
      <c r="I27" s="55"/>
      <c r="J27" s="57"/>
      <c r="K27" s="57"/>
      <c r="L27" s="57"/>
      <c r="M27" s="57"/>
      <c r="N27" s="91"/>
      <c r="O27" s="36" t="s">
        <v>556</v>
      </c>
      <c r="P27" s="58" t="s">
        <v>69</v>
      </c>
      <c r="Q27" s="55"/>
      <c r="R27" s="59">
        <v>4</v>
      </c>
      <c r="S27" s="56">
        <f>ROUNDUP(R27*0.75,2)</f>
        <v>3</v>
      </c>
      <c r="T27" s="75">
        <f>ROUNDUP((S5*R27)+(S6*S27)+(S7*(R27*2)),2)</f>
        <v>0</v>
      </c>
    </row>
    <row r="28" spans="1:20" ht="18.75" customHeight="1" x14ac:dyDescent="0.2">
      <c r="A28" s="109"/>
      <c r="B28" s="79"/>
      <c r="C28" s="54"/>
      <c r="D28" s="55"/>
      <c r="E28" s="56"/>
      <c r="F28" s="57"/>
      <c r="G28" s="83"/>
      <c r="H28" s="87"/>
      <c r="I28" s="55"/>
      <c r="J28" s="57"/>
      <c r="K28" s="57"/>
      <c r="L28" s="57"/>
      <c r="M28" s="57"/>
      <c r="N28" s="91"/>
      <c r="O28" s="79" t="s">
        <v>425</v>
      </c>
      <c r="P28" s="58" t="s">
        <v>88</v>
      </c>
      <c r="Q28" s="55" t="s">
        <v>41</v>
      </c>
      <c r="R28" s="59">
        <v>1.5</v>
      </c>
      <c r="S28" s="56">
        <f>ROUNDUP(R28*0.75,2)</f>
        <v>1.1300000000000001</v>
      </c>
      <c r="T28" s="75">
        <f>ROUNDUP((S5*R28)+(S6*S28)+(S7*(R28*2)),2)</f>
        <v>0</v>
      </c>
    </row>
    <row r="29" spans="1:20" ht="18.75" customHeight="1" x14ac:dyDescent="0.2">
      <c r="A29" s="109"/>
      <c r="B29" s="80"/>
      <c r="C29" s="60"/>
      <c r="D29" s="61"/>
      <c r="E29" s="62"/>
      <c r="F29" s="63"/>
      <c r="G29" s="84"/>
      <c r="H29" s="88"/>
      <c r="I29" s="61"/>
      <c r="J29" s="63"/>
      <c r="K29" s="63"/>
      <c r="L29" s="63"/>
      <c r="M29" s="63"/>
      <c r="N29" s="92"/>
      <c r="O29" s="80" t="s">
        <v>48</v>
      </c>
      <c r="P29" s="64"/>
      <c r="Q29" s="61"/>
      <c r="R29" s="65"/>
      <c r="S29" s="62"/>
      <c r="T29" s="76"/>
    </row>
    <row r="30" spans="1:20" ht="18.75" customHeight="1" x14ac:dyDescent="0.2">
      <c r="A30" s="109"/>
      <c r="B30" s="79" t="s">
        <v>225</v>
      </c>
      <c r="C30" s="54" t="s">
        <v>226</v>
      </c>
      <c r="D30" s="55"/>
      <c r="E30" s="56">
        <v>25</v>
      </c>
      <c r="F30" s="57" t="s">
        <v>27</v>
      </c>
      <c r="G30" s="83"/>
      <c r="H30" s="87" t="s">
        <v>226</v>
      </c>
      <c r="I30" s="55"/>
      <c r="J30" s="57">
        <f>ROUNDUP(E30*0.75,2)</f>
        <v>18.75</v>
      </c>
      <c r="K30" s="57" t="s">
        <v>27</v>
      </c>
      <c r="L30" s="57"/>
      <c r="M30" s="57">
        <f>ROUNDUP((S5*E30)+(S6*J30)+(S7*(E30*2)),2)</f>
        <v>0</v>
      </c>
      <c r="N30" s="91">
        <f>M30</f>
        <v>0</v>
      </c>
      <c r="O30" s="79"/>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101</v>
      </c>
      <c r="B32" s="79" t="s">
        <v>149</v>
      </c>
      <c r="C32" s="54" t="s">
        <v>245</v>
      </c>
      <c r="D32" s="55" t="s">
        <v>246</v>
      </c>
      <c r="E32" s="96">
        <v>0.5</v>
      </c>
      <c r="F32" s="57" t="s">
        <v>100</v>
      </c>
      <c r="G32" s="83"/>
      <c r="H32" s="87" t="s">
        <v>245</v>
      </c>
      <c r="I32" s="55" t="s">
        <v>246</v>
      </c>
      <c r="J32" s="57">
        <f>ROUNDUP(E32*0.75,2)</f>
        <v>0.38</v>
      </c>
      <c r="K32" s="57" t="s">
        <v>100</v>
      </c>
      <c r="L32" s="57"/>
      <c r="M32" s="57">
        <f>ROUNDUP((T5*E32)+(T6*J32)+(T7*(E32*2)),2)</f>
        <v>0</v>
      </c>
      <c r="N32" s="91">
        <f>M32</f>
        <v>0</v>
      </c>
      <c r="O32" s="79"/>
      <c r="P32" s="58" t="s">
        <v>25</v>
      </c>
      <c r="Q32" s="55"/>
      <c r="R32" s="59">
        <v>110</v>
      </c>
      <c r="S32" s="56">
        <f>ROUNDUP(R32*0.75,2)</f>
        <v>82.5</v>
      </c>
      <c r="T32" s="75">
        <f>ROUNDUP((T5*R32)+(T6*S32)+(T7*(R32*2)),2)</f>
        <v>0</v>
      </c>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426</v>
      </c>
      <c r="C34" s="54" t="s">
        <v>85</v>
      </c>
      <c r="D34" s="55"/>
      <c r="E34" s="56">
        <v>40</v>
      </c>
      <c r="F34" s="57" t="s">
        <v>27</v>
      </c>
      <c r="G34" s="83"/>
      <c r="H34" s="87" t="s">
        <v>85</v>
      </c>
      <c r="I34" s="55"/>
      <c r="J34" s="57">
        <f>ROUNDUP(E34*0.75,2)</f>
        <v>30</v>
      </c>
      <c r="K34" s="57" t="s">
        <v>27</v>
      </c>
      <c r="L34" s="57"/>
      <c r="M34" s="57">
        <f>ROUNDUP((T5*E34)+(T6*J34)+(T7*(E34*2)),2)</f>
        <v>0</v>
      </c>
      <c r="N34" s="91">
        <f>M34</f>
        <v>0</v>
      </c>
      <c r="O34" s="79" t="s">
        <v>427</v>
      </c>
      <c r="P34" s="58" t="s">
        <v>86</v>
      </c>
      <c r="Q34" s="55"/>
      <c r="R34" s="59">
        <v>0.5</v>
      </c>
      <c r="S34" s="56">
        <f t="shared" ref="S34:S39" si="0">ROUNDUP(R34*0.75,2)</f>
        <v>0.38</v>
      </c>
      <c r="T34" s="75">
        <f>ROUNDUP((T5*R34)+(T6*S34)+(T7*(R34*2)),2)</f>
        <v>0</v>
      </c>
    </row>
    <row r="35" spans="1:20" ht="18.75" customHeight="1" x14ac:dyDescent="0.2">
      <c r="A35" s="109"/>
      <c r="B35" s="79"/>
      <c r="C35" s="54" t="s">
        <v>163</v>
      </c>
      <c r="D35" s="55"/>
      <c r="E35" s="56">
        <v>30</v>
      </c>
      <c r="F35" s="57" t="s">
        <v>27</v>
      </c>
      <c r="G35" s="83"/>
      <c r="H35" s="87" t="s">
        <v>163</v>
      </c>
      <c r="I35" s="55"/>
      <c r="J35" s="57">
        <f>ROUNDUP(E35*0.75,2)</f>
        <v>22.5</v>
      </c>
      <c r="K35" s="57" t="s">
        <v>27</v>
      </c>
      <c r="L35" s="57"/>
      <c r="M35" s="57">
        <f>ROUNDUP((T5*E35)+(T6*J35)+(T7*(E35*2)),2)</f>
        <v>0</v>
      </c>
      <c r="N35" s="91">
        <f>ROUND(M35+(M35*6/100),2)</f>
        <v>0</v>
      </c>
      <c r="O35" s="79" t="s">
        <v>428</v>
      </c>
      <c r="P35" s="58" t="s">
        <v>89</v>
      </c>
      <c r="Q35" s="55"/>
      <c r="R35" s="59">
        <v>3</v>
      </c>
      <c r="S35" s="56">
        <f t="shared" si="0"/>
        <v>2.25</v>
      </c>
      <c r="T35" s="75">
        <f>ROUNDUP((T5*R35)+(T6*S35)+(T7*(R35*2)),2)</f>
        <v>0</v>
      </c>
    </row>
    <row r="36" spans="1:20" ht="18.75" customHeight="1" x14ac:dyDescent="0.2">
      <c r="A36" s="109"/>
      <c r="B36" s="79"/>
      <c r="C36" s="54" t="s">
        <v>130</v>
      </c>
      <c r="D36" s="55"/>
      <c r="E36" s="56">
        <v>10</v>
      </c>
      <c r="F36" s="57" t="s">
        <v>27</v>
      </c>
      <c r="G36" s="83"/>
      <c r="H36" s="87" t="s">
        <v>130</v>
      </c>
      <c r="I36" s="55"/>
      <c r="J36" s="57">
        <f>ROUNDUP(E36*0.75,2)</f>
        <v>7.5</v>
      </c>
      <c r="K36" s="57" t="s">
        <v>27</v>
      </c>
      <c r="L36" s="57"/>
      <c r="M36" s="57">
        <f>ROUNDUP((T5*E36)+(T6*J36)+(T7*(E36*2)),2)</f>
        <v>0</v>
      </c>
      <c r="N36" s="91">
        <f>ROUND(M36+(M36*2/100),2)</f>
        <v>0</v>
      </c>
      <c r="O36" s="79" t="s">
        <v>429</v>
      </c>
      <c r="P36" s="58" t="s">
        <v>69</v>
      </c>
      <c r="Q36" s="55"/>
      <c r="R36" s="59">
        <v>1</v>
      </c>
      <c r="S36" s="56">
        <f t="shared" si="0"/>
        <v>0.75</v>
      </c>
      <c r="T36" s="75">
        <f>ROUNDUP((T5*R36)+(T6*S36)+(T7*(R36*2)),2)</f>
        <v>0</v>
      </c>
    </row>
    <row r="37" spans="1:20" ht="18.75" customHeight="1" x14ac:dyDescent="0.2">
      <c r="A37" s="109"/>
      <c r="B37" s="79"/>
      <c r="C37" s="54" t="s">
        <v>273</v>
      </c>
      <c r="D37" s="55"/>
      <c r="E37" s="66">
        <v>0.125</v>
      </c>
      <c r="F37" s="57" t="s">
        <v>100</v>
      </c>
      <c r="G37" s="83" t="s">
        <v>274</v>
      </c>
      <c r="H37" s="87" t="s">
        <v>273</v>
      </c>
      <c r="I37" s="55"/>
      <c r="J37" s="57">
        <f>ROUNDUP(E37*0.75,2)</f>
        <v>9.9999999999999992E-2</v>
      </c>
      <c r="K37" s="57" t="s">
        <v>100</v>
      </c>
      <c r="L37" s="57" t="s">
        <v>274</v>
      </c>
      <c r="M37" s="57">
        <f>ROUNDUP((T5*E37)+(T6*J37)+(T7*(E37*2)),2)</f>
        <v>0</v>
      </c>
      <c r="N37" s="91">
        <f>M37</f>
        <v>0</v>
      </c>
      <c r="O37" s="79" t="s">
        <v>430</v>
      </c>
      <c r="P37" s="58" t="s">
        <v>88</v>
      </c>
      <c r="Q37" s="55" t="s">
        <v>41</v>
      </c>
      <c r="R37" s="59">
        <v>2</v>
      </c>
      <c r="S37" s="56">
        <f t="shared" si="0"/>
        <v>1.5</v>
      </c>
      <c r="T37" s="75">
        <f>ROUNDUP((T5*R37)+(T6*S37)+(T7*(R37*2)),2)</f>
        <v>0</v>
      </c>
    </row>
    <row r="38" spans="1:20" ht="18.75" customHeight="1" x14ac:dyDescent="0.2">
      <c r="A38" s="109"/>
      <c r="B38" s="79"/>
      <c r="C38" s="54"/>
      <c r="D38" s="55"/>
      <c r="E38" s="56"/>
      <c r="F38" s="57"/>
      <c r="G38" s="83"/>
      <c r="H38" s="87"/>
      <c r="I38" s="55"/>
      <c r="J38" s="57"/>
      <c r="K38" s="57"/>
      <c r="L38" s="57"/>
      <c r="M38" s="57"/>
      <c r="N38" s="91"/>
      <c r="O38" s="79" t="s">
        <v>48</v>
      </c>
      <c r="P38" s="58" t="s">
        <v>87</v>
      </c>
      <c r="Q38" s="55"/>
      <c r="R38" s="59">
        <v>2</v>
      </c>
      <c r="S38" s="56">
        <f t="shared" si="0"/>
        <v>1.5</v>
      </c>
      <c r="T38" s="75">
        <f>ROUNDUP((T5*R38)+(T6*S38)+(T7*(R38*2)),2)</f>
        <v>0</v>
      </c>
    </row>
    <row r="39" spans="1:20" ht="18.75" customHeight="1" x14ac:dyDescent="0.2">
      <c r="A39" s="109"/>
      <c r="B39" s="79"/>
      <c r="C39" s="54"/>
      <c r="D39" s="55"/>
      <c r="E39" s="56"/>
      <c r="F39" s="57"/>
      <c r="G39" s="83"/>
      <c r="H39" s="87"/>
      <c r="I39" s="55"/>
      <c r="J39" s="57"/>
      <c r="K39" s="57"/>
      <c r="L39" s="57"/>
      <c r="M39" s="57"/>
      <c r="N39" s="91"/>
      <c r="O39" s="79"/>
      <c r="P39" s="58" t="s">
        <v>216</v>
      </c>
      <c r="Q39" s="55"/>
      <c r="R39" s="59">
        <v>2</v>
      </c>
      <c r="S39" s="56">
        <f t="shared" si="0"/>
        <v>1.5</v>
      </c>
      <c r="T39" s="75">
        <f>ROUNDUP((T5*R39)+(T6*S39)+(T7*(R39*2)),2)</f>
        <v>0</v>
      </c>
    </row>
    <row r="40" spans="1:20" ht="18.75" customHeight="1" x14ac:dyDescent="0.2">
      <c r="A40" s="109"/>
      <c r="B40" s="80"/>
      <c r="C40" s="60"/>
      <c r="D40" s="61"/>
      <c r="E40" s="62"/>
      <c r="F40" s="63"/>
      <c r="G40" s="84"/>
      <c r="H40" s="88"/>
      <c r="I40" s="61"/>
      <c r="J40" s="63"/>
      <c r="K40" s="63"/>
      <c r="L40" s="63"/>
      <c r="M40" s="63"/>
      <c r="N40" s="92"/>
      <c r="O40" s="80"/>
      <c r="P40" s="64"/>
      <c r="Q40" s="61"/>
      <c r="R40" s="65"/>
      <c r="S40" s="62"/>
      <c r="T40" s="76"/>
    </row>
    <row r="41" spans="1:20" ht="18.75" customHeight="1" x14ac:dyDescent="0.2">
      <c r="A41" s="109"/>
      <c r="B41" s="79" t="s">
        <v>431</v>
      </c>
      <c r="C41" s="54" t="s">
        <v>135</v>
      </c>
      <c r="D41" s="55"/>
      <c r="E41" s="56">
        <v>5</v>
      </c>
      <c r="F41" s="57" t="s">
        <v>27</v>
      </c>
      <c r="G41" s="83"/>
      <c r="H41" s="87" t="s">
        <v>135</v>
      </c>
      <c r="I41" s="55"/>
      <c r="J41" s="57">
        <f>ROUNDUP(E41*0.75,2)</f>
        <v>3.75</v>
      </c>
      <c r="K41" s="57" t="s">
        <v>27</v>
      </c>
      <c r="L41" s="57"/>
      <c r="M41" s="57">
        <f>ROUNDUP((T5*E41)+(T6*J41)+(T7*(E41*2)),2)</f>
        <v>0</v>
      </c>
      <c r="N41" s="91">
        <f>M41</f>
        <v>0</v>
      </c>
      <c r="O41" s="79" t="s">
        <v>432</v>
      </c>
      <c r="P41" s="58" t="s">
        <v>44</v>
      </c>
      <c r="Q41" s="55"/>
      <c r="R41" s="59">
        <v>1.5</v>
      </c>
      <c r="S41" s="56">
        <f t="shared" ref="S41:S46" si="1">ROUNDUP(R41*0.75,2)</f>
        <v>1.1300000000000001</v>
      </c>
      <c r="T41" s="75">
        <f>ROUNDUP((T5*R41)+(T6*S41)+(T7*(R41*2)),2)</f>
        <v>0</v>
      </c>
    </row>
    <row r="42" spans="1:20" ht="18.75" customHeight="1" x14ac:dyDescent="0.2">
      <c r="A42" s="109"/>
      <c r="B42" s="79"/>
      <c r="C42" s="54" t="s">
        <v>143</v>
      </c>
      <c r="D42" s="55" t="s">
        <v>144</v>
      </c>
      <c r="E42" s="73">
        <v>0.1</v>
      </c>
      <c r="F42" s="57" t="s">
        <v>100</v>
      </c>
      <c r="G42" s="83" t="s">
        <v>76</v>
      </c>
      <c r="H42" s="87" t="s">
        <v>143</v>
      </c>
      <c r="I42" s="55" t="s">
        <v>144</v>
      </c>
      <c r="J42" s="57">
        <f>ROUNDUP(E42*0.75,2)</f>
        <v>0.08</v>
      </c>
      <c r="K42" s="57" t="s">
        <v>100</v>
      </c>
      <c r="L42" s="57" t="s">
        <v>76</v>
      </c>
      <c r="M42" s="57">
        <f>ROUNDUP((T5*E42)+(T6*J42)+(T7*(E42*2)),2)</f>
        <v>0</v>
      </c>
      <c r="N42" s="91">
        <f>M42</f>
        <v>0</v>
      </c>
      <c r="O42" s="79" t="s">
        <v>433</v>
      </c>
      <c r="P42" s="58" t="s">
        <v>95</v>
      </c>
      <c r="Q42" s="55"/>
      <c r="R42" s="59">
        <v>50</v>
      </c>
      <c r="S42" s="56">
        <f t="shared" si="1"/>
        <v>37.5</v>
      </c>
      <c r="T42" s="75">
        <f>ROUNDUP((T5*R42)+(T6*S42)+(T7*(R42*2)),2)</f>
        <v>0</v>
      </c>
    </row>
    <row r="43" spans="1:20" ht="18.75" customHeight="1" x14ac:dyDescent="0.2">
      <c r="A43" s="109"/>
      <c r="B43" s="79"/>
      <c r="C43" s="54" t="s">
        <v>49</v>
      </c>
      <c r="D43" s="55"/>
      <c r="E43" s="56">
        <v>20</v>
      </c>
      <c r="F43" s="57" t="s">
        <v>27</v>
      </c>
      <c r="G43" s="83"/>
      <c r="H43" s="87" t="s">
        <v>49</v>
      </c>
      <c r="I43" s="55"/>
      <c r="J43" s="57">
        <f>ROUNDUP(E43*0.75,2)</f>
        <v>15</v>
      </c>
      <c r="K43" s="57" t="s">
        <v>27</v>
      </c>
      <c r="L43" s="57"/>
      <c r="M43" s="57">
        <f>ROUNDUP((T5*E43)+(T6*J43)+(T7*(E43*2)),2)</f>
        <v>0</v>
      </c>
      <c r="N43" s="91">
        <f>ROUND(M43+(M43*10/100),2)</f>
        <v>0</v>
      </c>
      <c r="O43" s="103" t="s">
        <v>578</v>
      </c>
      <c r="P43" s="58" t="s">
        <v>96</v>
      </c>
      <c r="Q43" s="55"/>
      <c r="R43" s="59">
        <v>1.5</v>
      </c>
      <c r="S43" s="56">
        <f t="shared" si="1"/>
        <v>1.1300000000000001</v>
      </c>
      <c r="T43" s="75">
        <f>ROUNDUP((T5*R43)+(T6*S43)+(T7*(R43*2)),2)</f>
        <v>0</v>
      </c>
    </row>
    <row r="44" spans="1:20" ht="18.75" customHeight="1" x14ac:dyDescent="0.2">
      <c r="A44" s="109"/>
      <c r="B44" s="79"/>
      <c r="C44" s="54" t="s">
        <v>265</v>
      </c>
      <c r="D44" s="55"/>
      <c r="E44" s="102">
        <v>0.05</v>
      </c>
      <c r="F44" s="57" t="s">
        <v>100</v>
      </c>
      <c r="G44" s="83" t="s">
        <v>76</v>
      </c>
      <c r="H44" s="87" t="s">
        <v>265</v>
      </c>
      <c r="I44" s="55"/>
      <c r="J44" s="57">
        <f>ROUNDUP(E44*0.75,2)</f>
        <v>0.04</v>
      </c>
      <c r="K44" s="57" t="s">
        <v>100</v>
      </c>
      <c r="L44" s="57" t="s">
        <v>76</v>
      </c>
      <c r="M44" s="57">
        <f>ROUNDUP((T5*E44)+(T6*J44)+(T7*(E44*2)),2)</f>
        <v>0</v>
      </c>
      <c r="N44" s="91">
        <f>M44</f>
        <v>0</v>
      </c>
      <c r="O44" s="79" t="s">
        <v>24</v>
      </c>
      <c r="P44" s="58" t="s">
        <v>86</v>
      </c>
      <c r="Q44" s="55"/>
      <c r="R44" s="59">
        <v>1</v>
      </c>
      <c r="S44" s="56">
        <f t="shared" si="1"/>
        <v>0.75</v>
      </c>
      <c r="T44" s="75">
        <f>ROUNDUP((T5*R44)+(T6*S44)+(T7*(R44*2)),2)</f>
        <v>0</v>
      </c>
    </row>
    <row r="45" spans="1:20" ht="18.75" customHeight="1" x14ac:dyDescent="0.2">
      <c r="A45" s="109"/>
      <c r="B45" s="79"/>
      <c r="C45" s="54"/>
      <c r="D45" s="55"/>
      <c r="E45" s="56"/>
      <c r="F45" s="57"/>
      <c r="G45" s="83"/>
      <c r="H45" s="87"/>
      <c r="I45" s="55"/>
      <c r="J45" s="57"/>
      <c r="K45" s="57"/>
      <c r="L45" s="57"/>
      <c r="M45" s="57"/>
      <c r="N45" s="91"/>
      <c r="O45" s="79"/>
      <c r="P45" s="58" t="s">
        <v>69</v>
      </c>
      <c r="Q45" s="55"/>
      <c r="R45" s="59">
        <v>1</v>
      </c>
      <c r="S45" s="56">
        <f t="shared" si="1"/>
        <v>0.75</v>
      </c>
      <c r="T45" s="75">
        <f>ROUNDUP((T5*R45)+(T6*S45)+(T7*(R45*2)),2)</f>
        <v>0</v>
      </c>
    </row>
    <row r="46" spans="1:20" ht="18.75" customHeight="1" x14ac:dyDescent="0.2">
      <c r="A46" s="109"/>
      <c r="B46" s="79"/>
      <c r="C46" s="54"/>
      <c r="D46" s="55"/>
      <c r="E46" s="56"/>
      <c r="F46" s="57"/>
      <c r="G46" s="83"/>
      <c r="H46" s="87"/>
      <c r="I46" s="55"/>
      <c r="J46" s="57"/>
      <c r="K46" s="57"/>
      <c r="L46" s="57"/>
      <c r="M46" s="57"/>
      <c r="N46" s="91"/>
      <c r="O46" s="79"/>
      <c r="P46" s="58" t="s">
        <v>88</v>
      </c>
      <c r="Q46" s="55" t="s">
        <v>41</v>
      </c>
      <c r="R46" s="59">
        <v>1</v>
      </c>
      <c r="S46" s="56">
        <f t="shared" si="1"/>
        <v>0.75</v>
      </c>
      <c r="T46" s="75">
        <f>ROUNDUP((T5*R46)+(T6*S46)+(T7*(R46*2)),2)</f>
        <v>0</v>
      </c>
    </row>
    <row r="47" spans="1:20" ht="18.75" customHeight="1" x14ac:dyDescent="0.2">
      <c r="A47" s="109"/>
      <c r="B47" s="80"/>
      <c r="C47" s="60"/>
      <c r="D47" s="61"/>
      <c r="E47" s="62"/>
      <c r="F47" s="63"/>
      <c r="G47" s="84"/>
      <c r="H47" s="88"/>
      <c r="I47" s="61"/>
      <c r="J47" s="63"/>
      <c r="K47" s="63"/>
      <c r="L47" s="63"/>
      <c r="M47" s="63"/>
      <c r="N47" s="92"/>
      <c r="O47" s="80"/>
      <c r="P47" s="64"/>
      <c r="Q47" s="61"/>
      <c r="R47" s="65"/>
      <c r="S47" s="62"/>
      <c r="T47" s="76"/>
    </row>
    <row r="48" spans="1:20" ht="18.75" customHeight="1" x14ac:dyDescent="0.2">
      <c r="A48" s="109"/>
      <c r="B48" s="79" t="s">
        <v>133</v>
      </c>
      <c r="C48" s="54" t="s">
        <v>83</v>
      </c>
      <c r="D48" s="55" t="s">
        <v>84</v>
      </c>
      <c r="E48" s="98">
        <v>0.25</v>
      </c>
      <c r="F48" s="57" t="s">
        <v>56</v>
      </c>
      <c r="G48" s="83"/>
      <c r="H48" s="87" t="s">
        <v>83</v>
      </c>
      <c r="I48" s="55" t="s">
        <v>84</v>
      </c>
      <c r="J48" s="57">
        <f>ROUNDUP(E48*0.75,2)</f>
        <v>0.19</v>
      </c>
      <c r="K48" s="57" t="s">
        <v>56</v>
      </c>
      <c r="L48" s="57"/>
      <c r="M48" s="57">
        <f>ROUNDUP((T5*E48)+(T6*J48)+(T7*(E48*2)),2)</f>
        <v>0</v>
      </c>
      <c r="N48" s="91">
        <f>M48</f>
        <v>0</v>
      </c>
      <c r="O48" s="79" t="s">
        <v>48</v>
      </c>
      <c r="P48" s="58" t="s">
        <v>95</v>
      </c>
      <c r="Q48" s="55"/>
      <c r="R48" s="59">
        <v>100</v>
      </c>
      <c r="S48" s="56">
        <f>ROUNDUP(R48*0.75,2)</f>
        <v>75</v>
      </c>
      <c r="T48" s="75">
        <f>ROUNDUP((T5*R48)+(T6*S48)+(T7*(R48*2)),2)</f>
        <v>0</v>
      </c>
    </row>
    <row r="49" spans="1:20" ht="18.75" customHeight="1" x14ac:dyDescent="0.2">
      <c r="A49" s="109"/>
      <c r="B49" s="79"/>
      <c r="C49" s="54" t="s">
        <v>503</v>
      </c>
      <c r="D49" s="55"/>
      <c r="E49" s="56">
        <v>5</v>
      </c>
      <c r="F49" s="57" t="s">
        <v>27</v>
      </c>
      <c r="G49" s="83"/>
      <c r="H49" s="87" t="s">
        <v>503</v>
      </c>
      <c r="I49" s="55"/>
      <c r="J49" s="57">
        <f>ROUNDUP(E49*0.75,2)</f>
        <v>3.75</v>
      </c>
      <c r="K49" s="57" t="s">
        <v>27</v>
      </c>
      <c r="L49" s="57"/>
      <c r="M49" s="57">
        <f>ROUNDUP((T5*E49)+(T6*J49)+(T7*(E49*2)),2)</f>
        <v>0</v>
      </c>
      <c r="N49" s="91">
        <f>M49</f>
        <v>0</v>
      </c>
      <c r="O49" s="79"/>
      <c r="P49" s="58" t="s">
        <v>136</v>
      </c>
      <c r="Q49" s="55"/>
      <c r="R49" s="59">
        <v>3</v>
      </c>
      <c r="S49" s="56">
        <f>ROUNDUP(R49*0.75,2)</f>
        <v>2.25</v>
      </c>
      <c r="T49" s="75">
        <f>ROUNDUP((T5*R49)+(T6*S49)+(T7*(R49*2)),2)</f>
        <v>0</v>
      </c>
    </row>
    <row r="50" spans="1:20" ht="18.75" customHeight="1" thickBot="1" x14ac:dyDescent="0.25">
      <c r="A50" s="110"/>
      <c r="B50" s="81"/>
      <c r="C50" s="67"/>
      <c r="D50" s="68"/>
      <c r="E50" s="69"/>
      <c r="F50" s="70"/>
      <c r="G50" s="85"/>
      <c r="H50" s="89"/>
      <c r="I50" s="68"/>
      <c r="J50" s="70"/>
      <c r="K50" s="70"/>
      <c r="L50" s="70"/>
      <c r="M50" s="70"/>
      <c r="N50" s="93"/>
      <c r="O50" s="81"/>
      <c r="P50" s="71"/>
      <c r="Q50" s="68"/>
      <c r="R50" s="72"/>
      <c r="S50" s="69"/>
      <c r="T50" s="77"/>
    </row>
    <row r="51" spans="1:20" ht="18.75" customHeight="1" x14ac:dyDescent="0.2">
      <c r="A51" s="94" t="s">
        <v>102</v>
      </c>
    </row>
    <row r="52" spans="1:20" ht="18.75" customHeight="1" x14ac:dyDescent="0.2">
      <c r="A52" s="94" t="s">
        <v>103</v>
      </c>
    </row>
    <row r="53" spans="1:20" ht="18.75" customHeight="1" x14ac:dyDescent="0.2">
      <c r="A53" s="37" t="s">
        <v>104</v>
      </c>
    </row>
    <row r="54" spans="1:20" ht="18.75" customHeight="1" x14ac:dyDescent="0.2">
      <c r="A54" s="37" t="s">
        <v>105</v>
      </c>
    </row>
    <row r="55" spans="1:20" ht="18.75" customHeight="1" x14ac:dyDescent="0.2">
      <c r="A55" s="37" t="s">
        <v>106</v>
      </c>
    </row>
    <row r="56" spans="1:20" ht="18.75" customHeight="1" x14ac:dyDescent="0.2">
      <c r="A56" s="37" t="s">
        <v>107</v>
      </c>
    </row>
    <row r="57" spans="1:20" ht="18.75" customHeight="1" x14ac:dyDescent="0.2">
      <c r="A57" s="37" t="s">
        <v>108</v>
      </c>
    </row>
    <row r="58" spans="1:20" ht="18.75" customHeight="1" x14ac:dyDescent="0.2">
      <c r="A58" s="37" t="s">
        <v>169</v>
      </c>
    </row>
    <row r="59" spans="1:20" ht="18.75" customHeight="1" x14ac:dyDescent="0.2">
      <c r="A59" s="37" t="s">
        <v>170</v>
      </c>
    </row>
  </sheetData>
  <mergeCells count="7">
    <mergeCell ref="A32:A50"/>
    <mergeCell ref="H1:O1"/>
    <mergeCell ref="A2:T2"/>
    <mergeCell ref="Q3:T3"/>
    <mergeCell ref="A8:F8"/>
    <mergeCell ref="A10:A21"/>
    <mergeCell ref="A22:A31"/>
  </mergeCells>
  <phoneticPr fontId="18"/>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4"/>
  <sheetViews>
    <sheetView showZeros="0" topLeftCell="A25"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570</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435</v>
      </c>
      <c r="C12" s="54" t="s">
        <v>237</v>
      </c>
      <c r="D12" s="55" t="s">
        <v>156</v>
      </c>
      <c r="E12" s="56">
        <v>1</v>
      </c>
      <c r="F12" s="57" t="s">
        <v>157</v>
      </c>
      <c r="G12" s="83" t="s">
        <v>76</v>
      </c>
      <c r="H12" s="87" t="s">
        <v>237</v>
      </c>
      <c r="I12" s="55" t="s">
        <v>156</v>
      </c>
      <c r="J12" s="57">
        <f>ROUNDUP(E12*0.75,2)</f>
        <v>0.75</v>
      </c>
      <c r="K12" s="57" t="s">
        <v>157</v>
      </c>
      <c r="L12" s="57" t="s">
        <v>76</v>
      </c>
      <c r="M12" s="57">
        <f>ROUNDUP((R5*E12)+(R6*J12)+(R7*(E12*2)),2)</f>
        <v>0</v>
      </c>
      <c r="N12" s="91">
        <f>M12</f>
        <v>0</v>
      </c>
      <c r="O12" s="79" t="s">
        <v>436</v>
      </c>
      <c r="P12" s="58" t="s">
        <v>96</v>
      </c>
      <c r="Q12" s="55"/>
      <c r="R12" s="59">
        <v>6</v>
      </c>
      <c r="S12" s="56">
        <f t="shared" ref="S12:S17" si="0">ROUNDUP(R12*0.75,2)</f>
        <v>4.5</v>
      </c>
      <c r="T12" s="75">
        <f>ROUNDUP((R5*R12)+(R6*S12)+(R7*(R12*2)),2)</f>
        <v>0</v>
      </c>
    </row>
    <row r="13" spans="1:21" ht="18.75" customHeight="1" x14ac:dyDescent="0.2">
      <c r="A13" s="109"/>
      <c r="B13" s="79"/>
      <c r="C13" s="54" t="s">
        <v>254</v>
      </c>
      <c r="D13" s="55"/>
      <c r="E13" s="56">
        <v>20</v>
      </c>
      <c r="F13" s="57" t="s">
        <v>27</v>
      </c>
      <c r="G13" s="83"/>
      <c r="H13" s="87" t="s">
        <v>254</v>
      </c>
      <c r="I13" s="55"/>
      <c r="J13" s="57">
        <f>ROUNDUP(E13*0.75,2)</f>
        <v>15</v>
      </c>
      <c r="K13" s="57" t="s">
        <v>27</v>
      </c>
      <c r="L13" s="57"/>
      <c r="M13" s="57">
        <f>ROUNDUP((R5*E13)+(R6*J13)+(R7*(E13*2)),2)</f>
        <v>0</v>
      </c>
      <c r="N13" s="91">
        <f>M13</f>
        <v>0</v>
      </c>
      <c r="O13" s="79" t="s">
        <v>437</v>
      </c>
      <c r="P13" s="58" t="s">
        <v>136</v>
      </c>
      <c r="Q13" s="55"/>
      <c r="R13" s="59">
        <v>3</v>
      </c>
      <c r="S13" s="56">
        <f t="shared" si="0"/>
        <v>2.25</v>
      </c>
      <c r="T13" s="75">
        <f>ROUNDUP((R5*R13)+(R6*S13)+(R7*(R13*2)),2)</f>
        <v>0</v>
      </c>
    </row>
    <row r="14" spans="1:21" ht="18.75" customHeight="1" x14ac:dyDescent="0.2">
      <c r="A14" s="109"/>
      <c r="B14" s="79"/>
      <c r="C14" s="54"/>
      <c r="D14" s="55"/>
      <c r="E14" s="56"/>
      <c r="F14" s="57"/>
      <c r="G14" s="83"/>
      <c r="H14" s="87"/>
      <c r="I14" s="55"/>
      <c r="J14" s="57"/>
      <c r="K14" s="57"/>
      <c r="L14" s="57"/>
      <c r="M14" s="57"/>
      <c r="N14" s="91"/>
      <c r="O14" s="79" t="s">
        <v>626</v>
      </c>
      <c r="P14" s="58" t="s">
        <v>86</v>
      </c>
      <c r="Q14" s="55"/>
      <c r="R14" s="59">
        <v>2</v>
      </c>
      <c r="S14" s="56">
        <f t="shared" si="0"/>
        <v>1.5</v>
      </c>
      <c r="T14" s="75">
        <f>ROUNDUP((R5*R14)+(R6*S14)+(R7*(R14*2)),2)</f>
        <v>0</v>
      </c>
    </row>
    <row r="15" spans="1:21" ht="18.75" customHeight="1" x14ac:dyDescent="0.2">
      <c r="A15" s="109"/>
      <c r="B15" s="79"/>
      <c r="C15" s="54"/>
      <c r="D15" s="55"/>
      <c r="E15" s="56"/>
      <c r="F15" s="57"/>
      <c r="G15" s="83"/>
      <c r="H15" s="87"/>
      <c r="I15" s="55"/>
      <c r="J15" s="57"/>
      <c r="K15" s="57"/>
      <c r="L15" s="57"/>
      <c r="M15" s="57"/>
      <c r="N15" s="91"/>
      <c r="O15" s="79" t="s">
        <v>48</v>
      </c>
      <c r="P15" s="58" t="s">
        <v>44</v>
      </c>
      <c r="Q15" s="55"/>
      <c r="R15" s="59">
        <v>2</v>
      </c>
      <c r="S15" s="56">
        <f t="shared" si="0"/>
        <v>1.5</v>
      </c>
      <c r="T15" s="75">
        <f>ROUNDUP((R5*R15)+(R6*S15)+(R7*(R15*2)),2)</f>
        <v>0</v>
      </c>
    </row>
    <row r="16" spans="1:21" ht="18.75" customHeight="1" x14ac:dyDescent="0.2">
      <c r="A16" s="109"/>
      <c r="B16" s="79"/>
      <c r="C16" s="54"/>
      <c r="D16" s="55"/>
      <c r="E16" s="56"/>
      <c r="F16" s="57"/>
      <c r="G16" s="83"/>
      <c r="H16" s="87"/>
      <c r="I16" s="55"/>
      <c r="J16" s="57"/>
      <c r="K16" s="57"/>
      <c r="L16" s="57"/>
      <c r="M16" s="57"/>
      <c r="N16" s="91"/>
      <c r="O16" s="79"/>
      <c r="P16" s="58" t="s">
        <v>88</v>
      </c>
      <c r="Q16" s="55" t="s">
        <v>41</v>
      </c>
      <c r="R16" s="59">
        <v>0.5</v>
      </c>
      <c r="S16" s="56">
        <f t="shared" si="0"/>
        <v>0.38</v>
      </c>
      <c r="T16" s="75">
        <f>ROUNDUP((R5*R16)+(R6*S16)+(R7*(R16*2)),2)</f>
        <v>0</v>
      </c>
    </row>
    <row r="17" spans="1:20" ht="18.75" customHeight="1" x14ac:dyDescent="0.2">
      <c r="A17" s="109"/>
      <c r="B17" s="79"/>
      <c r="C17" s="54"/>
      <c r="D17" s="55"/>
      <c r="E17" s="56"/>
      <c r="F17" s="57"/>
      <c r="G17" s="83"/>
      <c r="H17" s="87"/>
      <c r="I17" s="55"/>
      <c r="J17" s="57"/>
      <c r="K17" s="57"/>
      <c r="L17" s="57"/>
      <c r="M17" s="57"/>
      <c r="N17" s="91"/>
      <c r="O17" s="79"/>
      <c r="P17" s="58" t="s">
        <v>95</v>
      </c>
      <c r="Q17" s="55"/>
      <c r="R17" s="59">
        <v>1</v>
      </c>
      <c r="S17" s="56">
        <f t="shared" si="0"/>
        <v>0.75</v>
      </c>
      <c r="T17" s="75">
        <f>ROUNDUP((R5*R17)+(R6*S17)+(R7*(R17*2)),2)</f>
        <v>0</v>
      </c>
    </row>
    <row r="18" spans="1:20" ht="18.75" customHeight="1" x14ac:dyDescent="0.2">
      <c r="A18" s="109"/>
      <c r="B18" s="80"/>
      <c r="C18" s="60"/>
      <c r="D18" s="61"/>
      <c r="E18" s="62"/>
      <c r="F18" s="63"/>
      <c r="G18" s="84"/>
      <c r="H18" s="88"/>
      <c r="I18" s="61"/>
      <c r="J18" s="63"/>
      <c r="K18" s="63"/>
      <c r="L18" s="63"/>
      <c r="M18" s="63"/>
      <c r="N18" s="92"/>
      <c r="O18" s="80"/>
      <c r="P18" s="64"/>
      <c r="Q18" s="61"/>
      <c r="R18" s="65"/>
      <c r="S18" s="62"/>
      <c r="T18" s="76"/>
    </row>
    <row r="19" spans="1:20" ht="18.75" customHeight="1" x14ac:dyDescent="0.2">
      <c r="A19" s="109"/>
      <c r="B19" s="79" t="s">
        <v>438</v>
      </c>
      <c r="C19" s="54" t="s">
        <v>145</v>
      </c>
      <c r="D19" s="55"/>
      <c r="E19" s="98">
        <v>0.25</v>
      </c>
      <c r="F19" s="57" t="s">
        <v>146</v>
      </c>
      <c r="G19" s="83"/>
      <c r="H19" s="87" t="s">
        <v>145</v>
      </c>
      <c r="I19" s="55"/>
      <c r="J19" s="57">
        <f>ROUNDUP(E19*0.75,2)</f>
        <v>0.19</v>
      </c>
      <c r="K19" s="57" t="s">
        <v>146</v>
      </c>
      <c r="L19" s="57"/>
      <c r="M19" s="57">
        <f>ROUNDUP((R5*E19)+(R6*J19)+(R7*(E19*2)),2)</f>
        <v>0</v>
      </c>
      <c r="N19" s="91">
        <f>M19</f>
        <v>0</v>
      </c>
      <c r="O19" s="79" t="s">
        <v>439</v>
      </c>
      <c r="P19" s="58" t="s">
        <v>95</v>
      </c>
      <c r="Q19" s="55"/>
      <c r="R19" s="59">
        <v>20</v>
      </c>
      <c r="S19" s="56">
        <f>ROUNDUP(R19*0.75,2)</f>
        <v>15</v>
      </c>
      <c r="T19" s="75">
        <f>ROUNDUP((R5*R19)+(R6*S19)+(R7*(R19*2)),2)</f>
        <v>0</v>
      </c>
    </row>
    <row r="20" spans="1:20" ht="18.75" customHeight="1" x14ac:dyDescent="0.2">
      <c r="A20" s="109"/>
      <c r="B20" s="79"/>
      <c r="C20" s="54" t="s">
        <v>124</v>
      </c>
      <c r="D20" s="55"/>
      <c r="E20" s="56">
        <v>10</v>
      </c>
      <c r="F20" s="57" t="s">
        <v>27</v>
      </c>
      <c r="G20" s="83"/>
      <c r="H20" s="87" t="s">
        <v>124</v>
      </c>
      <c r="I20" s="55"/>
      <c r="J20" s="57">
        <f>ROUNDUP(E20*0.75,2)</f>
        <v>7.5</v>
      </c>
      <c r="K20" s="57" t="s">
        <v>27</v>
      </c>
      <c r="L20" s="57"/>
      <c r="M20" s="57">
        <f>ROUNDUP((R5*E20)+(R6*J20)+(R7*(E20*2)),2)</f>
        <v>0</v>
      </c>
      <c r="N20" s="91">
        <f>M20</f>
        <v>0</v>
      </c>
      <c r="O20" s="79" t="s">
        <v>607</v>
      </c>
      <c r="P20" s="58" t="s">
        <v>32</v>
      </c>
      <c r="Q20" s="55"/>
      <c r="R20" s="59">
        <v>0.2</v>
      </c>
      <c r="S20" s="56">
        <f>ROUNDUP(R20*0.75,2)</f>
        <v>0.15</v>
      </c>
      <c r="T20" s="75">
        <f>ROUNDUP((R5*R20)+(R6*S20)+(R7*(R20*2)),2)</f>
        <v>0</v>
      </c>
    </row>
    <row r="21" spans="1:20" ht="18.75" customHeight="1" x14ac:dyDescent="0.2">
      <c r="A21" s="109"/>
      <c r="B21" s="79"/>
      <c r="C21" s="54" t="s">
        <v>28</v>
      </c>
      <c r="D21" s="55"/>
      <c r="E21" s="56">
        <v>20</v>
      </c>
      <c r="F21" s="57" t="s">
        <v>27</v>
      </c>
      <c r="G21" s="83"/>
      <c r="H21" s="87" t="s">
        <v>28</v>
      </c>
      <c r="I21" s="55"/>
      <c r="J21" s="57">
        <f>ROUNDUP(E21*0.75,2)</f>
        <v>15</v>
      </c>
      <c r="K21" s="57" t="s">
        <v>27</v>
      </c>
      <c r="L21" s="57"/>
      <c r="M21" s="57">
        <f>ROUNDUP((R5*E21)+(R6*J21)+(R7*(E21*2)),2)</f>
        <v>0</v>
      </c>
      <c r="N21" s="91">
        <f>ROUND(M21+(M21*6/100),2)</f>
        <v>0</v>
      </c>
      <c r="O21" s="79" t="s">
        <v>440</v>
      </c>
      <c r="P21" s="58" t="s">
        <v>96</v>
      </c>
      <c r="Q21" s="55"/>
      <c r="R21" s="59">
        <v>2</v>
      </c>
      <c r="S21" s="56">
        <f>ROUNDUP(R21*0.75,2)</f>
        <v>1.5</v>
      </c>
      <c r="T21" s="75">
        <f>ROUNDUP((R5*R21)+(R6*S21)+(R7*(R21*2)),2)</f>
        <v>0</v>
      </c>
    </row>
    <row r="22" spans="1:20" ht="18.75" customHeight="1" x14ac:dyDescent="0.2">
      <c r="A22" s="109"/>
      <c r="B22" s="79"/>
      <c r="C22" s="54" t="s">
        <v>49</v>
      </c>
      <c r="D22" s="55"/>
      <c r="E22" s="56">
        <v>10</v>
      </c>
      <c r="F22" s="57" t="s">
        <v>27</v>
      </c>
      <c r="G22" s="83"/>
      <c r="H22" s="87" t="s">
        <v>49</v>
      </c>
      <c r="I22" s="55"/>
      <c r="J22" s="57">
        <f>ROUNDUP(E22*0.75,2)</f>
        <v>7.5</v>
      </c>
      <c r="K22" s="57" t="s">
        <v>27</v>
      </c>
      <c r="L22" s="57"/>
      <c r="M22" s="57">
        <f>ROUNDUP((R5*E22)+(R6*J22)+(R7*(E22*2)),2)</f>
        <v>0</v>
      </c>
      <c r="N22" s="91">
        <f>ROUND(M22+(M22*10/100),2)</f>
        <v>0</v>
      </c>
      <c r="O22" s="79" t="s">
        <v>608</v>
      </c>
      <c r="P22" s="58" t="s">
        <v>88</v>
      </c>
      <c r="Q22" s="55" t="s">
        <v>41</v>
      </c>
      <c r="R22" s="59">
        <v>0.5</v>
      </c>
      <c r="S22" s="56">
        <f>ROUNDUP(R22*0.75,2)</f>
        <v>0.38</v>
      </c>
      <c r="T22" s="75">
        <f>ROUNDUP((R5*R22)+(R6*S22)+(R7*(R22*2)),2)</f>
        <v>0</v>
      </c>
    </row>
    <row r="23" spans="1:20" ht="18.75" customHeight="1" x14ac:dyDescent="0.2">
      <c r="A23" s="109"/>
      <c r="B23" s="79"/>
      <c r="C23" s="54" t="s">
        <v>90</v>
      </c>
      <c r="D23" s="55"/>
      <c r="E23" s="56">
        <v>3</v>
      </c>
      <c r="F23" s="57" t="s">
        <v>27</v>
      </c>
      <c r="G23" s="83"/>
      <c r="H23" s="87" t="s">
        <v>90</v>
      </c>
      <c r="I23" s="55"/>
      <c r="J23" s="57">
        <f>ROUNDUP(E23*0.75,2)</f>
        <v>2.25</v>
      </c>
      <c r="K23" s="57" t="s">
        <v>27</v>
      </c>
      <c r="L23" s="57"/>
      <c r="M23" s="57">
        <f>ROUNDUP((R5*E23)+(R6*J23)+(R7*(E23*2)),2)</f>
        <v>0</v>
      </c>
      <c r="N23" s="91">
        <f>M23</f>
        <v>0</v>
      </c>
      <c r="O23" s="79" t="s">
        <v>283</v>
      </c>
      <c r="P23" s="58" t="s">
        <v>89</v>
      </c>
      <c r="Q23" s="55"/>
      <c r="R23" s="59">
        <v>1</v>
      </c>
      <c r="S23" s="56">
        <f>ROUNDUP(R23*0.75,2)</f>
        <v>0.75</v>
      </c>
      <c r="T23" s="75">
        <f>ROUNDUP((R5*R23)+(R6*S23)+(R7*(R23*2)),2)</f>
        <v>0</v>
      </c>
    </row>
    <row r="24" spans="1:20" ht="18.75" customHeight="1" x14ac:dyDescent="0.2">
      <c r="A24" s="109"/>
      <c r="B24" s="79"/>
      <c r="C24" s="54"/>
      <c r="D24" s="55"/>
      <c r="E24" s="56"/>
      <c r="F24" s="57"/>
      <c r="G24" s="83"/>
      <c r="H24" s="87"/>
      <c r="I24" s="55"/>
      <c r="J24" s="57"/>
      <c r="K24" s="57"/>
      <c r="L24" s="57"/>
      <c r="M24" s="57"/>
      <c r="N24" s="91"/>
      <c r="O24" s="79" t="s">
        <v>48</v>
      </c>
      <c r="P24" s="58"/>
      <c r="Q24" s="55"/>
      <c r="R24" s="59"/>
      <c r="S24" s="56"/>
      <c r="T24" s="75"/>
    </row>
    <row r="25" spans="1:20" ht="18.75" customHeight="1" x14ac:dyDescent="0.2">
      <c r="A25" s="109"/>
      <c r="B25" s="80"/>
      <c r="C25" s="60"/>
      <c r="D25" s="61"/>
      <c r="E25" s="62"/>
      <c r="F25" s="63"/>
      <c r="G25" s="84"/>
      <c r="H25" s="88"/>
      <c r="I25" s="61"/>
      <c r="J25" s="63"/>
      <c r="K25" s="63"/>
      <c r="L25" s="63"/>
      <c r="M25" s="63"/>
      <c r="N25" s="92"/>
      <c r="O25" s="80"/>
      <c r="P25" s="64"/>
      <c r="Q25" s="61"/>
      <c r="R25" s="65"/>
      <c r="S25" s="62"/>
      <c r="T25" s="76"/>
    </row>
    <row r="26" spans="1:20" ht="18.75" customHeight="1" x14ac:dyDescent="0.2">
      <c r="A26" s="109"/>
      <c r="B26" s="79" t="s">
        <v>97</v>
      </c>
      <c r="C26" s="54" t="s">
        <v>83</v>
      </c>
      <c r="D26" s="55" t="s">
        <v>84</v>
      </c>
      <c r="E26" s="98">
        <v>0.25</v>
      </c>
      <c r="F26" s="57" t="s">
        <v>56</v>
      </c>
      <c r="G26" s="83"/>
      <c r="H26" s="87" t="s">
        <v>83</v>
      </c>
      <c r="I26" s="55" t="s">
        <v>84</v>
      </c>
      <c r="J26" s="57">
        <f>ROUNDUP(E26*0.75,2)</f>
        <v>0.19</v>
      </c>
      <c r="K26" s="57" t="s">
        <v>56</v>
      </c>
      <c r="L26" s="57"/>
      <c r="M26" s="57">
        <f>ROUNDUP((R5*E26)+(R6*J26)+(R7*(E26*2)),2)</f>
        <v>0</v>
      </c>
      <c r="N26" s="91">
        <f>M26</f>
        <v>0</v>
      </c>
      <c r="O26" s="79" t="s">
        <v>48</v>
      </c>
      <c r="P26" s="58" t="s">
        <v>95</v>
      </c>
      <c r="Q26" s="55"/>
      <c r="R26" s="59">
        <v>100</v>
      </c>
      <c r="S26" s="56">
        <f>ROUNDUP(R26*0.75,2)</f>
        <v>75</v>
      </c>
      <c r="T26" s="75">
        <f>ROUNDUP((R5*R26)+(R6*S26)+(R7*(R26*2)),2)</f>
        <v>0</v>
      </c>
    </row>
    <row r="27" spans="1:20" ht="18.75" customHeight="1" x14ac:dyDescent="0.2">
      <c r="A27" s="109"/>
      <c r="B27" s="79"/>
      <c r="C27" s="54" t="s">
        <v>50</v>
      </c>
      <c r="D27" s="55"/>
      <c r="E27" s="56">
        <v>0.5</v>
      </c>
      <c r="F27" s="57" t="s">
        <v>27</v>
      </c>
      <c r="G27" s="83"/>
      <c r="H27" s="87" t="s">
        <v>50</v>
      </c>
      <c r="I27" s="55"/>
      <c r="J27" s="57">
        <f>ROUNDUP(E27*0.75,2)</f>
        <v>0.38</v>
      </c>
      <c r="K27" s="57" t="s">
        <v>27</v>
      </c>
      <c r="L27" s="57"/>
      <c r="M27" s="57">
        <f>ROUNDUP((R5*E27)+(R6*J27)+(R7*(E27*2)),2)</f>
        <v>0</v>
      </c>
      <c r="N27" s="91">
        <f>M27</f>
        <v>0</v>
      </c>
      <c r="O27" s="79"/>
      <c r="P27" s="58" t="s">
        <v>32</v>
      </c>
      <c r="Q27" s="55"/>
      <c r="R27" s="59">
        <v>0.1</v>
      </c>
      <c r="S27" s="56">
        <f>ROUNDUP(R27*0.75,2)</f>
        <v>0.08</v>
      </c>
      <c r="T27" s="75">
        <f>ROUNDUP((R5*R27)+(R6*S27)+(R7*(R27*2)),2)</f>
        <v>0</v>
      </c>
    </row>
    <row r="28" spans="1:20" ht="18.75" customHeight="1" x14ac:dyDescent="0.2">
      <c r="A28" s="109"/>
      <c r="B28" s="79"/>
      <c r="C28" s="54"/>
      <c r="D28" s="55"/>
      <c r="E28" s="56"/>
      <c r="F28" s="57"/>
      <c r="G28" s="83"/>
      <c r="H28" s="87"/>
      <c r="I28" s="55"/>
      <c r="J28" s="57"/>
      <c r="K28" s="57"/>
      <c r="L28" s="57"/>
      <c r="M28" s="57"/>
      <c r="N28" s="91"/>
      <c r="O28" s="79"/>
      <c r="P28" s="58" t="s">
        <v>88</v>
      </c>
      <c r="Q28" s="55" t="s">
        <v>41</v>
      </c>
      <c r="R28" s="59">
        <v>0.5</v>
      </c>
      <c r="S28" s="56">
        <f>ROUNDUP(R28*0.75,2)</f>
        <v>0.38</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498</v>
      </c>
      <c r="C30" s="54" t="s">
        <v>66</v>
      </c>
      <c r="D30" s="55"/>
      <c r="E30" s="56">
        <v>30</v>
      </c>
      <c r="F30" s="57" t="s">
        <v>27</v>
      </c>
      <c r="G30" s="83" t="s">
        <v>67</v>
      </c>
      <c r="H30" s="87" t="s">
        <v>66</v>
      </c>
      <c r="I30" s="55"/>
      <c r="J30" s="57">
        <f>ROUNDUP(E30*0.75,2)</f>
        <v>22.5</v>
      </c>
      <c r="K30" s="57" t="s">
        <v>27</v>
      </c>
      <c r="L30" s="57" t="s">
        <v>67</v>
      </c>
      <c r="M30" s="57">
        <f>ROUNDUP((R5*E30)+(R6*J30)+(R7*(E30*2)),2)</f>
        <v>0</v>
      </c>
      <c r="N30" s="91">
        <f>M30</f>
        <v>0</v>
      </c>
      <c r="O30" s="79"/>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286</v>
      </c>
      <c r="C34" s="54" t="s">
        <v>290</v>
      </c>
      <c r="D34" s="55" t="s">
        <v>31</v>
      </c>
      <c r="E34" s="73">
        <v>0.1</v>
      </c>
      <c r="F34" s="57" t="s">
        <v>100</v>
      </c>
      <c r="G34" s="83"/>
      <c r="H34" s="87" t="s">
        <v>290</v>
      </c>
      <c r="I34" s="55" t="s">
        <v>31</v>
      </c>
      <c r="J34" s="57">
        <f>ROUNDUP(E34*0.75,2)</f>
        <v>0.08</v>
      </c>
      <c r="K34" s="57" t="s">
        <v>100</v>
      </c>
      <c r="L34" s="57"/>
      <c r="M34" s="57">
        <f>ROUNDUP((S5*E34)+(S6*J34)+(S7*(E34*2)),2)</f>
        <v>0</v>
      </c>
      <c r="N34" s="91">
        <f>M34</f>
        <v>0</v>
      </c>
      <c r="O34" s="79" t="s">
        <v>287</v>
      </c>
      <c r="P34" s="58" t="s">
        <v>25</v>
      </c>
      <c r="Q34" s="55"/>
      <c r="R34" s="59">
        <v>70</v>
      </c>
      <c r="S34" s="56">
        <f>ROUNDUP(R34*0.75,2)</f>
        <v>52.5</v>
      </c>
      <c r="T34" s="75">
        <f>ROUNDUP((S5*R34)+(S6*S34)+(S7*(R34*2)),2)</f>
        <v>0</v>
      </c>
    </row>
    <row r="35" spans="1:20" ht="18.75" customHeight="1" x14ac:dyDescent="0.2">
      <c r="A35" s="109"/>
      <c r="B35" s="79"/>
      <c r="C35" s="54" t="s">
        <v>291</v>
      </c>
      <c r="D35" s="55" t="s">
        <v>77</v>
      </c>
      <c r="E35" s="56">
        <v>2</v>
      </c>
      <c r="F35" s="57" t="s">
        <v>27</v>
      </c>
      <c r="G35" s="83"/>
      <c r="H35" s="87" t="s">
        <v>291</v>
      </c>
      <c r="I35" s="55" t="s">
        <v>77</v>
      </c>
      <c r="J35" s="57">
        <f>ROUNDUP(E35*0.75,2)</f>
        <v>1.5</v>
      </c>
      <c r="K35" s="57" t="s">
        <v>27</v>
      </c>
      <c r="L35" s="57"/>
      <c r="M35" s="57">
        <f>ROUNDUP((S5*E35)+(S6*J35)+(S7*(E35*2)),2)</f>
        <v>0</v>
      </c>
      <c r="N35" s="91">
        <f>M35</f>
        <v>0</v>
      </c>
      <c r="O35" s="103" t="s">
        <v>609</v>
      </c>
      <c r="P35" s="58" t="s">
        <v>88</v>
      </c>
      <c r="Q35" s="55" t="s">
        <v>41</v>
      </c>
      <c r="R35" s="59">
        <v>0.8</v>
      </c>
      <c r="S35" s="56">
        <f>ROUNDUP(R35*0.75,2)</f>
        <v>0.6</v>
      </c>
      <c r="T35" s="75">
        <f>ROUNDUP((S5*R35)+(S6*S35)+(S7*(R35*2)),2)</f>
        <v>0</v>
      </c>
    </row>
    <row r="36" spans="1:20" ht="18.75" customHeight="1" x14ac:dyDescent="0.2">
      <c r="A36" s="109"/>
      <c r="B36" s="79"/>
      <c r="C36" s="54" t="s">
        <v>223</v>
      </c>
      <c r="D36" s="55"/>
      <c r="E36" s="56">
        <v>1</v>
      </c>
      <c r="F36" s="57" t="s">
        <v>27</v>
      </c>
      <c r="G36" s="83"/>
      <c r="H36" s="87" t="s">
        <v>223</v>
      </c>
      <c r="I36" s="55"/>
      <c r="J36" s="57">
        <f>ROUNDUP(E36*0.75,2)</f>
        <v>0.75</v>
      </c>
      <c r="K36" s="57" t="s">
        <v>27</v>
      </c>
      <c r="L36" s="57"/>
      <c r="M36" s="57">
        <f>ROUNDUP((S5*E36)+(S6*J36)+(S7*(E36*2)),2)</f>
        <v>0</v>
      </c>
      <c r="N36" s="91">
        <f>M36</f>
        <v>0</v>
      </c>
      <c r="O36" s="36" t="s">
        <v>610</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79" t="s">
        <v>288</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289</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48</v>
      </c>
      <c r="P39" s="58"/>
      <c r="Q39" s="55"/>
      <c r="R39" s="59"/>
      <c r="S39" s="56"/>
      <c r="T39" s="75"/>
    </row>
    <row r="40" spans="1:20" ht="18.75" customHeight="1" thickBot="1" x14ac:dyDescent="0.25">
      <c r="A40" s="110"/>
      <c r="B40" s="81"/>
      <c r="C40" s="67"/>
      <c r="D40" s="68"/>
      <c r="E40" s="69"/>
      <c r="F40" s="70"/>
      <c r="G40" s="85"/>
      <c r="H40" s="89"/>
      <c r="I40" s="68"/>
      <c r="J40" s="70"/>
      <c r="K40" s="70"/>
      <c r="L40" s="70"/>
      <c r="M40" s="70"/>
      <c r="N40" s="93"/>
      <c r="O40" s="81"/>
      <c r="P40" s="71"/>
      <c r="Q40" s="68"/>
      <c r="R40" s="72"/>
      <c r="S40" s="69"/>
      <c r="T40" s="77"/>
    </row>
    <row r="41" spans="1:20" ht="18.75" customHeight="1" x14ac:dyDescent="0.2">
      <c r="A41" s="108" t="s">
        <v>101</v>
      </c>
      <c r="B41" s="79" t="s">
        <v>444</v>
      </c>
      <c r="C41" s="54" t="s">
        <v>279</v>
      </c>
      <c r="D41" s="55" t="s">
        <v>41</v>
      </c>
      <c r="E41" s="56">
        <v>40</v>
      </c>
      <c r="F41" s="57" t="s">
        <v>27</v>
      </c>
      <c r="G41" s="83"/>
      <c r="H41" s="87" t="s">
        <v>279</v>
      </c>
      <c r="I41" s="55" t="s">
        <v>41</v>
      </c>
      <c r="J41" s="57">
        <f>ROUNDUP(E41*0.75,2)</f>
        <v>30</v>
      </c>
      <c r="K41" s="57" t="s">
        <v>27</v>
      </c>
      <c r="L41" s="57"/>
      <c r="M41" s="57">
        <f>ROUNDUP((T5*E41)+(T6*J41)+(T7*(E41*2)),2)</f>
        <v>0</v>
      </c>
      <c r="N41" s="91">
        <f>M41</f>
        <v>0</v>
      </c>
      <c r="O41" s="79" t="s">
        <v>445</v>
      </c>
      <c r="P41" s="58" t="s">
        <v>30</v>
      </c>
      <c r="Q41" s="55" t="s">
        <v>31</v>
      </c>
      <c r="R41" s="59">
        <v>2</v>
      </c>
      <c r="S41" s="56">
        <f>ROUNDUP(R41*0.75,2)</f>
        <v>1.5</v>
      </c>
      <c r="T41" s="75">
        <f>ROUNDUP((T5*R41)+(T6*S41)+(T7*(R41*2)),2)</f>
        <v>0</v>
      </c>
    </row>
    <row r="42" spans="1:20" ht="18.75" customHeight="1" x14ac:dyDescent="0.2">
      <c r="A42" s="109"/>
      <c r="B42" s="79"/>
      <c r="C42" s="54" t="s">
        <v>26</v>
      </c>
      <c r="D42" s="55"/>
      <c r="E42" s="56">
        <v>20</v>
      </c>
      <c r="F42" s="57" t="s">
        <v>27</v>
      </c>
      <c r="G42" s="83"/>
      <c r="H42" s="87" t="s">
        <v>26</v>
      </c>
      <c r="I42" s="55"/>
      <c r="J42" s="57">
        <f>ROUNDUP(E42*0.75,2)</f>
        <v>15</v>
      </c>
      <c r="K42" s="57" t="s">
        <v>27</v>
      </c>
      <c r="L42" s="57"/>
      <c r="M42" s="57">
        <f>ROUNDUP((T5*E42)+(T6*J42)+(T7*(E42*2)),2)</f>
        <v>0</v>
      </c>
      <c r="N42" s="91">
        <f>M42</f>
        <v>0</v>
      </c>
      <c r="O42" s="79" t="s">
        <v>446</v>
      </c>
      <c r="P42" s="58" t="s">
        <v>44</v>
      </c>
      <c r="Q42" s="55"/>
      <c r="R42" s="59">
        <v>2</v>
      </c>
      <c r="S42" s="56">
        <f>ROUNDUP(R42*0.75,2)</f>
        <v>1.5</v>
      </c>
      <c r="T42" s="75">
        <f>ROUNDUP((T5*R42)+(T6*S42)+(T7*(R42*2)),2)</f>
        <v>0</v>
      </c>
    </row>
    <row r="43" spans="1:20" ht="18.75" customHeight="1" x14ac:dyDescent="0.2">
      <c r="A43" s="109"/>
      <c r="B43" s="79"/>
      <c r="C43" s="54" t="s">
        <v>28</v>
      </c>
      <c r="D43" s="55"/>
      <c r="E43" s="56">
        <v>30</v>
      </c>
      <c r="F43" s="57" t="s">
        <v>27</v>
      </c>
      <c r="G43" s="83"/>
      <c r="H43" s="87" t="s">
        <v>28</v>
      </c>
      <c r="I43" s="55"/>
      <c r="J43" s="57">
        <f>ROUNDUP(E43*0.75,2)</f>
        <v>22.5</v>
      </c>
      <c r="K43" s="57" t="s">
        <v>27</v>
      </c>
      <c r="L43" s="57"/>
      <c r="M43" s="57">
        <f>ROUNDUP((T5*E43)+(T6*J43)+(T7*(E43*2)),2)</f>
        <v>0</v>
      </c>
      <c r="N43" s="91">
        <f>ROUND(M43+(M43*6/100),2)</f>
        <v>0</v>
      </c>
      <c r="O43" s="79" t="s">
        <v>447</v>
      </c>
      <c r="P43" s="58" t="s">
        <v>32</v>
      </c>
      <c r="Q43" s="55"/>
      <c r="R43" s="59">
        <v>0.05</v>
      </c>
      <c r="S43" s="56">
        <f>ROUNDUP(R43*0.75,2)</f>
        <v>0.04</v>
      </c>
      <c r="T43" s="75">
        <f>ROUNDUP((T5*R43)+(T6*S43)+(T7*(R43*2)),2)</f>
        <v>0</v>
      </c>
    </row>
    <row r="44" spans="1:20" ht="18.75" customHeight="1" x14ac:dyDescent="0.2">
      <c r="A44" s="109"/>
      <c r="B44" s="79"/>
      <c r="C44" s="54" t="s">
        <v>253</v>
      </c>
      <c r="D44" s="55"/>
      <c r="E44" s="56">
        <v>10</v>
      </c>
      <c r="F44" s="57" t="s">
        <v>27</v>
      </c>
      <c r="G44" s="83"/>
      <c r="H44" s="87" t="s">
        <v>253</v>
      </c>
      <c r="I44" s="55"/>
      <c r="J44" s="57">
        <f>ROUNDUP(E44*0.75,2)</f>
        <v>7.5</v>
      </c>
      <c r="K44" s="57" t="s">
        <v>27</v>
      </c>
      <c r="L44" s="57"/>
      <c r="M44" s="57">
        <f>ROUNDUP((T5*E44)+(T6*J44)+(T7*(E44*2)),2)</f>
        <v>0</v>
      </c>
      <c r="N44" s="91">
        <f>M44</f>
        <v>0</v>
      </c>
      <c r="O44" s="79" t="s">
        <v>24</v>
      </c>
      <c r="P44" s="58" t="s">
        <v>88</v>
      </c>
      <c r="Q44" s="55" t="s">
        <v>41</v>
      </c>
      <c r="R44" s="59">
        <v>3</v>
      </c>
      <c r="S44" s="56">
        <f>ROUNDUP(R44*0.75,2)</f>
        <v>2.25</v>
      </c>
      <c r="T44" s="75">
        <f>ROUNDUP((T5*R44)+(T6*S44)+(T7*(R44*2)),2)</f>
        <v>0</v>
      </c>
    </row>
    <row r="45" spans="1:20" ht="18.75" customHeight="1" x14ac:dyDescent="0.2">
      <c r="A45" s="109"/>
      <c r="B45" s="79"/>
      <c r="C45" s="54" t="s">
        <v>567</v>
      </c>
      <c r="D45" s="55"/>
      <c r="E45" s="56">
        <v>5</v>
      </c>
      <c r="F45" s="57" t="s">
        <v>27</v>
      </c>
      <c r="G45" s="83"/>
      <c r="H45" s="87" t="s">
        <v>567</v>
      </c>
      <c r="I45" s="55"/>
      <c r="J45" s="57">
        <f>ROUNDUP(E45*0.75,2)</f>
        <v>3.75</v>
      </c>
      <c r="K45" s="57" t="s">
        <v>27</v>
      </c>
      <c r="L45" s="57"/>
      <c r="M45" s="57">
        <f>ROUNDUP((T5*E45)+(T6*J45)+(T7*(E45*2)),2)</f>
        <v>0</v>
      </c>
      <c r="N45" s="91">
        <f>M45</f>
        <v>0</v>
      </c>
      <c r="O45" s="79"/>
      <c r="P45" s="58" t="s">
        <v>86</v>
      </c>
      <c r="Q45" s="55"/>
      <c r="R45" s="59">
        <v>1</v>
      </c>
      <c r="S45" s="56">
        <f>ROUNDUP(R45*0.75,2)</f>
        <v>0.75</v>
      </c>
      <c r="T45" s="75">
        <f>ROUNDUP((T5*R45)+(T6*S45)+(T7*(R45*2)),2)</f>
        <v>0</v>
      </c>
    </row>
    <row r="46" spans="1:20" ht="18.75" customHeight="1" x14ac:dyDescent="0.2">
      <c r="A46" s="109"/>
      <c r="B46" s="80"/>
      <c r="C46" s="60"/>
      <c r="D46" s="61"/>
      <c r="E46" s="62"/>
      <c r="F46" s="63"/>
      <c r="G46" s="84"/>
      <c r="H46" s="88"/>
      <c r="I46" s="61"/>
      <c r="J46" s="63"/>
      <c r="K46" s="63"/>
      <c r="L46" s="63"/>
      <c r="M46" s="63"/>
      <c r="N46" s="92"/>
      <c r="O46" s="80"/>
      <c r="P46" s="64"/>
      <c r="Q46" s="61"/>
      <c r="R46" s="65"/>
      <c r="S46" s="62"/>
      <c r="T46" s="76"/>
    </row>
    <row r="47" spans="1:20" ht="18.75" customHeight="1" x14ac:dyDescent="0.2">
      <c r="A47" s="109"/>
      <c r="B47" s="79" t="s">
        <v>449</v>
      </c>
      <c r="C47" s="54" t="s">
        <v>37</v>
      </c>
      <c r="D47" s="55"/>
      <c r="E47" s="56">
        <v>40</v>
      </c>
      <c r="F47" s="57" t="s">
        <v>27</v>
      </c>
      <c r="G47" s="83"/>
      <c r="H47" s="87" t="s">
        <v>37</v>
      </c>
      <c r="I47" s="55"/>
      <c r="J47" s="57">
        <f>ROUNDUP(E47*0.75,2)</f>
        <v>30</v>
      </c>
      <c r="K47" s="57" t="s">
        <v>27</v>
      </c>
      <c r="L47" s="57"/>
      <c r="M47" s="57">
        <f>ROUNDUP((T5*E47)+(T6*J47)+(T7*(E47*2)),2)</f>
        <v>0</v>
      </c>
      <c r="N47" s="91">
        <f>ROUND(M47+(M47*10/100),2)</f>
        <v>0</v>
      </c>
      <c r="O47" s="79" t="s">
        <v>450</v>
      </c>
      <c r="P47" s="58" t="s">
        <v>131</v>
      </c>
      <c r="Q47" s="55" t="s">
        <v>132</v>
      </c>
      <c r="R47" s="59">
        <v>4</v>
      </c>
      <c r="S47" s="56">
        <f>ROUNDUP(R47*0.75,2)</f>
        <v>3</v>
      </c>
      <c r="T47" s="75">
        <f>ROUNDUP((T5*R47)+(T6*S47)+(T7*(R47*2)),2)</f>
        <v>0</v>
      </c>
    </row>
    <row r="48" spans="1:20" ht="18.75" customHeight="1" x14ac:dyDescent="0.2">
      <c r="A48" s="109"/>
      <c r="B48" s="79"/>
      <c r="C48" s="54" t="s">
        <v>49</v>
      </c>
      <c r="D48" s="55"/>
      <c r="E48" s="56">
        <v>5</v>
      </c>
      <c r="F48" s="57" t="s">
        <v>27</v>
      </c>
      <c r="G48" s="83"/>
      <c r="H48" s="87" t="s">
        <v>49</v>
      </c>
      <c r="I48" s="55"/>
      <c r="J48" s="57">
        <f>ROUNDUP(E48*0.75,2)</f>
        <v>3.75</v>
      </c>
      <c r="K48" s="57" t="s">
        <v>27</v>
      </c>
      <c r="L48" s="57"/>
      <c r="M48" s="57">
        <f>ROUNDUP((T5*E48)+(T6*J48)+(T7*(E48*2)),2)</f>
        <v>0</v>
      </c>
      <c r="N48" s="91">
        <f>ROUND(M48+(M48*10/100),2)</f>
        <v>0</v>
      </c>
      <c r="O48" s="79" t="s">
        <v>451</v>
      </c>
      <c r="P48" s="58" t="s">
        <v>69</v>
      </c>
      <c r="Q48" s="55"/>
      <c r="R48" s="59">
        <v>0.3</v>
      </c>
      <c r="S48" s="56">
        <f>ROUNDUP(R48*0.75,2)</f>
        <v>0.23</v>
      </c>
      <c r="T48" s="75">
        <f>ROUNDUP((T5*R48)+(T6*S48)+(T7*(R48*2)),2)</f>
        <v>0</v>
      </c>
    </row>
    <row r="49" spans="1:20" ht="18.75" customHeight="1" x14ac:dyDescent="0.2">
      <c r="A49" s="109"/>
      <c r="B49" s="79"/>
      <c r="C49" s="54"/>
      <c r="D49" s="55"/>
      <c r="E49" s="56"/>
      <c r="F49" s="57"/>
      <c r="G49" s="83"/>
      <c r="H49" s="87"/>
      <c r="I49" s="55"/>
      <c r="J49" s="57"/>
      <c r="K49" s="57"/>
      <c r="L49" s="57"/>
      <c r="M49" s="57"/>
      <c r="N49" s="91"/>
      <c r="O49" s="79" t="s">
        <v>48</v>
      </c>
      <c r="P49" s="58" t="s">
        <v>32</v>
      </c>
      <c r="Q49" s="55"/>
      <c r="R49" s="59">
        <v>0.1</v>
      </c>
      <c r="S49" s="56">
        <f>ROUNDUP(R49*0.75,2)</f>
        <v>0.08</v>
      </c>
      <c r="T49" s="75">
        <f>ROUNDUP((T5*R49)+(T6*S49)+(T7*(R49*2)),2)</f>
        <v>0</v>
      </c>
    </row>
    <row r="50" spans="1:20" ht="18.75" customHeight="1" x14ac:dyDescent="0.2">
      <c r="A50" s="109"/>
      <c r="B50" s="80"/>
      <c r="C50" s="60"/>
      <c r="D50" s="61"/>
      <c r="E50" s="62"/>
      <c r="F50" s="63"/>
      <c r="G50" s="84"/>
      <c r="H50" s="88"/>
      <c r="I50" s="61"/>
      <c r="J50" s="63"/>
      <c r="K50" s="63"/>
      <c r="L50" s="63"/>
      <c r="M50" s="63"/>
      <c r="N50" s="92"/>
      <c r="O50" s="80"/>
      <c r="P50" s="64"/>
      <c r="Q50" s="61"/>
      <c r="R50" s="65"/>
      <c r="S50" s="62"/>
      <c r="T50" s="76"/>
    </row>
    <row r="51" spans="1:20" ht="18.75" customHeight="1" x14ac:dyDescent="0.2">
      <c r="A51" s="109"/>
      <c r="B51" s="79" t="s">
        <v>452</v>
      </c>
      <c r="C51" s="54" t="s">
        <v>566</v>
      </c>
      <c r="D51" s="55"/>
      <c r="E51" s="56">
        <v>20</v>
      </c>
      <c r="F51" s="57" t="s">
        <v>27</v>
      </c>
      <c r="G51" s="83"/>
      <c r="H51" s="87" t="s">
        <v>566</v>
      </c>
      <c r="I51" s="55"/>
      <c r="J51" s="57">
        <f>ROUNDUP(E51*0.75,2)</f>
        <v>15</v>
      </c>
      <c r="K51" s="57" t="s">
        <v>27</v>
      </c>
      <c r="L51" s="57"/>
      <c r="M51" s="57">
        <f>ROUNDUP((T5*E51)+(T6*J51)+(T7*(E51*2)),2)</f>
        <v>0</v>
      </c>
      <c r="N51" s="91">
        <f>M51</f>
        <v>0</v>
      </c>
      <c r="O51" s="79" t="s">
        <v>565</v>
      </c>
      <c r="P51" s="58" t="s">
        <v>30</v>
      </c>
      <c r="Q51" s="55" t="s">
        <v>31</v>
      </c>
      <c r="R51" s="59">
        <v>1</v>
      </c>
      <c r="S51" s="56">
        <f>ROUNDUP(R51*0.75,2)</f>
        <v>0.75</v>
      </c>
      <c r="T51" s="75">
        <f>ROUNDUP((T5*R51)+(T6*S51)+(T7*(R51*2)),2)</f>
        <v>0</v>
      </c>
    </row>
    <row r="52" spans="1:20" ht="18.75" customHeight="1" x14ac:dyDescent="0.2">
      <c r="A52" s="109"/>
      <c r="B52" s="79"/>
      <c r="C52" s="54" t="s">
        <v>454</v>
      </c>
      <c r="D52" s="55"/>
      <c r="E52" s="56">
        <v>50</v>
      </c>
      <c r="F52" s="57" t="s">
        <v>27</v>
      </c>
      <c r="G52" s="83"/>
      <c r="H52" s="87" t="s">
        <v>454</v>
      </c>
      <c r="I52" s="55"/>
      <c r="J52" s="57">
        <f>ROUNDUP(E52*0.75,2)</f>
        <v>37.5</v>
      </c>
      <c r="K52" s="57" t="s">
        <v>27</v>
      </c>
      <c r="L52" s="57"/>
      <c r="M52" s="57">
        <f>ROUNDUP((T5*E52)+(T6*J52)+(T7*(E52*2)),2)</f>
        <v>0</v>
      </c>
      <c r="N52" s="91">
        <f>M52</f>
        <v>0</v>
      </c>
      <c r="O52" s="79" t="s">
        <v>453</v>
      </c>
      <c r="P52" s="58" t="s">
        <v>40</v>
      </c>
      <c r="Q52" s="55" t="s">
        <v>41</v>
      </c>
      <c r="R52" s="59">
        <v>3</v>
      </c>
      <c r="S52" s="56">
        <f>ROUNDUP(R52*0.75,2)</f>
        <v>2.25</v>
      </c>
      <c r="T52" s="75">
        <f>ROUNDUP((T5*R52)+(T6*S52)+(T7*(R52*2)),2)</f>
        <v>0</v>
      </c>
    </row>
    <row r="53" spans="1:20" ht="18.75" customHeight="1" x14ac:dyDescent="0.2">
      <c r="A53" s="109"/>
      <c r="B53" s="79"/>
      <c r="C53" s="54" t="s">
        <v>58</v>
      </c>
      <c r="D53" s="55" t="s">
        <v>31</v>
      </c>
      <c r="E53" s="56">
        <v>45</v>
      </c>
      <c r="F53" s="57" t="s">
        <v>59</v>
      </c>
      <c r="G53" s="83"/>
      <c r="H53" s="87" t="s">
        <v>58</v>
      </c>
      <c r="I53" s="55" t="s">
        <v>31</v>
      </c>
      <c r="J53" s="57">
        <f>ROUNDUP(E53*0.75,2)</f>
        <v>33.75</v>
      </c>
      <c r="K53" s="57" t="s">
        <v>59</v>
      </c>
      <c r="L53" s="57"/>
      <c r="M53" s="57">
        <f>ROUNDUP((T5*E53)+(T6*J53)+(T7*(E53*2)),2)</f>
        <v>0</v>
      </c>
      <c r="N53" s="91">
        <f>M53</f>
        <v>0</v>
      </c>
      <c r="O53" s="79" t="s">
        <v>611</v>
      </c>
      <c r="P53" s="58" t="s">
        <v>42</v>
      </c>
      <c r="Q53" s="55"/>
      <c r="R53" s="59">
        <v>50</v>
      </c>
      <c r="S53" s="56">
        <f>ROUNDUP(R53*0.75,2)</f>
        <v>37.5</v>
      </c>
      <c r="T53" s="75">
        <f>ROUNDUP((T5*R53)+(T6*S53)+(T7*(R53*2)),2)</f>
        <v>0</v>
      </c>
    </row>
    <row r="54" spans="1:20" ht="18.75" customHeight="1" x14ac:dyDescent="0.2">
      <c r="A54" s="109"/>
      <c r="B54" s="79"/>
      <c r="C54" s="54"/>
      <c r="D54" s="55"/>
      <c r="E54" s="56"/>
      <c r="F54" s="57"/>
      <c r="G54" s="83"/>
      <c r="H54" s="87"/>
      <c r="I54" s="55"/>
      <c r="J54" s="57"/>
      <c r="K54" s="57"/>
      <c r="L54" s="57"/>
      <c r="M54" s="57"/>
      <c r="N54" s="91"/>
      <c r="O54" s="79" t="s">
        <v>48</v>
      </c>
      <c r="P54" s="58" t="s">
        <v>51</v>
      </c>
      <c r="Q54" s="55" t="s">
        <v>52</v>
      </c>
      <c r="R54" s="59">
        <v>0.5</v>
      </c>
      <c r="S54" s="56">
        <f>ROUNDUP(R54*0.75,2)</f>
        <v>0.38</v>
      </c>
      <c r="T54" s="75">
        <f>ROUNDUP((T5*R54)+(T6*S54)+(T7*(R54*2)),2)</f>
        <v>0</v>
      </c>
    </row>
    <row r="55" spans="1:20" ht="18.75" customHeight="1" thickBot="1" x14ac:dyDescent="0.25">
      <c r="A55" s="110"/>
      <c r="B55" s="81"/>
      <c r="C55" s="67"/>
      <c r="D55" s="68"/>
      <c r="E55" s="69"/>
      <c r="F55" s="70"/>
      <c r="G55" s="85"/>
      <c r="H55" s="89"/>
      <c r="I55" s="68"/>
      <c r="J55" s="70"/>
      <c r="K55" s="70"/>
      <c r="L55" s="70"/>
      <c r="M55" s="70"/>
      <c r="N55" s="93"/>
      <c r="O55" s="81"/>
      <c r="P55" s="71"/>
      <c r="Q55" s="68"/>
      <c r="R55" s="72"/>
      <c r="S55" s="69"/>
      <c r="T55" s="77"/>
    </row>
    <row r="56" spans="1:20" ht="18.75" customHeight="1" x14ac:dyDescent="0.2">
      <c r="A56" s="94" t="s">
        <v>102</v>
      </c>
    </row>
    <row r="57" spans="1:20" ht="18.75" customHeight="1" x14ac:dyDescent="0.2">
      <c r="A57" s="94" t="s">
        <v>103</v>
      </c>
    </row>
    <row r="58" spans="1:20" ht="18.75" customHeight="1" x14ac:dyDescent="0.2">
      <c r="A58" s="37" t="s">
        <v>104</v>
      </c>
    </row>
    <row r="59" spans="1:20" ht="18.75" customHeight="1" x14ac:dyDescent="0.2">
      <c r="A59" s="37" t="s">
        <v>105</v>
      </c>
    </row>
    <row r="60" spans="1:20" ht="18.75" customHeight="1" x14ac:dyDescent="0.2">
      <c r="A60" s="37" t="s">
        <v>106</v>
      </c>
    </row>
    <row r="61" spans="1:20" ht="18.75" customHeight="1" x14ac:dyDescent="0.2">
      <c r="A61" s="37" t="s">
        <v>107</v>
      </c>
    </row>
    <row r="62" spans="1:20" ht="18.75" customHeight="1" x14ac:dyDescent="0.2">
      <c r="A62" s="37" t="s">
        <v>108</v>
      </c>
    </row>
    <row r="63" spans="1:20" ht="18.75" customHeight="1" x14ac:dyDescent="0.2">
      <c r="A63" s="37" t="s">
        <v>110</v>
      </c>
    </row>
    <row r="64" spans="1:20" ht="18.75" customHeight="1" x14ac:dyDescent="0.2">
      <c r="A64" s="37" t="s">
        <v>172</v>
      </c>
    </row>
  </sheetData>
  <mergeCells count="7">
    <mergeCell ref="A41:A55"/>
    <mergeCell ref="H1:O1"/>
    <mergeCell ref="A2:T2"/>
    <mergeCell ref="Q3:T3"/>
    <mergeCell ref="A8:F8"/>
    <mergeCell ref="A10:A31"/>
    <mergeCell ref="A32:A40"/>
  </mergeCells>
  <phoneticPr fontId="19"/>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6"/>
  <sheetViews>
    <sheetView showZeros="0" topLeftCell="A22"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509</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456</v>
      </c>
      <c r="C12" s="54" t="s">
        <v>28</v>
      </c>
      <c r="D12" s="55"/>
      <c r="E12" s="56">
        <v>10</v>
      </c>
      <c r="F12" s="57" t="s">
        <v>27</v>
      </c>
      <c r="G12" s="83"/>
      <c r="H12" s="87" t="s">
        <v>28</v>
      </c>
      <c r="I12" s="55"/>
      <c r="J12" s="57">
        <f>ROUNDUP(E12*0.75,2)</f>
        <v>7.5</v>
      </c>
      <c r="K12" s="57" t="s">
        <v>27</v>
      </c>
      <c r="L12" s="57"/>
      <c r="M12" s="57">
        <f>ROUNDUP((R5*E12)+(R6*J12)+(R7*(E12*2)),2)</f>
        <v>0</v>
      </c>
      <c r="N12" s="91">
        <f>ROUND(M12+(M12*6/100),2)</f>
        <v>0</v>
      </c>
      <c r="O12" s="79" t="s">
        <v>457</v>
      </c>
      <c r="P12" s="58" t="s">
        <v>44</v>
      </c>
      <c r="Q12" s="55"/>
      <c r="R12" s="59">
        <v>2</v>
      </c>
      <c r="S12" s="56">
        <f t="shared" ref="S12:S18" si="0">ROUNDUP(R12*0.75,2)</f>
        <v>1.5</v>
      </c>
      <c r="T12" s="75">
        <f>ROUNDUP((R5*R12)+(R6*S12)+(R7*(R12*2)),2)</f>
        <v>0</v>
      </c>
    </row>
    <row r="13" spans="1:21" ht="18.75" customHeight="1" x14ac:dyDescent="0.2">
      <c r="A13" s="109"/>
      <c r="B13" s="79"/>
      <c r="C13" s="54" t="s">
        <v>265</v>
      </c>
      <c r="D13" s="55"/>
      <c r="E13" s="102">
        <v>0.05</v>
      </c>
      <c r="F13" s="57" t="s">
        <v>100</v>
      </c>
      <c r="G13" s="83" t="s">
        <v>76</v>
      </c>
      <c r="H13" s="87" t="s">
        <v>265</v>
      </c>
      <c r="I13" s="55"/>
      <c r="J13" s="57">
        <f>ROUNDUP(E13*0.75,2)</f>
        <v>0.04</v>
      </c>
      <c r="K13" s="57" t="s">
        <v>100</v>
      </c>
      <c r="L13" s="57" t="s">
        <v>76</v>
      </c>
      <c r="M13" s="57">
        <f>ROUNDUP((R5*E13)+(R6*J13)+(R7*(E13*2)),2)</f>
        <v>0</v>
      </c>
      <c r="N13" s="91">
        <f>M13</f>
        <v>0</v>
      </c>
      <c r="O13" s="79" t="s">
        <v>458</v>
      </c>
      <c r="P13" s="58" t="s">
        <v>69</v>
      </c>
      <c r="Q13" s="55"/>
      <c r="R13" s="59">
        <v>1</v>
      </c>
      <c r="S13" s="56">
        <f t="shared" si="0"/>
        <v>0.75</v>
      </c>
      <c r="T13" s="75">
        <f>ROUNDUP((R5*R13)+(R6*S13)+(R7*(R13*2)),2)</f>
        <v>0</v>
      </c>
    </row>
    <row r="14" spans="1:21" ht="18.75" customHeight="1" x14ac:dyDescent="0.2">
      <c r="A14" s="109"/>
      <c r="B14" s="79"/>
      <c r="C14" s="54" t="s">
        <v>83</v>
      </c>
      <c r="D14" s="55" t="s">
        <v>84</v>
      </c>
      <c r="E14" s="56">
        <v>1</v>
      </c>
      <c r="F14" s="57" t="s">
        <v>56</v>
      </c>
      <c r="G14" s="83"/>
      <c r="H14" s="87" t="s">
        <v>83</v>
      </c>
      <c r="I14" s="55" t="s">
        <v>84</v>
      </c>
      <c r="J14" s="57">
        <f>ROUNDUP(E14*0.75,2)</f>
        <v>0.75</v>
      </c>
      <c r="K14" s="57" t="s">
        <v>56</v>
      </c>
      <c r="L14" s="57"/>
      <c r="M14" s="57">
        <f>ROUNDUP((R5*E14)+(R6*J14)+(R7*(E14*2)),2)</f>
        <v>0</v>
      </c>
      <c r="N14" s="91">
        <f>M14</f>
        <v>0</v>
      </c>
      <c r="O14" s="79" t="s">
        <v>459</v>
      </c>
      <c r="P14" s="58" t="s">
        <v>32</v>
      </c>
      <c r="Q14" s="55"/>
      <c r="R14" s="59">
        <v>0.1</v>
      </c>
      <c r="S14" s="56">
        <f t="shared" si="0"/>
        <v>0.08</v>
      </c>
      <c r="T14" s="75">
        <f>ROUNDUP((R5*R14)+(R6*S14)+(R7*(R14*2)),2)</f>
        <v>0</v>
      </c>
    </row>
    <row r="15" spans="1:21" ht="18.75" customHeight="1" x14ac:dyDescent="0.2">
      <c r="A15" s="109"/>
      <c r="B15" s="79"/>
      <c r="C15" s="54"/>
      <c r="D15" s="55"/>
      <c r="E15" s="56"/>
      <c r="F15" s="57"/>
      <c r="G15" s="83"/>
      <c r="H15" s="87"/>
      <c r="I15" s="55"/>
      <c r="J15" s="57"/>
      <c r="K15" s="57"/>
      <c r="L15" s="57"/>
      <c r="M15" s="57"/>
      <c r="N15" s="91"/>
      <c r="O15" s="79" t="s">
        <v>460</v>
      </c>
      <c r="P15" s="58" t="s">
        <v>86</v>
      </c>
      <c r="Q15" s="55"/>
      <c r="R15" s="59">
        <v>0.3</v>
      </c>
      <c r="S15" s="56">
        <f t="shared" si="0"/>
        <v>0.23</v>
      </c>
      <c r="T15" s="75">
        <f>ROUNDUP((R5*R15)+(R6*S15)+(R7*(R15*2)),2)</f>
        <v>0</v>
      </c>
    </row>
    <row r="16" spans="1:21" ht="18.75" customHeight="1" x14ac:dyDescent="0.2">
      <c r="A16" s="109"/>
      <c r="B16" s="79"/>
      <c r="C16" s="54"/>
      <c r="D16" s="55"/>
      <c r="E16" s="56"/>
      <c r="F16" s="57"/>
      <c r="G16" s="83"/>
      <c r="H16" s="87"/>
      <c r="I16" s="55"/>
      <c r="J16" s="57"/>
      <c r="K16" s="57"/>
      <c r="L16" s="57"/>
      <c r="M16" s="57"/>
      <c r="N16" s="91"/>
      <c r="O16" s="79" t="s">
        <v>48</v>
      </c>
      <c r="P16" s="58" t="s">
        <v>88</v>
      </c>
      <c r="Q16" s="55" t="s">
        <v>41</v>
      </c>
      <c r="R16" s="59">
        <v>0.5</v>
      </c>
      <c r="S16" s="56">
        <f t="shared" si="0"/>
        <v>0.38</v>
      </c>
      <c r="T16" s="75">
        <f>ROUNDUP((R5*R16)+(R6*S16)+(R7*(R16*2)),2)</f>
        <v>0</v>
      </c>
    </row>
    <row r="17" spans="1:20" ht="18.75" customHeight="1" x14ac:dyDescent="0.2">
      <c r="A17" s="109"/>
      <c r="B17" s="79"/>
      <c r="C17" s="54"/>
      <c r="D17" s="55"/>
      <c r="E17" s="56"/>
      <c r="F17" s="57"/>
      <c r="G17" s="83"/>
      <c r="H17" s="87"/>
      <c r="I17" s="55"/>
      <c r="J17" s="57"/>
      <c r="K17" s="57"/>
      <c r="L17" s="57"/>
      <c r="M17" s="57"/>
      <c r="N17" s="91"/>
      <c r="O17" s="79"/>
      <c r="P17" s="58" t="s">
        <v>95</v>
      </c>
      <c r="Q17" s="55"/>
      <c r="R17" s="59">
        <v>5</v>
      </c>
      <c r="S17" s="56">
        <f t="shared" si="0"/>
        <v>3.75</v>
      </c>
      <c r="T17" s="75">
        <f>ROUNDUP((R5*R17)+(R6*S17)+(R7*(R17*2)),2)</f>
        <v>0</v>
      </c>
    </row>
    <row r="18" spans="1:20" ht="18.75" customHeight="1" x14ac:dyDescent="0.2">
      <c r="A18" s="109"/>
      <c r="B18" s="79"/>
      <c r="C18" s="54"/>
      <c r="D18" s="55"/>
      <c r="E18" s="56"/>
      <c r="F18" s="57"/>
      <c r="G18" s="83"/>
      <c r="H18" s="87"/>
      <c r="I18" s="55"/>
      <c r="J18" s="57"/>
      <c r="K18" s="57"/>
      <c r="L18" s="57"/>
      <c r="M18" s="57"/>
      <c r="N18" s="91"/>
      <c r="O18" s="79"/>
      <c r="P18" s="58" t="s">
        <v>44</v>
      </c>
      <c r="Q18" s="55"/>
      <c r="R18" s="59">
        <v>1</v>
      </c>
      <c r="S18" s="56">
        <f t="shared" si="0"/>
        <v>0.75</v>
      </c>
      <c r="T18" s="75">
        <f>ROUNDUP((R5*R18)+(R6*S18)+(R7*(R18*2)),2)</f>
        <v>0</v>
      </c>
    </row>
    <row r="19" spans="1:20" ht="18.75" customHeight="1" x14ac:dyDescent="0.2">
      <c r="A19" s="109"/>
      <c r="B19" s="80"/>
      <c r="C19" s="60"/>
      <c r="D19" s="61"/>
      <c r="E19" s="62"/>
      <c r="F19" s="63"/>
      <c r="G19" s="84"/>
      <c r="H19" s="88"/>
      <c r="I19" s="61"/>
      <c r="J19" s="63"/>
      <c r="K19" s="63"/>
      <c r="L19" s="63"/>
      <c r="M19" s="63"/>
      <c r="N19" s="92"/>
      <c r="O19" s="80"/>
      <c r="P19" s="64"/>
      <c r="Q19" s="61"/>
      <c r="R19" s="65"/>
      <c r="S19" s="62"/>
      <c r="T19" s="76"/>
    </row>
    <row r="20" spans="1:20" ht="18.75" customHeight="1" x14ac:dyDescent="0.2">
      <c r="A20" s="109"/>
      <c r="B20" s="79" t="s">
        <v>510</v>
      </c>
      <c r="C20" s="54" t="s">
        <v>85</v>
      </c>
      <c r="D20" s="55"/>
      <c r="E20" s="56">
        <v>20</v>
      </c>
      <c r="F20" s="57" t="s">
        <v>27</v>
      </c>
      <c r="G20" s="83"/>
      <c r="H20" s="87" t="s">
        <v>85</v>
      </c>
      <c r="I20" s="55"/>
      <c r="J20" s="57">
        <f>ROUNDUP(E20*0.75,2)</f>
        <v>15</v>
      </c>
      <c r="K20" s="57" t="s">
        <v>27</v>
      </c>
      <c r="L20" s="57"/>
      <c r="M20" s="57">
        <f>ROUNDUP((R5*E20)+(R6*J20)+(R7*(E20*2)),2)</f>
        <v>0</v>
      </c>
      <c r="N20" s="91">
        <f>M20</f>
        <v>0</v>
      </c>
      <c r="O20" s="79" t="s">
        <v>511</v>
      </c>
      <c r="P20" s="58" t="s">
        <v>86</v>
      </c>
      <c r="Q20" s="55"/>
      <c r="R20" s="59">
        <v>0.5</v>
      </c>
      <c r="S20" s="56">
        <f t="shared" ref="S20:S25" si="1">ROUNDUP(R20*0.75,2)</f>
        <v>0.38</v>
      </c>
      <c r="T20" s="75">
        <f>ROUNDUP((R5*R20)+(R6*S20)+(R7*(R20*2)),2)</f>
        <v>0</v>
      </c>
    </row>
    <row r="21" spans="1:20" ht="18.75" customHeight="1" x14ac:dyDescent="0.2">
      <c r="A21" s="109"/>
      <c r="B21" s="79"/>
      <c r="C21" s="54" t="s">
        <v>185</v>
      </c>
      <c r="D21" s="55"/>
      <c r="E21" s="56">
        <v>30</v>
      </c>
      <c r="F21" s="57" t="s">
        <v>27</v>
      </c>
      <c r="G21" s="83"/>
      <c r="H21" s="87" t="s">
        <v>185</v>
      </c>
      <c r="I21" s="55"/>
      <c r="J21" s="57">
        <f>ROUNDUP(E21*0.75,2)</f>
        <v>22.5</v>
      </c>
      <c r="K21" s="57" t="s">
        <v>27</v>
      </c>
      <c r="L21" s="57"/>
      <c r="M21" s="57">
        <f>ROUNDUP((R5*E21)+(R6*J21)+(R7*(E21*2)),2)</f>
        <v>0</v>
      </c>
      <c r="N21" s="91">
        <f>ROUND(M21+(M21*15/100),2)</f>
        <v>0</v>
      </c>
      <c r="O21" s="79" t="s">
        <v>463</v>
      </c>
      <c r="P21" s="58" t="s">
        <v>44</v>
      </c>
      <c r="Q21" s="55"/>
      <c r="R21" s="59">
        <v>1.5</v>
      </c>
      <c r="S21" s="56">
        <f t="shared" si="1"/>
        <v>1.1300000000000001</v>
      </c>
      <c r="T21" s="75">
        <f>ROUNDUP((R5*R21)+(R6*S21)+(R7*(R21*2)),2)</f>
        <v>0</v>
      </c>
    </row>
    <row r="22" spans="1:20" ht="18.75" customHeight="1" x14ac:dyDescent="0.2">
      <c r="A22" s="109"/>
      <c r="B22" s="79"/>
      <c r="C22" s="54" t="s">
        <v>49</v>
      </c>
      <c r="D22" s="55"/>
      <c r="E22" s="56">
        <v>10</v>
      </c>
      <c r="F22" s="57" t="s">
        <v>27</v>
      </c>
      <c r="G22" s="83"/>
      <c r="H22" s="87" t="s">
        <v>49</v>
      </c>
      <c r="I22" s="55"/>
      <c r="J22" s="57">
        <f>ROUNDUP(E22*0.75,2)</f>
        <v>7.5</v>
      </c>
      <c r="K22" s="57" t="s">
        <v>27</v>
      </c>
      <c r="L22" s="57"/>
      <c r="M22" s="57">
        <f>ROUNDUP((R5*E22)+(R6*J22)+(R7*(E22*2)),2)</f>
        <v>0</v>
      </c>
      <c r="N22" s="91">
        <f>ROUND(M22+(M22*10/100),2)</f>
        <v>0</v>
      </c>
      <c r="O22" s="79" t="s">
        <v>48</v>
      </c>
      <c r="P22" s="58" t="s">
        <v>95</v>
      </c>
      <c r="Q22" s="55"/>
      <c r="R22" s="59">
        <v>30</v>
      </c>
      <c r="S22" s="56">
        <f t="shared" si="1"/>
        <v>22.5</v>
      </c>
      <c r="T22" s="75">
        <f>ROUNDUP((R5*R22)+(R6*S22)+(R7*(R22*2)),2)</f>
        <v>0</v>
      </c>
    </row>
    <row r="23" spans="1:20" ht="18.75" customHeight="1" x14ac:dyDescent="0.2">
      <c r="A23" s="109"/>
      <c r="B23" s="79"/>
      <c r="C23" s="54" t="s">
        <v>165</v>
      </c>
      <c r="D23" s="55"/>
      <c r="E23" s="56">
        <v>5</v>
      </c>
      <c r="F23" s="57" t="s">
        <v>27</v>
      </c>
      <c r="G23" s="83"/>
      <c r="H23" s="87" t="s">
        <v>165</v>
      </c>
      <c r="I23" s="55"/>
      <c r="J23" s="57">
        <f>ROUNDUP(E23*0.75,2)</f>
        <v>3.75</v>
      </c>
      <c r="K23" s="57" t="s">
        <v>27</v>
      </c>
      <c r="L23" s="57"/>
      <c r="M23" s="57">
        <f>ROUNDUP((R5*E23)+(R6*J23)+(R7*(E23*2)),2)</f>
        <v>0</v>
      </c>
      <c r="N23" s="91">
        <f>ROUND(M23+(M23*23/100),2)</f>
        <v>0</v>
      </c>
      <c r="O23" s="79"/>
      <c r="P23" s="58" t="s">
        <v>69</v>
      </c>
      <c r="Q23" s="55"/>
      <c r="R23" s="59">
        <v>2</v>
      </c>
      <c r="S23" s="56">
        <f t="shared" si="1"/>
        <v>1.5</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96</v>
      </c>
      <c r="Q24" s="55"/>
      <c r="R24" s="59">
        <v>1.5</v>
      </c>
      <c r="S24" s="56">
        <f t="shared" si="1"/>
        <v>1.1300000000000001</v>
      </c>
      <c r="T24" s="75">
        <f>ROUNDUP((R5*R24)+(R6*S24)+(R7*(R24*2)),2)</f>
        <v>0</v>
      </c>
    </row>
    <row r="25" spans="1:20" ht="18.75" customHeight="1" x14ac:dyDescent="0.2">
      <c r="A25" s="109"/>
      <c r="B25" s="79"/>
      <c r="C25" s="54"/>
      <c r="D25" s="55"/>
      <c r="E25" s="56"/>
      <c r="F25" s="57"/>
      <c r="G25" s="83"/>
      <c r="H25" s="87"/>
      <c r="I25" s="55"/>
      <c r="J25" s="57"/>
      <c r="K25" s="57"/>
      <c r="L25" s="57"/>
      <c r="M25" s="57"/>
      <c r="N25" s="91"/>
      <c r="O25" s="79"/>
      <c r="P25" s="58" t="s">
        <v>88</v>
      </c>
      <c r="Q25" s="55" t="s">
        <v>41</v>
      </c>
      <c r="R25" s="59">
        <v>1.5</v>
      </c>
      <c r="S25" s="56">
        <f t="shared" si="1"/>
        <v>1.1300000000000001</v>
      </c>
      <c r="T25" s="75">
        <f>ROUNDUP((R5*R25)+(R6*S25)+(R7*(R25*2)),2)</f>
        <v>0</v>
      </c>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133</v>
      </c>
      <c r="C27" s="54" t="s">
        <v>163</v>
      </c>
      <c r="D27" s="55"/>
      <c r="E27" s="56">
        <v>20</v>
      </c>
      <c r="F27" s="57" t="s">
        <v>27</v>
      </c>
      <c r="G27" s="83"/>
      <c r="H27" s="87" t="s">
        <v>163</v>
      </c>
      <c r="I27" s="55"/>
      <c r="J27" s="57">
        <f>ROUNDUP(E27*0.75,2)</f>
        <v>15</v>
      </c>
      <c r="K27" s="57" t="s">
        <v>27</v>
      </c>
      <c r="L27" s="57"/>
      <c r="M27" s="57">
        <f>ROUNDUP((R5*E27)+(R6*J27)+(R7*(E27*2)),2)</f>
        <v>0</v>
      </c>
      <c r="N27" s="91">
        <f>ROUND(M27+(M27*6/100),2)</f>
        <v>0</v>
      </c>
      <c r="O27" s="79" t="s">
        <v>48</v>
      </c>
      <c r="P27" s="58" t="s">
        <v>95</v>
      </c>
      <c r="Q27" s="55"/>
      <c r="R27" s="59">
        <v>100</v>
      </c>
      <c r="S27" s="56">
        <f>ROUNDUP(R27*0.75,2)</f>
        <v>75</v>
      </c>
      <c r="T27" s="75">
        <f>ROUNDUP((R5*R27)+(R6*S27)+(R7*(R27*2)),2)</f>
        <v>0</v>
      </c>
    </row>
    <row r="28" spans="1:20" ht="18.75" customHeight="1" x14ac:dyDescent="0.2">
      <c r="A28" s="109"/>
      <c r="B28" s="79"/>
      <c r="C28" s="54" t="s">
        <v>187</v>
      </c>
      <c r="D28" s="55"/>
      <c r="E28" s="56">
        <v>5</v>
      </c>
      <c r="F28" s="57" t="s">
        <v>27</v>
      </c>
      <c r="G28" s="83"/>
      <c r="H28" s="87" t="s">
        <v>187</v>
      </c>
      <c r="I28" s="55"/>
      <c r="J28" s="57">
        <f>ROUNDUP(E28*0.75,2)</f>
        <v>3.75</v>
      </c>
      <c r="K28" s="57" t="s">
        <v>27</v>
      </c>
      <c r="L28" s="57"/>
      <c r="M28" s="57">
        <f>ROUNDUP((R5*E28)+(R6*J28)+(R7*(E28*2)),2)</f>
        <v>0</v>
      </c>
      <c r="N28" s="91">
        <f>ROUND(M28+(M28*10/100),2)</f>
        <v>0</v>
      </c>
      <c r="O28" s="79"/>
      <c r="P28" s="58" t="s">
        <v>136</v>
      </c>
      <c r="Q28" s="55"/>
      <c r="R28" s="59">
        <v>3</v>
      </c>
      <c r="S28" s="56">
        <f>ROUNDUP(R28*0.75,2)</f>
        <v>2.25</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208</v>
      </c>
      <c r="C30" s="54" t="s">
        <v>209</v>
      </c>
      <c r="D30" s="55"/>
      <c r="E30" s="99">
        <v>0.16666666666666666</v>
      </c>
      <c r="F30" s="57" t="s">
        <v>56</v>
      </c>
      <c r="G30" s="83"/>
      <c r="H30" s="87" t="s">
        <v>209</v>
      </c>
      <c r="I30" s="55"/>
      <c r="J30" s="57">
        <f>ROUNDUP(E30*0.75,2)</f>
        <v>0.13</v>
      </c>
      <c r="K30" s="57" t="s">
        <v>56</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512</v>
      </c>
      <c r="C34" s="54" t="s">
        <v>516</v>
      </c>
      <c r="D34" s="55"/>
      <c r="E34" s="56">
        <v>20</v>
      </c>
      <c r="F34" s="57" t="s">
        <v>27</v>
      </c>
      <c r="G34" s="83"/>
      <c r="H34" s="87" t="s">
        <v>516</v>
      </c>
      <c r="I34" s="55"/>
      <c r="J34" s="57">
        <f>ROUNDUP(E34*0.75,2)</f>
        <v>15</v>
      </c>
      <c r="K34" s="57" t="s">
        <v>27</v>
      </c>
      <c r="L34" s="57"/>
      <c r="M34" s="57">
        <f>ROUNDUP((S5*E34)+(S6*J34)+(S7*(E34*2)),2)</f>
        <v>0</v>
      </c>
      <c r="N34" s="91">
        <f>M34</f>
        <v>0</v>
      </c>
      <c r="O34" s="79" t="s">
        <v>513</v>
      </c>
      <c r="P34" s="58" t="s">
        <v>69</v>
      </c>
      <c r="Q34" s="55"/>
      <c r="R34" s="59">
        <v>5</v>
      </c>
      <c r="S34" s="56">
        <f>ROUNDUP(R34*0.75,2)</f>
        <v>3.75</v>
      </c>
      <c r="T34" s="75">
        <f>ROUNDUP((S5*R34)+(S6*S34)+(S7*(R34*2)),2)</f>
        <v>0</v>
      </c>
    </row>
    <row r="35" spans="1:20" ht="18.75" customHeight="1" x14ac:dyDescent="0.2">
      <c r="A35" s="109"/>
      <c r="B35" s="79"/>
      <c r="C35" s="54" t="s">
        <v>397</v>
      </c>
      <c r="D35" s="55" t="s">
        <v>398</v>
      </c>
      <c r="E35" s="56">
        <v>1</v>
      </c>
      <c r="F35" s="57" t="s">
        <v>27</v>
      </c>
      <c r="G35" s="83"/>
      <c r="H35" s="87" t="s">
        <v>397</v>
      </c>
      <c r="I35" s="55" t="s">
        <v>398</v>
      </c>
      <c r="J35" s="57">
        <f>ROUNDUP(E35*0.75,2)</f>
        <v>0.75</v>
      </c>
      <c r="K35" s="57" t="s">
        <v>27</v>
      </c>
      <c r="L35" s="57"/>
      <c r="M35" s="57">
        <f>ROUNDUP((S5*E35)+(S6*J35)+(S7*(E35*2)),2)</f>
        <v>0</v>
      </c>
      <c r="N35" s="91">
        <f>M35</f>
        <v>0</v>
      </c>
      <c r="O35" s="79" t="s">
        <v>514</v>
      </c>
      <c r="P35" s="58" t="s">
        <v>42</v>
      </c>
      <c r="Q35" s="55"/>
      <c r="R35" s="59">
        <v>20</v>
      </c>
      <c r="S35" s="56">
        <f>ROUNDUP(R35*0.75,2)</f>
        <v>15</v>
      </c>
      <c r="T35" s="75">
        <f>ROUNDUP((S5*R35)+(S6*S35)+(S7*(R35*2)),2)</f>
        <v>0</v>
      </c>
    </row>
    <row r="36" spans="1:20" ht="18.75" customHeight="1" x14ac:dyDescent="0.2">
      <c r="A36" s="109"/>
      <c r="B36" s="79"/>
      <c r="C36" s="54" t="s">
        <v>412</v>
      </c>
      <c r="D36" s="55"/>
      <c r="E36" s="56">
        <v>17</v>
      </c>
      <c r="F36" s="57" t="s">
        <v>27</v>
      </c>
      <c r="G36" s="83"/>
      <c r="H36" s="87" t="s">
        <v>412</v>
      </c>
      <c r="I36" s="55"/>
      <c r="J36" s="57">
        <f>ROUNDUP(E36*0.75,2)</f>
        <v>12.75</v>
      </c>
      <c r="K36" s="57" t="s">
        <v>27</v>
      </c>
      <c r="L36" s="57"/>
      <c r="M36" s="57">
        <f>ROUNDUP((S5*E36)+(S6*J36)+(S7*(E36*2)),2)</f>
        <v>0</v>
      </c>
      <c r="N36" s="91">
        <f>M36</f>
        <v>0</v>
      </c>
      <c r="O36" s="103" t="s">
        <v>627</v>
      </c>
      <c r="P36" s="58" t="s">
        <v>44</v>
      </c>
      <c r="Q36" s="55"/>
      <c r="R36" s="59">
        <v>0.5</v>
      </c>
      <c r="S36" s="56">
        <f>ROUNDUP(R36*0.75,2)</f>
        <v>0.38</v>
      </c>
      <c r="T36" s="75">
        <f>ROUNDUP((S5*R36)+(S6*S36)+(S7*(R36*2)),2)</f>
        <v>0</v>
      </c>
    </row>
    <row r="37" spans="1:20" ht="18.75" customHeight="1" x14ac:dyDescent="0.2">
      <c r="A37" s="109"/>
      <c r="B37" s="79"/>
      <c r="C37" s="54"/>
      <c r="D37" s="55"/>
      <c r="E37" s="56"/>
      <c r="F37" s="57"/>
      <c r="G37" s="83"/>
      <c r="H37" s="87"/>
      <c r="I37" s="55"/>
      <c r="J37" s="57"/>
      <c r="K37" s="57"/>
      <c r="L37" s="57"/>
      <c r="M37" s="57"/>
      <c r="N37" s="91"/>
      <c r="O37" s="36" t="s">
        <v>557</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515</v>
      </c>
      <c r="P38" s="58"/>
      <c r="Q38" s="55"/>
      <c r="R38" s="59"/>
      <c r="S38" s="56"/>
      <c r="T38" s="75"/>
    </row>
    <row r="39" spans="1:20" ht="18.75" customHeight="1" thickBot="1" x14ac:dyDescent="0.25">
      <c r="A39" s="110"/>
      <c r="B39" s="81"/>
      <c r="C39" s="67"/>
      <c r="D39" s="68"/>
      <c r="E39" s="69"/>
      <c r="F39" s="70"/>
      <c r="G39" s="85"/>
      <c r="H39" s="89"/>
      <c r="I39" s="68"/>
      <c r="J39" s="70"/>
      <c r="K39" s="70"/>
      <c r="L39" s="70"/>
      <c r="M39" s="70"/>
      <c r="N39" s="93"/>
      <c r="O39" s="81" t="s">
        <v>396</v>
      </c>
      <c r="P39" s="71"/>
      <c r="Q39" s="68"/>
      <c r="R39" s="72"/>
      <c r="S39" s="69"/>
      <c r="T39" s="77"/>
    </row>
    <row r="40" spans="1:20" ht="18.75" customHeight="1" x14ac:dyDescent="0.2">
      <c r="A40" s="108" t="s">
        <v>101</v>
      </c>
      <c r="B40" s="79" t="s">
        <v>25</v>
      </c>
      <c r="C40" s="54"/>
      <c r="D40" s="55"/>
      <c r="E40" s="56"/>
      <c r="F40" s="57"/>
      <c r="G40" s="83"/>
      <c r="H40" s="87"/>
      <c r="I40" s="55"/>
      <c r="J40" s="57"/>
      <c r="K40" s="57"/>
      <c r="L40" s="57"/>
      <c r="M40" s="57"/>
      <c r="N40" s="91"/>
      <c r="O40" s="79"/>
      <c r="P40" s="58" t="s">
        <v>25</v>
      </c>
      <c r="Q40" s="55"/>
      <c r="R40" s="59">
        <v>110</v>
      </c>
      <c r="S40" s="56">
        <f>ROUNDUP(R40*0.75,2)</f>
        <v>82.5</v>
      </c>
      <c r="T40" s="75">
        <f>ROUNDUP((T5*R40)+(T6*S40)+(T7*(R40*2)),2)</f>
        <v>0</v>
      </c>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469</v>
      </c>
      <c r="C42" s="54" t="s">
        <v>179</v>
      </c>
      <c r="D42" s="55"/>
      <c r="E42" s="56">
        <v>1</v>
      </c>
      <c r="F42" s="57" t="s">
        <v>157</v>
      </c>
      <c r="G42" s="83" t="s">
        <v>76</v>
      </c>
      <c r="H42" s="87" t="s">
        <v>179</v>
      </c>
      <c r="I42" s="55"/>
      <c r="J42" s="57">
        <f>ROUNDUP(E42*0.75,2)</f>
        <v>0.75</v>
      </c>
      <c r="K42" s="57" t="s">
        <v>157</v>
      </c>
      <c r="L42" s="57" t="s">
        <v>76</v>
      </c>
      <c r="M42" s="57">
        <f>ROUNDUP((T5*E42)+(T6*J42)+(T7*(E42*2)),2)</f>
        <v>0</v>
      </c>
      <c r="N42" s="91">
        <f>M42</f>
        <v>0</v>
      </c>
      <c r="O42" s="79" t="s">
        <v>470</v>
      </c>
      <c r="P42" s="58" t="s">
        <v>32</v>
      </c>
      <c r="Q42" s="55"/>
      <c r="R42" s="59">
        <v>0.05</v>
      </c>
      <c r="S42" s="56">
        <f>ROUNDUP(R42*0.75,2)</f>
        <v>0.04</v>
      </c>
      <c r="T42" s="75">
        <f>ROUNDUP((T5*R42)+(T6*S42)+(T7*(R42*2)),2)</f>
        <v>0</v>
      </c>
    </row>
    <row r="43" spans="1:20" ht="18.75" customHeight="1" x14ac:dyDescent="0.2">
      <c r="A43" s="109"/>
      <c r="B43" s="79"/>
      <c r="C43" s="54" t="s">
        <v>290</v>
      </c>
      <c r="D43" s="55" t="s">
        <v>31</v>
      </c>
      <c r="E43" s="73">
        <v>0.1</v>
      </c>
      <c r="F43" s="57" t="s">
        <v>100</v>
      </c>
      <c r="G43" s="83"/>
      <c r="H43" s="87" t="s">
        <v>290</v>
      </c>
      <c r="I43" s="55" t="s">
        <v>31</v>
      </c>
      <c r="J43" s="57">
        <f>ROUNDUP(E43*0.75,2)</f>
        <v>0.08</v>
      </c>
      <c r="K43" s="57" t="s">
        <v>100</v>
      </c>
      <c r="L43" s="57"/>
      <c r="M43" s="57">
        <f>ROUNDUP((T5*E43)+(T6*J43)+(T7*(E43*2)),2)</f>
        <v>0</v>
      </c>
      <c r="N43" s="91">
        <f>M43</f>
        <v>0</v>
      </c>
      <c r="O43" s="79" t="s">
        <v>471</v>
      </c>
      <c r="P43" s="58" t="s">
        <v>39</v>
      </c>
      <c r="Q43" s="55"/>
      <c r="R43" s="59">
        <v>0.01</v>
      </c>
      <c r="S43" s="56">
        <f>ROUNDUP(R43*0.75,2)</f>
        <v>0.01</v>
      </c>
      <c r="T43" s="75">
        <f>ROUNDUP((T5*R43)+(T6*S43)+(T7*(R43*2)),2)</f>
        <v>0</v>
      </c>
    </row>
    <row r="44" spans="1:20" ht="18.75" customHeight="1" x14ac:dyDescent="0.2">
      <c r="A44" s="109"/>
      <c r="B44" s="79"/>
      <c r="C44" s="54" t="s">
        <v>474</v>
      </c>
      <c r="D44" s="55"/>
      <c r="E44" s="56">
        <v>20</v>
      </c>
      <c r="F44" s="57" t="s">
        <v>27</v>
      </c>
      <c r="G44" s="83"/>
      <c r="H44" s="87" t="s">
        <v>474</v>
      </c>
      <c r="I44" s="55"/>
      <c r="J44" s="57">
        <f>ROUNDUP(E44*0.75,2)</f>
        <v>15</v>
      </c>
      <c r="K44" s="57" t="s">
        <v>27</v>
      </c>
      <c r="L44" s="57"/>
      <c r="M44" s="57">
        <f>ROUNDUP((T5*E44)+(T6*J44)+(T7*(E44*2)),2)</f>
        <v>0</v>
      </c>
      <c r="N44" s="91"/>
      <c r="O44" s="79" t="s">
        <v>472</v>
      </c>
      <c r="P44" s="58" t="s">
        <v>44</v>
      </c>
      <c r="Q44" s="55"/>
      <c r="R44" s="59">
        <v>2</v>
      </c>
      <c r="S44" s="56">
        <f>ROUNDUP(R44*0.75,2)</f>
        <v>1.5</v>
      </c>
      <c r="T44" s="75">
        <f>ROUNDUP((T5*R44)+(T6*S44)+(T7*(R44*2)),2)</f>
        <v>0</v>
      </c>
    </row>
    <row r="45" spans="1:20" ht="18.75" customHeight="1" x14ac:dyDescent="0.2">
      <c r="A45" s="109"/>
      <c r="B45" s="79"/>
      <c r="C45" s="54"/>
      <c r="D45" s="55"/>
      <c r="E45" s="56"/>
      <c r="F45" s="57"/>
      <c r="G45" s="83"/>
      <c r="H45" s="87"/>
      <c r="I45" s="55"/>
      <c r="J45" s="57"/>
      <c r="K45" s="57"/>
      <c r="L45" s="57"/>
      <c r="M45" s="57"/>
      <c r="N45" s="91"/>
      <c r="O45" s="79" t="s">
        <v>473</v>
      </c>
      <c r="P45" s="58" t="s">
        <v>131</v>
      </c>
      <c r="Q45" s="55" t="s">
        <v>132</v>
      </c>
      <c r="R45" s="59">
        <v>5</v>
      </c>
      <c r="S45" s="56">
        <f>ROUNDUP(R45*0.75,2)</f>
        <v>3.75</v>
      </c>
      <c r="T45" s="75">
        <f>ROUNDUP((T5*R45)+(T6*S45)+(T7*(R45*2)),2)</f>
        <v>0</v>
      </c>
    </row>
    <row r="46" spans="1:20" ht="18.75" customHeight="1" x14ac:dyDescent="0.2">
      <c r="A46" s="109"/>
      <c r="B46" s="79"/>
      <c r="C46" s="54"/>
      <c r="D46" s="55"/>
      <c r="E46" s="56"/>
      <c r="F46" s="57"/>
      <c r="G46" s="83"/>
      <c r="H46" s="87"/>
      <c r="I46" s="55"/>
      <c r="J46" s="57"/>
      <c r="K46" s="57"/>
      <c r="L46" s="57"/>
      <c r="M46" s="57"/>
      <c r="N46" s="91"/>
      <c r="O46" s="79" t="s">
        <v>48</v>
      </c>
      <c r="P46" s="58"/>
      <c r="Q46" s="55"/>
      <c r="R46" s="59"/>
      <c r="S46" s="56"/>
      <c r="T46" s="75"/>
    </row>
    <row r="47" spans="1:20" ht="18.75" customHeight="1" x14ac:dyDescent="0.2">
      <c r="A47" s="109"/>
      <c r="B47" s="80"/>
      <c r="C47" s="60"/>
      <c r="D47" s="61"/>
      <c r="E47" s="62"/>
      <c r="F47" s="63"/>
      <c r="G47" s="84"/>
      <c r="H47" s="88"/>
      <c r="I47" s="61"/>
      <c r="J47" s="63"/>
      <c r="K47" s="63"/>
      <c r="L47" s="63"/>
      <c r="M47" s="63"/>
      <c r="N47" s="92"/>
      <c r="O47" s="80"/>
      <c r="P47" s="64"/>
      <c r="Q47" s="61"/>
      <c r="R47" s="65"/>
      <c r="S47" s="62"/>
      <c r="T47" s="76"/>
    </row>
    <row r="48" spans="1:20" ht="18.75" customHeight="1" x14ac:dyDescent="0.2">
      <c r="A48" s="109"/>
      <c r="B48" s="79" t="s">
        <v>517</v>
      </c>
      <c r="C48" s="54" t="s">
        <v>26</v>
      </c>
      <c r="D48" s="55"/>
      <c r="E48" s="56">
        <v>20</v>
      </c>
      <c r="F48" s="57" t="s">
        <v>27</v>
      </c>
      <c r="G48" s="83"/>
      <c r="H48" s="87" t="s">
        <v>26</v>
      </c>
      <c r="I48" s="55"/>
      <c r="J48" s="57">
        <f>ROUNDUP(E48*0.75,2)</f>
        <v>15</v>
      </c>
      <c r="K48" s="57" t="s">
        <v>27</v>
      </c>
      <c r="L48" s="57"/>
      <c r="M48" s="57">
        <f>ROUNDUP((T5*E48)+(T6*J48)+(T7*(E48*2)),2)</f>
        <v>0</v>
      </c>
      <c r="N48" s="91">
        <f>M48</f>
        <v>0</v>
      </c>
      <c r="O48" s="79" t="s">
        <v>476</v>
      </c>
      <c r="P48" s="58" t="s">
        <v>216</v>
      </c>
      <c r="Q48" s="55"/>
      <c r="R48" s="59">
        <v>1.5</v>
      </c>
      <c r="S48" s="56">
        <f>ROUNDUP(R48*0.75,2)</f>
        <v>1.1300000000000001</v>
      </c>
      <c r="T48" s="75">
        <f>ROUNDUP((T5*R48)+(T6*S48)+(T7*(R48*2)),2)</f>
        <v>0</v>
      </c>
    </row>
    <row r="49" spans="1:20" ht="18.75" customHeight="1" x14ac:dyDescent="0.2">
      <c r="A49" s="109"/>
      <c r="B49" s="79"/>
      <c r="C49" s="54" t="s">
        <v>28</v>
      </c>
      <c r="D49" s="55"/>
      <c r="E49" s="56">
        <v>20</v>
      </c>
      <c r="F49" s="57" t="s">
        <v>27</v>
      </c>
      <c r="G49" s="83"/>
      <c r="H49" s="87" t="s">
        <v>28</v>
      </c>
      <c r="I49" s="55"/>
      <c r="J49" s="57">
        <f>ROUNDUP(E49*0.75,2)</f>
        <v>15</v>
      </c>
      <c r="K49" s="57" t="s">
        <v>27</v>
      </c>
      <c r="L49" s="57"/>
      <c r="M49" s="57">
        <f>ROUNDUP((T5*E49)+(T6*J49)+(T7*(E49*2)),2)</f>
        <v>0</v>
      </c>
      <c r="N49" s="91">
        <f>ROUND(M49+(M49*6/100),2)</f>
        <v>0</v>
      </c>
      <c r="O49" s="79" t="s">
        <v>477</v>
      </c>
      <c r="P49" s="58" t="s">
        <v>382</v>
      </c>
      <c r="Q49" s="55"/>
      <c r="R49" s="59">
        <v>0.5</v>
      </c>
      <c r="S49" s="56">
        <f>ROUNDUP(R49*0.75,2)</f>
        <v>0.38</v>
      </c>
      <c r="T49" s="75">
        <f>ROUNDUP((T5*R49)+(T6*S49)+(T7*(R49*2)),2)</f>
        <v>0</v>
      </c>
    </row>
    <row r="50" spans="1:20" ht="18.75" customHeight="1" x14ac:dyDescent="0.2">
      <c r="A50" s="109"/>
      <c r="B50" s="79"/>
      <c r="C50" s="54" t="s">
        <v>49</v>
      </c>
      <c r="D50" s="55"/>
      <c r="E50" s="56">
        <v>10</v>
      </c>
      <c r="F50" s="57" t="s">
        <v>27</v>
      </c>
      <c r="G50" s="83"/>
      <c r="H50" s="87" t="s">
        <v>49</v>
      </c>
      <c r="I50" s="55"/>
      <c r="J50" s="57">
        <f>ROUNDUP(E50*0.75,2)</f>
        <v>7.5</v>
      </c>
      <c r="K50" s="57" t="s">
        <v>27</v>
      </c>
      <c r="L50" s="57"/>
      <c r="M50" s="57">
        <f>ROUNDUP((T5*E50)+(T6*J50)+(T7*(E50*2)),2)</f>
        <v>0</v>
      </c>
      <c r="N50" s="91">
        <f>ROUND(M50+(M50*10/100),2)</f>
        <v>0</v>
      </c>
      <c r="O50" s="79" t="s">
        <v>48</v>
      </c>
      <c r="P50" s="58" t="s">
        <v>88</v>
      </c>
      <c r="Q50" s="55" t="s">
        <v>41</v>
      </c>
      <c r="R50" s="59">
        <v>1.5</v>
      </c>
      <c r="S50" s="56">
        <f>ROUNDUP(R50*0.75,2)</f>
        <v>1.1300000000000001</v>
      </c>
      <c r="T50" s="75">
        <f>ROUNDUP((T5*R50)+(T6*S50)+(T7*(R50*2)),2)</f>
        <v>0</v>
      </c>
    </row>
    <row r="51" spans="1:20" ht="18.75" customHeight="1" x14ac:dyDescent="0.2">
      <c r="A51" s="109"/>
      <c r="B51" s="79"/>
      <c r="C51" s="54" t="s">
        <v>215</v>
      </c>
      <c r="D51" s="55"/>
      <c r="E51" s="56">
        <v>5</v>
      </c>
      <c r="F51" s="57" t="s">
        <v>27</v>
      </c>
      <c r="G51" s="83"/>
      <c r="H51" s="87" t="s">
        <v>215</v>
      </c>
      <c r="I51" s="55"/>
      <c r="J51" s="57">
        <f>ROUNDUP(E51*0.75,2)</f>
        <v>3.75</v>
      </c>
      <c r="K51" s="57" t="s">
        <v>27</v>
      </c>
      <c r="L51" s="57"/>
      <c r="M51" s="57">
        <f>ROUNDUP((T5*E51)+(T6*J51)+(T7*(E51*2)),2)</f>
        <v>0</v>
      </c>
      <c r="N51" s="91">
        <f>ROUND(M51+(M51*15/100),2)</f>
        <v>0</v>
      </c>
      <c r="O51" s="79"/>
      <c r="P51" s="58"/>
      <c r="Q51" s="55"/>
      <c r="R51" s="59"/>
      <c r="S51" s="56"/>
      <c r="T51" s="75"/>
    </row>
    <row r="52" spans="1:20" ht="18.75" customHeight="1" x14ac:dyDescent="0.2">
      <c r="A52" s="109"/>
      <c r="B52" s="79"/>
      <c r="C52" s="54" t="s">
        <v>223</v>
      </c>
      <c r="D52" s="55"/>
      <c r="E52" s="56">
        <v>1</v>
      </c>
      <c r="F52" s="57" t="s">
        <v>27</v>
      </c>
      <c r="G52" s="83"/>
      <c r="H52" s="87" t="s">
        <v>223</v>
      </c>
      <c r="I52" s="55"/>
      <c r="J52" s="57">
        <f>ROUNDUP(E52*0.75,2)</f>
        <v>0.75</v>
      </c>
      <c r="K52" s="57" t="s">
        <v>27</v>
      </c>
      <c r="L52" s="57"/>
      <c r="M52" s="57">
        <f>ROUNDUP((T5*E52)+(T6*J52)+(T7*(E52*2)),2)</f>
        <v>0</v>
      </c>
      <c r="N52" s="91">
        <f>M52</f>
        <v>0</v>
      </c>
      <c r="O52" s="79"/>
      <c r="P52" s="58"/>
      <c r="Q52" s="55"/>
      <c r="R52" s="59"/>
      <c r="S52" s="56"/>
      <c r="T52" s="75"/>
    </row>
    <row r="53" spans="1:20" ht="18.75" customHeight="1" x14ac:dyDescent="0.2">
      <c r="A53" s="109"/>
      <c r="B53" s="80"/>
      <c r="C53" s="60"/>
      <c r="D53" s="61"/>
      <c r="E53" s="62"/>
      <c r="F53" s="63"/>
      <c r="G53" s="84"/>
      <c r="H53" s="88"/>
      <c r="I53" s="61"/>
      <c r="J53" s="63"/>
      <c r="K53" s="63"/>
      <c r="L53" s="63"/>
      <c r="M53" s="63"/>
      <c r="N53" s="92"/>
      <c r="O53" s="80"/>
      <c r="P53" s="64"/>
      <c r="Q53" s="61"/>
      <c r="R53" s="65"/>
      <c r="S53" s="62"/>
      <c r="T53" s="76"/>
    </row>
    <row r="54" spans="1:20" ht="18.75" customHeight="1" x14ac:dyDescent="0.2">
      <c r="A54" s="109"/>
      <c r="B54" s="79" t="s">
        <v>133</v>
      </c>
      <c r="C54" s="54" t="s">
        <v>164</v>
      </c>
      <c r="D54" s="55"/>
      <c r="E54" s="56">
        <v>20</v>
      </c>
      <c r="F54" s="57" t="s">
        <v>27</v>
      </c>
      <c r="G54" s="83"/>
      <c r="H54" s="87" t="s">
        <v>164</v>
      </c>
      <c r="I54" s="55"/>
      <c r="J54" s="57">
        <f>ROUNDUP(E54*0.75,2)</f>
        <v>15</v>
      </c>
      <c r="K54" s="57" t="s">
        <v>27</v>
      </c>
      <c r="L54" s="57"/>
      <c r="M54" s="57">
        <f>ROUNDUP((T5*E54)+(T6*J54)+(T7*(E54*2)),2)</f>
        <v>0</v>
      </c>
      <c r="N54" s="91">
        <f>ROUND(M54+(M54*10/100),2)</f>
        <v>0</v>
      </c>
      <c r="O54" s="79" t="s">
        <v>48</v>
      </c>
      <c r="P54" s="58" t="s">
        <v>95</v>
      </c>
      <c r="Q54" s="55"/>
      <c r="R54" s="59">
        <v>100</v>
      </c>
      <c r="S54" s="56">
        <f>ROUNDUP(R54*0.75,2)</f>
        <v>75</v>
      </c>
      <c r="T54" s="75">
        <f>ROUNDUP((T5*R54)+(T6*S54)+(T7*(R54*2)),2)</f>
        <v>0</v>
      </c>
    </row>
    <row r="55" spans="1:20" ht="18.75" customHeight="1" x14ac:dyDescent="0.2">
      <c r="A55" s="109"/>
      <c r="B55" s="79"/>
      <c r="C55" s="54" t="s">
        <v>135</v>
      </c>
      <c r="D55" s="55"/>
      <c r="E55" s="56">
        <v>5</v>
      </c>
      <c r="F55" s="57" t="s">
        <v>27</v>
      </c>
      <c r="G55" s="83"/>
      <c r="H55" s="87" t="s">
        <v>135</v>
      </c>
      <c r="I55" s="55"/>
      <c r="J55" s="57">
        <f>ROUNDUP(E55*0.75,2)</f>
        <v>3.75</v>
      </c>
      <c r="K55" s="57" t="s">
        <v>27</v>
      </c>
      <c r="L55" s="57"/>
      <c r="M55" s="57">
        <f>ROUNDUP((T5*E55)+(T6*J55)+(T7*(E55*2)),2)</f>
        <v>0</v>
      </c>
      <c r="N55" s="91">
        <f>M55</f>
        <v>0</v>
      </c>
      <c r="O55" s="79"/>
      <c r="P55" s="58" t="s">
        <v>136</v>
      </c>
      <c r="Q55" s="55"/>
      <c r="R55" s="59">
        <v>3</v>
      </c>
      <c r="S55" s="56">
        <f>ROUNDUP(R55*0.75,2)</f>
        <v>2.25</v>
      </c>
      <c r="T55" s="75">
        <f>ROUNDUP((T5*R55)+(T6*S55)+(T7*(R55*2)),2)</f>
        <v>0</v>
      </c>
    </row>
    <row r="56" spans="1:20" ht="18.75" customHeight="1" x14ac:dyDescent="0.2">
      <c r="A56" s="109"/>
      <c r="B56" s="80"/>
      <c r="C56" s="60"/>
      <c r="D56" s="61"/>
      <c r="E56" s="62"/>
      <c r="F56" s="63"/>
      <c r="G56" s="84"/>
      <c r="H56" s="88"/>
      <c r="I56" s="61"/>
      <c r="J56" s="63"/>
      <c r="K56" s="63"/>
      <c r="L56" s="63"/>
      <c r="M56" s="63"/>
      <c r="N56" s="92"/>
      <c r="O56" s="80"/>
      <c r="P56" s="64"/>
      <c r="Q56" s="61"/>
      <c r="R56" s="65"/>
      <c r="S56" s="62"/>
      <c r="T56" s="76"/>
    </row>
    <row r="57" spans="1:20" ht="18.75" customHeight="1" x14ac:dyDescent="0.2">
      <c r="A57" s="109"/>
      <c r="B57" s="79" t="s">
        <v>628</v>
      </c>
      <c r="C57" s="54" t="s">
        <v>629</v>
      </c>
      <c r="D57" s="55"/>
      <c r="E57" s="56">
        <v>25</v>
      </c>
      <c r="F57" s="57" t="s">
        <v>27</v>
      </c>
      <c r="G57" s="83"/>
      <c r="H57" s="87" t="s">
        <v>629</v>
      </c>
      <c r="I57" s="55"/>
      <c r="J57" s="57">
        <f>ROUNDUP(E57*0.75,2)</f>
        <v>18.75</v>
      </c>
      <c r="K57" s="57" t="s">
        <v>27</v>
      </c>
      <c r="L57" s="57"/>
      <c r="M57" s="57">
        <f>ROUNDUP((T5*E57)+(T6*J57)+(T7*(E57*2)),2)</f>
        <v>0</v>
      </c>
      <c r="N57" s="91">
        <f>M57</f>
        <v>0</v>
      </c>
      <c r="O57" s="79"/>
      <c r="P57" s="58"/>
      <c r="Q57" s="55"/>
      <c r="R57" s="59"/>
      <c r="S57" s="56"/>
      <c r="T57" s="75"/>
    </row>
    <row r="58" spans="1:20" ht="18.75" customHeight="1" thickBot="1" x14ac:dyDescent="0.25">
      <c r="A58" s="110"/>
      <c r="B58" s="81"/>
      <c r="C58" s="67"/>
      <c r="D58" s="68"/>
      <c r="E58" s="69"/>
      <c r="F58" s="70"/>
      <c r="G58" s="85"/>
      <c r="H58" s="89"/>
      <c r="I58" s="68"/>
      <c r="J58" s="70"/>
      <c r="K58" s="70"/>
      <c r="L58" s="70"/>
      <c r="M58" s="70"/>
      <c r="N58" s="93"/>
      <c r="O58" s="81"/>
      <c r="P58" s="71"/>
      <c r="Q58" s="68"/>
      <c r="R58" s="72"/>
      <c r="S58" s="69"/>
      <c r="T58" s="77"/>
    </row>
    <row r="59" spans="1:20" ht="18.75" customHeight="1" x14ac:dyDescent="0.2">
      <c r="A59" s="94" t="s">
        <v>102</v>
      </c>
    </row>
    <row r="60" spans="1:20" ht="18.75" customHeight="1" x14ac:dyDescent="0.2">
      <c r="A60" s="94" t="s">
        <v>103</v>
      </c>
    </row>
    <row r="61" spans="1:20" ht="18.75" customHeight="1" x14ac:dyDescent="0.2">
      <c r="A61" s="37" t="s">
        <v>104</v>
      </c>
    </row>
    <row r="62" spans="1:20" ht="18.75" customHeight="1" x14ac:dyDescent="0.2">
      <c r="A62" s="37" t="s">
        <v>105</v>
      </c>
    </row>
    <row r="63" spans="1:20" ht="18.75" customHeight="1" x14ac:dyDescent="0.2">
      <c r="A63" s="37" t="s">
        <v>106</v>
      </c>
    </row>
    <row r="64" spans="1:20" ht="18.75" customHeight="1" x14ac:dyDescent="0.2">
      <c r="A64" s="37" t="s">
        <v>107</v>
      </c>
    </row>
    <row r="65" spans="1:1" ht="18.75" customHeight="1" x14ac:dyDescent="0.2">
      <c r="A65" s="37" t="s">
        <v>108</v>
      </c>
    </row>
    <row r="66" spans="1:1" ht="18.75" customHeight="1" x14ac:dyDescent="0.2">
      <c r="A66" s="37" t="s">
        <v>413</v>
      </c>
    </row>
  </sheetData>
  <mergeCells count="7">
    <mergeCell ref="A40:A58"/>
    <mergeCell ref="H1:O1"/>
    <mergeCell ref="A2:T2"/>
    <mergeCell ref="Q3:T3"/>
    <mergeCell ref="A8:F8"/>
    <mergeCell ref="A10:A31"/>
    <mergeCell ref="A32:A39"/>
  </mergeCells>
  <phoneticPr fontId="19"/>
  <printOptions horizontalCentered="1" verticalCentered="1"/>
  <pageMargins left="0.39370078740157483" right="0.39370078740157483" top="0.39370078740157483" bottom="0.39370078740157483" header="0.39370078740157483" footer="0.39370078740157483"/>
  <pageSetup paperSize="12" scale="56"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6"/>
  <sheetViews>
    <sheetView showZeros="0" topLeftCell="A37" zoomScale="80" zoomScaleNormal="80" zoomScaleSheetLayoutView="80" workbookViewId="0">
      <selection activeCell="B47" sqref="B47"/>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518</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650</v>
      </c>
      <c r="C10" s="48" t="s">
        <v>26</v>
      </c>
      <c r="D10" s="49"/>
      <c r="E10" s="50">
        <v>10</v>
      </c>
      <c r="F10" s="51" t="s">
        <v>27</v>
      </c>
      <c r="G10" s="82"/>
      <c r="H10" s="86" t="s">
        <v>26</v>
      </c>
      <c r="I10" s="49"/>
      <c r="J10" s="51">
        <f>ROUNDUP(E10*0.75,2)</f>
        <v>7.5</v>
      </c>
      <c r="K10" s="51" t="s">
        <v>27</v>
      </c>
      <c r="L10" s="51"/>
      <c r="M10" s="51">
        <f>ROUNDUP((R5*E10)+(R6*J10)+(R7*(E10*2)),2)</f>
        <v>0</v>
      </c>
      <c r="N10" s="90">
        <f>M10</f>
        <v>0</v>
      </c>
      <c r="O10" s="78" t="s">
        <v>651</v>
      </c>
      <c r="P10" s="52" t="s">
        <v>25</v>
      </c>
      <c r="Q10" s="49"/>
      <c r="R10" s="53">
        <v>110</v>
      </c>
      <c r="S10" s="50">
        <f>ROUNDUP(R10*0.75,2)</f>
        <v>82.5</v>
      </c>
      <c r="T10" s="74">
        <f>ROUNDUP((R5*R10)+(R6*S10)+(R7*(R10*2)),2)</f>
        <v>0</v>
      </c>
    </row>
    <row r="11" spans="1:21" ht="18.75" customHeight="1" x14ac:dyDescent="0.2">
      <c r="A11" s="109"/>
      <c r="B11" s="79"/>
      <c r="C11" s="54" t="s">
        <v>28</v>
      </c>
      <c r="D11" s="55"/>
      <c r="E11" s="56">
        <v>20</v>
      </c>
      <c r="F11" s="57" t="s">
        <v>27</v>
      </c>
      <c r="G11" s="83"/>
      <c r="H11" s="87" t="s">
        <v>28</v>
      </c>
      <c r="I11" s="55"/>
      <c r="J11" s="57">
        <f>ROUNDUP(E11*0.75,2)</f>
        <v>15</v>
      </c>
      <c r="K11" s="57" t="s">
        <v>27</v>
      </c>
      <c r="L11" s="57"/>
      <c r="M11" s="57">
        <f>ROUNDUP((R5*E11)+(R6*J11)+(R7*(E11*2)),2)</f>
        <v>0</v>
      </c>
      <c r="N11" s="91">
        <f>ROUND(M11+(M11*6/100),2)</f>
        <v>0</v>
      </c>
      <c r="O11" s="103" t="s">
        <v>652</v>
      </c>
      <c r="P11" s="58" t="s">
        <v>30</v>
      </c>
      <c r="Q11" s="55" t="s">
        <v>31</v>
      </c>
      <c r="R11" s="59">
        <v>1</v>
      </c>
      <c r="S11" s="56">
        <f>ROUNDUP(R11*0.75,2)</f>
        <v>0.75</v>
      </c>
      <c r="T11" s="75">
        <f>ROUNDUP((R5*R11)+(R6*S11)+(R7*(R11*2)),2)</f>
        <v>0</v>
      </c>
    </row>
    <row r="12" spans="1:21" ht="18.75" customHeight="1" x14ac:dyDescent="0.2">
      <c r="A12" s="109"/>
      <c r="B12" s="79"/>
      <c r="C12" s="54" t="s">
        <v>29</v>
      </c>
      <c r="D12" s="55"/>
      <c r="E12" s="56">
        <v>0.5</v>
      </c>
      <c r="F12" s="57" t="s">
        <v>27</v>
      </c>
      <c r="G12" s="83"/>
      <c r="H12" s="87" t="s">
        <v>29</v>
      </c>
      <c r="I12" s="55"/>
      <c r="J12" s="57">
        <f>ROUNDUP(E12*0.75,2)</f>
        <v>0.38</v>
      </c>
      <c r="K12" s="57" t="s">
        <v>27</v>
      </c>
      <c r="L12" s="57"/>
      <c r="M12" s="57">
        <f>ROUNDUP((R5*E12)+(R6*J12)+(R7*(E12*2)),2)</f>
        <v>0</v>
      </c>
      <c r="N12" s="91">
        <f>ROUND(M12+(M12*10/100),2)</f>
        <v>0</v>
      </c>
      <c r="O12" s="36" t="s">
        <v>571</v>
      </c>
      <c r="P12" s="58" t="s">
        <v>33</v>
      </c>
      <c r="Q12" s="55"/>
      <c r="R12" s="59">
        <v>8</v>
      </c>
      <c r="S12" s="56">
        <f>ROUNDUP(R12*0.75,2)</f>
        <v>6</v>
      </c>
      <c r="T12" s="75">
        <f>ROUNDUP((R5*R12)+(R6*S12)+(R7*(R12*2)),2)</f>
        <v>0</v>
      </c>
    </row>
    <row r="13" spans="1:21" ht="18.75" customHeight="1" x14ac:dyDescent="0.2">
      <c r="A13" s="109"/>
      <c r="B13" s="79"/>
      <c r="C13" s="54"/>
      <c r="D13" s="55"/>
      <c r="E13" s="56"/>
      <c r="F13" s="57"/>
      <c r="G13" s="83"/>
      <c r="H13" s="87"/>
      <c r="I13" s="55"/>
      <c r="J13" s="57"/>
      <c r="K13" s="57"/>
      <c r="L13" s="57"/>
      <c r="M13" s="57"/>
      <c r="N13" s="91"/>
      <c r="O13" s="79" t="s">
        <v>24</v>
      </c>
      <c r="P13" s="58"/>
      <c r="Q13" s="55"/>
      <c r="R13" s="59"/>
      <c r="S13" s="56"/>
      <c r="T13" s="75"/>
    </row>
    <row r="14" spans="1:21" ht="18.75" customHeight="1" x14ac:dyDescent="0.2">
      <c r="A14" s="109"/>
      <c r="B14" s="80"/>
      <c r="C14" s="60"/>
      <c r="D14" s="61"/>
      <c r="E14" s="62"/>
      <c r="F14" s="63"/>
      <c r="G14" s="84"/>
      <c r="H14" s="88"/>
      <c r="I14" s="61"/>
      <c r="J14" s="63"/>
      <c r="K14" s="63"/>
      <c r="L14" s="63"/>
      <c r="M14" s="63"/>
      <c r="N14" s="92"/>
      <c r="O14" s="80"/>
      <c r="P14" s="64"/>
      <c r="Q14" s="61"/>
      <c r="R14" s="65"/>
      <c r="S14" s="62"/>
      <c r="T14" s="76"/>
    </row>
    <row r="15" spans="1:21" ht="18.75" customHeight="1" x14ac:dyDescent="0.2">
      <c r="A15" s="109"/>
      <c r="B15" s="79" t="s">
        <v>34</v>
      </c>
      <c r="C15" s="54" t="s">
        <v>37</v>
      </c>
      <c r="D15" s="55"/>
      <c r="E15" s="56">
        <v>50</v>
      </c>
      <c r="F15" s="57" t="s">
        <v>27</v>
      </c>
      <c r="G15" s="83"/>
      <c r="H15" s="87" t="s">
        <v>37</v>
      </c>
      <c r="I15" s="55"/>
      <c r="J15" s="57">
        <f>ROUNDUP(E15*0.75,2)</f>
        <v>37.5</v>
      </c>
      <c r="K15" s="57" t="s">
        <v>27</v>
      </c>
      <c r="L15" s="57"/>
      <c r="M15" s="57">
        <f>ROUNDUP((R5*E15)+(R6*J15)+(R7*(E15*2)),2)</f>
        <v>0</v>
      </c>
      <c r="N15" s="91">
        <f>ROUND(M15+(M15*10/100),2)</f>
        <v>0</v>
      </c>
      <c r="O15" s="79" t="s">
        <v>35</v>
      </c>
      <c r="P15" s="58" t="s">
        <v>32</v>
      </c>
      <c r="Q15" s="55"/>
      <c r="R15" s="59">
        <v>0.1</v>
      </c>
      <c r="S15" s="56">
        <f t="shared" ref="S15:S24" si="0">ROUNDUP(R15*0.75,2)</f>
        <v>0.08</v>
      </c>
      <c r="T15" s="75">
        <f>ROUNDUP((R5*R15)+(R6*S15)+(R7*(R15*2)),2)</f>
        <v>0</v>
      </c>
    </row>
    <row r="16" spans="1:21" ht="18.75" customHeight="1" x14ac:dyDescent="0.2">
      <c r="A16" s="109"/>
      <c r="B16" s="79"/>
      <c r="C16" s="54" t="s">
        <v>38</v>
      </c>
      <c r="D16" s="55"/>
      <c r="E16" s="56">
        <v>20</v>
      </c>
      <c r="F16" s="57" t="s">
        <v>27</v>
      </c>
      <c r="G16" s="83"/>
      <c r="H16" s="87" t="s">
        <v>38</v>
      </c>
      <c r="I16" s="55"/>
      <c r="J16" s="57">
        <f>ROUNDUP(E16*0.75,2)</f>
        <v>15</v>
      </c>
      <c r="K16" s="57" t="s">
        <v>27</v>
      </c>
      <c r="L16" s="57"/>
      <c r="M16" s="57">
        <f>ROUNDUP((R5*E16)+(R6*J16)+(R7*(E16*2)),2)</f>
        <v>0</v>
      </c>
      <c r="N16" s="91">
        <f>M16</f>
        <v>0</v>
      </c>
      <c r="O16" s="103" t="s">
        <v>653</v>
      </c>
      <c r="P16" s="58" t="s">
        <v>39</v>
      </c>
      <c r="Q16" s="55"/>
      <c r="R16" s="59">
        <v>0.01</v>
      </c>
      <c r="S16" s="56">
        <f t="shared" si="0"/>
        <v>0.01</v>
      </c>
      <c r="T16" s="75">
        <f>ROUNDUP((R5*R16)+(R6*S16)+(R7*(R16*2)),2)</f>
        <v>0</v>
      </c>
    </row>
    <row r="17" spans="1:20" ht="18.75" customHeight="1" x14ac:dyDescent="0.2">
      <c r="A17" s="109"/>
      <c r="B17" s="79"/>
      <c r="C17" s="54" t="s">
        <v>49</v>
      </c>
      <c r="D17" s="55"/>
      <c r="E17" s="56">
        <v>10</v>
      </c>
      <c r="F17" s="57" t="s">
        <v>27</v>
      </c>
      <c r="G17" s="83"/>
      <c r="H17" s="87" t="s">
        <v>49</v>
      </c>
      <c r="I17" s="55"/>
      <c r="J17" s="57">
        <f>ROUNDUP(E17*0.75,2)</f>
        <v>7.5</v>
      </c>
      <c r="K17" s="57" t="s">
        <v>27</v>
      </c>
      <c r="L17" s="57"/>
      <c r="M17" s="57">
        <f>ROUNDUP((R5*E17)+(R6*J17)+(R7*(E17*2)),2)</f>
        <v>0</v>
      </c>
      <c r="N17" s="91">
        <f>ROUND(M17+(M17*10/100),2)</f>
        <v>0</v>
      </c>
      <c r="O17" s="36" t="s">
        <v>521</v>
      </c>
      <c r="P17" s="58" t="s">
        <v>40</v>
      </c>
      <c r="Q17" s="55" t="s">
        <v>41</v>
      </c>
      <c r="R17" s="59">
        <v>4</v>
      </c>
      <c r="S17" s="56">
        <f t="shared" si="0"/>
        <v>3</v>
      </c>
      <c r="T17" s="75">
        <f>ROUNDUP((R5*R17)+(R6*S17)+(R7*(R17*2)),2)</f>
        <v>0</v>
      </c>
    </row>
    <row r="18" spans="1:20" ht="18.75" customHeight="1" x14ac:dyDescent="0.2">
      <c r="A18" s="109"/>
      <c r="B18" s="79"/>
      <c r="C18" s="54"/>
      <c r="D18" s="55"/>
      <c r="E18" s="56"/>
      <c r="F18" s="57"/>
      <c r="G18" s="83"/>
      <c r="H18" s="87"/>
      <c r="I18" s="55"/>
      <c r="J18" s="57"/>
      <c r="K18" s="57"/>
      <c r="L18" s="57"/>
      <c r="M18" s="57"/>
      <c r="N18" s="91"/>
      <c r="O18" s="103" t="s">
        <v>663</v>
      </c>
      <c r="P18" s="58" t="s">
        <v>40</v>
      </c>
      <c r="Q18" s="55" t="s">
        <v>41</v>
      </c>
      <c r="R18" s="59">
        <v>4</v>
      </c>
      <c r="S18" s="56">
        <f t="shared" si="0"/>
        <v>3</v>
      </c>
      <c r="T18" s="75">
        <f>ROUNDUP((R5*R18)+(R6*S18)+(R7*(R18*2)),2)</f>
        <v>0</v>
      </c>
    </row>
    <row r="19" spans="1:20" ht="18.75" customHeight="1" x14ac:dyDescent="0.2">
      <c r="A19" s="109"/>
      <c r="B19" s="79"/>
      <c r="C19" s="54"/>
      <c r="D19" s="55"/>
      <c r="E19" s="56"/>
      <c r="F19" s="57"/>
      <c r="G19" s="83"/>
      <c r="H19" s="87"/>
      <c r="I19" s="55"/>
      <c r="J19" s="57"/>
      <c r="K19" s="57"/>
      <c r="L19" s="57"/>
      <c r="M19" s="57"/>
      <c r="N19" s="91"/>
      <c r="O19" s="79" t="s">
        <v>558</v>
      </c>
      <c r="P19" s="58" t="s">
        <v>42</v>
      </c>
      <c r="Q19" s="55"/>
      <c r="R19" s="59">
        <v>8</v>
      </c>
      <c r="S19" s="56">
        <f t="shared" si="0"/>
        <v>6</v>
      </c>
      <c r="T19" s="75">
        <f>ROUNDUP((R5*R19)+(R6*S19)+(R7*(R19*2)),2)</f>
        <v>0</v>
      </c>
    </row>
    <row r="20" spans="1:20" ht="18.75" customHeight="1" x14ac:dyDescent="0.2">
      <c r="A20" s="109"/>
      <c r="B20" s="79"/>
      <c r="C20" s="54"/>
      <c r="D20" s="55"/>
      <c r="E20" s="56"/>
      <c r="F20" s="57"/>
      <c r="G20" s="83"/>
      <c r="H20" s="87"/>
      <c r="I20" s="55"/>
      <c r="J20" s="57"/>
      <c r="K20" s="57"/>
      <c r="L20" s="57"/>
      <c r="M20" s="57"/>
      <c r="N20" s="91"/>
      <c r="O20" s="79" t="s">
        <v>24</v>
      </c>
      <c r="P20" s="58" t="s">
        <v>43</v>
      </c>
      <c r="Q20" s="55" t="s">
        <v>41</v>
      </c>
      <c r="R20" s="59">
        <v>6</v>
      </c>
      <c r="S20" s="56">
        <f t="shared" si="0"/>
        <v>4.5</v>
      </c>
      <c r="T20" s="75">
        <f>ROUNDUP((R5*R20)+(R6*S20)+(R7*(R20*2)),2)</f>
        <v>0</v>
      </c>
    </row>
    <row r="21" spans="1:20" ht="18.75" customHeight="1" x14ac:dyDescent="0.2">
      <c r="A21" s="109"/>
      <c r="B21" s="79"/>
      <c r="C21" s="54"/>
      <c r="D21" s="55"/>
      <c r="E21" s="56"/>
      <c r="F21" s="57"/>
      <c r="G21" s="83"/>
      <c r="H21" s="87"/>
      <c r="I21" s="55"/>
      <c r="J21" s="57"/>
      <c r="K21" s="57"/>
      <c r="L21" s="57"/>
      <c r="M21" s="57"/>
      <c r="N21" s="91"/>
      <c r="O21" s="79"/>
      <c r="P21" s="58" t="s">
        <v>44</v>
      </c>
      <c r="Q21" s="55"/>
      <c r="R21" s="59">
        <v>6</v>
      </c>
      <c r="S21" s="56">
        <f t="shared" si="0"/>
        <v>4.5</v>
      </c>
      <c r="T21" s="75">
        <f>ROUNDUP((R5*R21)+(R6*S21)+(R7*(R21*2)),2)</f>
        <v>0</v>
      </c>
    </row>
    <row r="22" spans="1:20" ht="18.75" customHeight="1" x14ac:dyDescent="0.2">
      <c r="A22" s="109"/>
      <c r="B22" s="79"/>
      <c r="C22" s="54"/>
      <c r="D22" s="55"/>
      <c r="E22" s="56"/>
      <c r="F22" s="57"/>
      <c r="G22" s="83"/>
      <c r="H22" s="87"/>
      <c r="I22" s="55"/>
      <c r="J22" s="57"/>
      <c r="K22" s="57"/>
      <c r="L22" s="57"/>
      <c r="M22" s="57"/>
      <c r="N22" s="91"/>
      <c r="O22" s="79"/>
      <c r="P22" s="58" t="s">
        <v>42</v>
      </c>
      <c r="Q22" s="55"/>
      <c r="R22" s="59">
        <v>10</v>
      </c>
      <c r="S22" s="56">
        <f t="shared" si="0"/>
        <v>7.5</v>
      </c>
      <c r="T22" s="75">
        <f>ROUNDUP((R5*R22)+(R6*S22)+(R7*(R22*2)),2)</f>
        <v>0</v>
      </c>
    </row>
    <row r="23" spans="1:20" ht="18.75" customHeight="1" x14ac:dyDescent="0.2">
      <c r="A23" s="109"/>
      <c r="B23" s="79"/>
      <c r="C23" s="54"/>
      <c r="D23" s="55"/>
      <c r="E23" s="56"/>
      <c r="F23" s="57"/>
      <c r="G23" s="83"/>
      <c r="H23" s="87"/>
      <c r="I23" s="55"/>
      <c r="J23" s="57"/>
      <c r="K23" s="57"/>
      <c r="L23" s="57"/>
      <c r="M23" s="57"/>
      <c r="N23" s="91"/>
      <c r="O23" s="79"/>
      <c r="P23" s="58" t="s">
        <v>69</v>
      </c>
      <c r="Q23" s="55"/>
      <c r="R23" s="59">
        <v>1</v>
      </c>
      <c r="S23" s="56">
        <f t="shared" si="0"/>
        <v>0.75</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46</v>
      </c>
      <c r="Q24" s="55"/>
      <c r="R24" s="59">
        <v>3</v>
      </c>
      <c r="S24" s="56">
        <f t="shared" si="0"/>
        <v>2.25</v>
      </c>
      <c r="T24" s="75">
        <f>ROUNDUP((R5*R24)+(R6*S24)+(R7*(R24*2)),2)</f>
        <v>0</v>
      </c>
    </row>
    <row r="25" spans="1:20" ht="18.75" customHeight="1" x14ac:dyDescent="0.2">
      <c r="A25" s="109"/>
      <c r="B25" s="80"/>
      <c r="C25" s="60"/>
      <c r="D25" s="61"/>
      <c r="E25" s="62"/>
      <c r="F25" s="63"/>
      <c r="G25" s="84"/>
      <c r="H25" s="88"/>
      <c r="I25" s="61"/>
      <c r="J25" s="63"/>
      <c r="K25" s="63"/>
      <c r="L25" s="63"/>
      <c r="M25" s="63"/>
      <c r="N25" s="92"/>
      <c r="O25" s="80"/>
      <c r="P25" s="64"/>
      <c r="Q25" s="61"/>
      <c r="R25" s="65"/>
      <c r="S25" s="62"/>
      <c r="T25" s="76"/>
    </row>
    <row r="26" spans="1:20" ht="18.75" customHeight="1" x14ac:dyDescent="0.2">
      <c r="A26" s="109"/>
      <c r="B26" s="79" t="s">
        <v>47</v>
      </c>
      <c r="C26" s="54" t="s">
        <v>502</v>
      </c>
      <c r="D26" s="55"/>
      <c r="E26" s="56">
        <v>20</v>
      </c>
      <c r="F26" s="57" t="s">
        <v>27</v>
      </c>
      <c r="G26" s="83"/>
      <c r="H26" s="87" t="s">
        <v>502</v>
      </c>
      <c r="I26" s="55"/>
      <c r="J26" s="57">
        <f>ROUNDUP(E26*0.75,2)</f>
        <v>15</v>
      </c>
      <c r="K26" s="57" t="s">
        <v>27</v>
      </c>
      <c r="L26" s="57"/>
      <c r="M26" s="57">
        <f>ROUNDUP((R5*E26)+(R6*J26)+(R7*(E26*2)),2)</f>
        <v>0</v>
      </c>
      <c r="N26" s="91">
        <f>M26</f>
        <v>0</v>
      </c>
      <c r="O26" s="79" t="s">
        <v>48</v>
      </c>
      <c r="P26" s="58" t="s">
        <v>42</v>
      </c>
      <c r="Q26" s="55"/>
      <c r="R26" s="59">
        <v>100</v>
      </c>
      <c r="S26" s="56">
        <f>ROUNDUP(R26*0.75,2)</f>
        <v>75</v>
      </c>
      <c r="T26" s="75">
        <f>ROUNDUP((R5*R26)+(R6*S26)+(R7*(R26*2)),2)</f>
        <v>0</v>
      </c>
    </row>
    <row r="27" spans="1:20" ht="18.75" customHeight="1" x14ac:dyDescent="0.2">
      <c r="A27" s="109"/>
      <c r="B27" s="79"/>
      <c r="C27" s="54" t="s">
        <v>50</v>
      </c>
      <c r="D27" s="55"/>
      <c r="E27" s="56">
        <v>0.5</v>
      </c>
      <c r="F27" s="57" t="s">
        <v>27</v>
      </c>
      <c r="G27" s="83"/>
      <c r="H27" s="87" t="s">
        <v>50</v>
      </c>
      <c r="I27" s="55"/>
      <c r="J27" s="57">
        <f>ROUNDUP(E27*0.75,2)</f>
        <v>0.38</v>
      </c>
      <c r="K27" s="57" t="s">
        <v>27</v>
      </c>
      <c r="L27" s="57"/>
      <c r="M27" s="57">
        <f>ROUNDUP((R5*E27)+(R6*J27)+(R7*(E27*2)),2)</f>
        <v>0</v>
      </c>
      <c r="N27" s="91">
        <f>M27</f>
        <v>0</v>
      </c>
      <c r="O27" s="79"/>
      <c r="P27" s="58" t="s">
        <v>51</v>
      </c>
      <c r="Q27" s="55" t="s">
        <v>52</v>
      </c>
      <c r="R27" s="59">
        <v>0.5</v>
      </c>
      <c r="S27" s="56">
        <f>ROUNDUP(R27*0.75,2)</f>
        <v>0.38</v>
      </c>
      <c r="T27" s="75">
        <f>ROUNDUP((R5*R27)+(R6*S27)+(R7*(R27*2)),2)</f>
        <v>0</v>
      </c>
    </row>
    <row r="28" spans="1:20" ht="18.75" customHeight="1" x14ac:dyDescent="0.2">
      <c r="A28" s="109"/>
      <c r="B28" s="79"/>
      <c r="C28" s="54"/>
      <c r="D28" s="55"/>
      <c r="E28" s="56"/>
      <c r="F28" s="57"/>
      <c r="G28" s="83"/>
      <c r="H28" s="87"/>
      <c r="I28" s="55"/>
      <c r="J28" s="57"/>
      <c r="K28" s="57"/>
      <c r="L28" s="57"/>
      <c r="M28" s="57"/>
      <c r="N28" s="91"/>
      <c r="O28" s="79"/>
      <c r="P28" s="58" t="s">
        <v>32</v>
      </c>
      <c r="Q28" s="55"/>
      <c r="R28" s="59">
        <v>0.1</v>
      </c>
      <c r="S28" s="56">
        <f>ROUNDUP(R28*0.75,2)</f>
        <v>0.08</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53</v>
      </c>
      <c r="C30" s="54" t="s">
        <v>55</v>
      </c>
      <c r="D30" s="55"/>
      <c r="E30" s="66">
        <v>0.125</v>
      </c>
      <c r="F30" s="57" t="s">
        <v>56</v>
      </c>
      <c r="G30" s="83"/>
      <c r="H30" s="87" t="s">
        <v>55</v>
      </c>
      <c r="I30" s="55"/>
      <c r="J30" s="57">
        <f>ROUNDUP(E30*0.75,2)</f>
        <v>9.9999999999999992E-2</v>
      </c>
      <c r="K30" s="57" t="s">
        <v>56</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60</v>
      </c>
      <c r="C34" s="54" t="s">
        <v>66</v>
      </c>
      <c r="D34" s="55"/>
      <c r="E34" s="56">
        <v>20</v>
      </c>
      <c r="F34" s="57" t="s">
        <v>27</v>
      </c>
      <c r="G34" s="83" t="s">
        <v>67</v>
      </c>
      <c r="H34" s="87" t="s">
        <v>66</v>
      </c>
      <c r="I34" s="55"/>
      <c r="J34" s="57">
        <f>ROUNDUP(E34*0.75,2)</f>
        <v>15</v>
      </c>
      <c r="K34" s="57" t="s">
        <v>27</v>
      </c>
      <c r="L34" s="57" t="s">
        <v>67</v>
      </c>
      <c r="M34" s="57">
        <f>ROUNDUP((S5*E34)+(S6*J34)+(S7*(E34*2)),2)</f>
        <v>0</v>
      </c>
      <c r="N34" s="91">
        <f>M34</f>
        <v>0</v>
      </c>
      <c r="O34" s="103" t="s">
        <v>654</v>
      </c>
      <c r="P34" s="58" t="s">
        <v>42</v>
      </c>
      <c r="Q34" s="55"/>
      <c r="R34" s="59">
        <v>60</v>
      </c>
      <c r="S34" s="56">
        <f>ROUNDUP(R34*0.75,2)</f>
        <v>45</v>
      </c>
      <c r="T34" s="75">
        <f>ROUNDUP((S5*R34)+(S6*S34)+(S7*(R34*2)),2)</f>
        <v>0</v>
      </c>
    </row>
    <row r="35" spans="1:20" ht="18.75" customHeight="1" x14ac:dyDescent="0.2">
      <c r="A35" s="109"/>
      <c r="B35" s="79"/>
      <c r="C35" s="54" t="s">
        <v>68</v>
      </c>
      <c r="D35" s="55"/>
      <c r="E35" s="56">
        <v>0.5</v>
      </c>
      <c r="F35" s="57" t="s">
        <v>27</v>
      </c>
      <c r="G35" s="83"/>
      <c r="H35" s="87" t="s">
        <v>68</v>
      </c>
      <c r="I35" s="55"/>
      <c r="J35" s="57">
        <f>ROUNDUP(E35*0.75,2)</f>
        <v>0.38</v>
      </c>
      <c r="K35" s="57" t="s">
        <v>27</v>
      </c>
      <c r="L35" s="57"/>
      <c r="M35" s="57">
        <f>ROUNDUP((S5*E35)+(S6*J35)+(S7*(E35*2)),2)</f>
        <v>0</v>
      </c>
      <c r="N35" s="91">
        <f>M35</f>
        <v>0</v>
      </c>
      <c r="O35" s="36" t="s">
        <v>522</v>
      </c>
      <c r="P35" s="58" t="s">
        <v>69</v>
      </c>
      <c r="Q35" s="55"/>
      <c r="R35" s="59">
        <v>6</v>
      </c>
      <c r="S35" s="56">
        <f>ROUNDUP(R35*0.75,2)</f>
        <v>4.5</v>
      </c>
      <c r="T35" s="75">
        <f>ROUNDUP((S5*R35)+(S6*S35)+(S7*(R35*2)),2)</f>
        <v>0</v>
      </c>
    </row>
    <row r="36" spans="1:20" ht="18.75" customHeight="1" x14ac:dyDescent="0.2">
      <c r="A36" s="109"/>
      <c r="B36" s="79"/>
      <c r="C36" s="54"/>
      <c r="D36" s="55"/>
      <c r="E36" s="56"/>
      <c r="F36" s="57"/>
      <c r="G36" s="83"/>
      <c r="H36" s="87"/>
      <c r="I36" s="55"/>
      <c r="J36" s="57"/>
      <c r="K36" s="57"/>
      <c r="L36" s="57"/>
      <c r="M36" s="57"/>
      <c r="N36" s="91"/>
      <c r="O36" s="79" t="s">
        <v>61</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79" t="s">
        <v>62</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63</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64</v>
      </c>
      <c r="P39" s="58"/>
      <c r="Q39" s="55"/>
      <c r="R39" s="59"/>
      <c r="S39" s="56"/>
      <c r="T39" s="75"/>
    </row>
    <row r="40" spans="1:20" ht="18.75" customHeight="1" x14ac:dyDescent="0.2">
      <c r="A40" s="109"/>
      <c r="B40" s="79"/>
      <c r="C40" s="54"/>
      <c r="D40" s="55"/>
      <c r="E40" s="56"/>
      <c r="F40" s="57"/>
      <c r="G40" s="83"/>
      <c r="H40" s="87"/>
      <c r="I40" s="55"/>
      <c r="J40" s="57"/>
      <c r="K40" s="57"/>
      <c r="L40" s="57"/>
      <c r="M40" s="57"/>
      <c r="N40" s="91"/>
      <c r="O40" s="79"/>
      <c r="P40" s="58"/>
      <c r="Q40" s="55"/>
      <c r="R40" s="59"/>
      <c r="S40" s="56"/>
      <c r="T40" s="75"/>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70</v>
      </c>
      <c r="C42" s="54" t="s">
        <v>71</v>
      </c>
      <c r="D42" s="55" t="s">
        <v>655</v>
      </c>
      <c r="E42" s="56">
        <v>1</v>
      </c>
      <c r="F42" s="57" t="s">
        <v>72</v>
      </c>
      <c r="G42" s="83"/>
      <c r="H42" s="87" t="s">
        <v>71</v>
      </c>
      <c r="I42" s="55" t="s">
        <v>655</v>
      </c>
      <c r="J42" s="57">
        <f>ROUNDUP(E42*0.75,2)</f>
        <v>0.75</v>
      </c>
      <c r="K42" s="57" t="s">
        <v>72</v>
      </c>
      <c r="L42" s="57"/>
      <c r="M42" s="57">
        <f>ROUNDUP((S5*E42)+(S6*J42)+(S7*(E42*2)),2)</f>
        <v>0</v>
      </c>
      <c r="N42" s="91">
        <f>M42</f>
        <v>0</v>
      </c>
      <c r="O42" s="79"/>
      <c r="P42" s="58"/>
      <c r="Q42" s="55"/>
      <c r="R42" s="59"/>
      <c r="S42" s="56"/>
      <c r="T42" s="75"/>
    </row>
    <row r="43" spans="1:20" ht="18.75" customHeight="1" thickBot="1" x14ac:dyDescent="0.25">
      <c r="A43" s="110"/>
      <c r="B43" s="81"/>
      <c r="C43" s="67"/>
      <c r="D43" s="68"/>
      <c r="E43" s="69"/>
      <c r="F43" s="70"/>
      <c r="G43" s="85"/>
      <c r="H43" s="89"/>
      <c r="I43" s="68"/>
      <c r="J43" s="70"/>
      <c r="K43" s="70"/>
      <c r="L43" s="70"/>
      <c r="M43" s="70"/>
      <c r="N43" s="93"/>
      <c r="O43" s="81"/>
      <c r="P43" s="71"/>
      <c r="Q43" s="68"/>
      <c r="R43" s="72"/>
      <c r="S43" s="69"/>
      <c r="T43" s="77"/>
    </row>
    <row r="44" spans="1:20" ht="18.75" customHeight="1" x14ac:dyDescent="0.2">
      <c r="A44" s="108" t="s">
        <v>101</v>
      </c>
      <c r="B44" s="79" t="s">
        <v>656</v>
      </c>
      <c r="C44" s="54" t="s">
        <v>75</v>
      </c>
      <c r="D44" s="55" t="s">
        <v>77</v>
      </c>
      <c r="E44" s="56">
        <v>3</v>
      </c>
      <c r="F44" s="57" t="s">
        <v>27</v>
      </c>
      <c r="G44" s="83" t="s">
        <v>76</v>
      </c>
      <c r="H44" s="87" t="s">
        <v>75</v>
      </c>
      <c r="I44" s="55" t="s">
        <v>77</v>
      </c>
      <c r="J44" s="57">
        <f>ROUNDUP(E44*0.75,2)</f>
        <v>2.25</v>
      </c>
      <c r="K44" s="57" t="s">
        <v>27</v>
      </c>
      <c r="L44" s="57" t="s">
        <v>76</v>
      </c>
      <c r="M44" s="57">
        <f>ROUNDUP((T5*E44)+(T6*J44)+(T7*(E44*2)),2)</f>
        <v>0</v>
      </c>
      <c r="N44" s="91">
        <f>M44</f>
        <v>0</v>
      </c>
      <c r="O44" s="79" t="s">
        <v>657</v>
      </c>
      <c r="P44" s="58" t="s">
        <v>25</v>
      </c>
      <c r="Q44" s="55"/>
      <c r="R44" s="59">
        <v>110</v>
      </c>
      <c r="S44" s="56">
        <f>ROUNDUP(R44*0.75,2)</f>
        <v>82.5</v>
      </c>
      <c r="T44" s="75">
        <f>ROUNDUP((T5*R44)+(T6*S44)+(T7*(R44*2)),2)</f>
        <v>0</v>
      </c>
    </row>
    <row r="45" spans="1:20" ht="18.75" customHeight="1" x14ac:dyDescent="0.2">
      <c r="A45" s="109"/>
      <c r="B45" s="79" t="s">
        <v>559</v>
      </c>
      <c r="C45" s="54" t="s">
        <v>78</v>
      </c>
      <c r="D45" s="55"/>
      <c r="E45" s="56">
        <v>10</v>
      </c>
      <c r="F45" s="57" t="s">
        <v>27</v>
      </c>
      <c r="G45" s="83"/>
      <c r="H45" s="87" t="s">
        <v>78</v>
      </c>
      <c r="I45" s="55"/>
      <c r="J45" s="57">
        <f>ROUNDUP(E45*0.75,2)</f>
        <v>7.5</v>
      </c>
      <c r="K45" s="57" t="s">
        <v>27</v>
      </c>
      <c r="L45" s="57"/>
      <c r="M45" s="57">
        <f>ROUNDUP((T5*E45)+(T6*J45)+(T7*(E45*2)),2)</f>
        <v>0</v>
      </c>
      <c r="N45" s="91">
        <f>M45</f>
        <v>0</v>
      </c>
      <c r="O45" s="79" t="s">
        <v>74</v>
      </c>
      <c r="P45" s="58"/>
      <c r="Q45" s="55"/>
      <c r="R45" s="59"/>
      <c r="S45" s="56"/>
      <c r="T45" s="75"/>
    </row>
    <row r="46" spans="1:20" ht="18.75" customHeight="1" x14ac:dyDescent="0.2">
      <c r="A46" s="109"/>
      <c r="B46" s="79"/>
      <c r="C46" s="54"/>
      <c r="D46" s="55"/>
      <c r="E46" s="56"/>
      <c r="F46" s="57"/>
      <c r="G46" s="83"/>
      <c r="H46" s="87"/>
      <c r="I46" s="55"/>
      <c r="J46" s="57"/>
      <c r="K46" s="57"/>
      <c r="L46" s="57"/>
      <c r="M46" s="57"/>
      <c r="N46" s="91"/>
      <c r="O46" s="79" t="s">
        <v>48</v>
      </c>
      <c r="P46" s="58"/>
      <c r="Q46" s="55"/>
      <c r="R46" s="59"/>
      <c r="S46" s="56"/>
      <c r="T46" s="75"/>
    </row>
    <row r="47" spans="1:20" ht="18.75" customHeight="1" x14ac:dyDescent="0.2">
      <c r="A47" s="109"/>
      <c r="B47" s="80"/>
      <c r="C47" s="60"/>
      <c r="D47" s="61"/>
      <c r="E47" s="62"/>
      <c r="F47" s="63"/>
      <c r="G47" s="84"/>
      <c r="H47" s="88"/>
      <c r="I47" s="61"/>
      <c r="J47" s="63"/>
      <c r="K47" s="63"/>
      <c r="L47" s="63"/>
      <c r="M47" s="63"/>
      <c r="N47" s="92"/>
      <c r="O47" s="80"/>
      <c r="P47" s="64"/>
      <c r="Q47" s="61"/>
      <c r="R47" s="65"/>
      <c r="S47" s="62"/>
      <c r="T47" s="76"/>
    </row>
    <row r="48" spans="1:20" ht="18.75" customHeight="1" x14ac:dyDescent="0.2">
      <c r="A48" s="109"/>
      <c r="B48" s="79" t="s">
        <v>658</v>
      </c>
      <c r="C48" s="54" t="s">
        <v>83</v>
      </c>
      <c r="D48" s="55" t="s">
        <v>84</v>
      </c>
      <c r="E48" s="56">
        <v>1</v>
      </c>
      <c r="F48" s="57" t="s">
        <v>56</v>
      </c>
      <c r="G48" s="83"/>
      <c r="H48" s="87" t="s">
        <v>83</v>
      </c>
      <c r="I48" s="55" t="s">
        <v>84</v>
      </c>
      <c r="J48" s="57">
        <f>ROUNDUP(E48*0.75,2)</f>
        <v>0.75</v>
      </c>
      <c r="K48" s="57" t="s">
        <v>56</v>
      </c>
      <c r="L48" s="57"/>
      <c r="M48" s="57">
        <f>ROUNDUP((T5*E48)+(T6*J48)+(T7*(E48*2)),2)</f>
        <v>0</v>
      </c>
      <c r="N48" s="91">
        <f>M48</f>
        <v>0</v>
      </c>
      <c r="O48" s="79" t="s">
        <v>79</v>
      </c>
      <c r="P48" s="58" t="s">
        <v>86</v>
      </c>
      <c r="Q48" s="55"/>
      <c r="R48" s="59">
        <v>0.5</v>
      </c>
      <c r="S48" s="56">
        <f t="shared" ref="S48:S56" si="1">ROUNDUP(R48*0.75,2)</f>
        <v>0.38</v>
      </c>
      <c r="T48" s="75">
        <f>ROUNDUP((T5*R48)+(T6*S48)+(T7*(R48*2)),2)</f>
        <v>0</v>
      </c>
    </row>
    <row r="49" spans="1:20" ht="18.75" customHeight="1" x14ac:dyDescent="0.2">
      <c r="A49" s="109"/>
      <c r="B49" s="79" t="s">
        <v>560</v>
      </c>
      <c r="C49" s="54" t="s">
        <v>85</v>
      </c>
      <c r="D49" s="55"/>
      <c r="E49" s="56">
        <v>10</v>
      </c>
      <c r="F49" s="57" t="s">
        <v>27</v>
      </c>
      <c r="G49" s="83"/>
      <c r="H49" s="87" t="s">
        <v>85</v>
      </c>
      <c r="I49" s="55"/>
      <c r="J49" s="57">
        <f>ROUNDUP(E49*0.75,2)</f>
        <v>7.5</v>
      </c>
      <c r="K49" s="57" t="s">
        <v>27</v>
      </c>
      <c r="L49" s="57"/>
      <c r="M49" s="57">
        <f>ROUNDUP((T5*E49)+(T6*J49)+(T7*(E49*2)),2)</f>
        <v>0</v>
      </c>
      <c r="N49" s="91">
        <f>M49</f>
        <v>0</v>
      </c>
      <c r="O49" s="79" t="s">
        <v>80</v>
      </c>
      <c r="P49" s="58" t="s">
        <v>32</v>
      </c>
      <c r="Q49" s="55"/>
      <c r="R49" s="59">
        <v>0.05</v>
      </c>
      <c r="S49" s="56">
        <f t="shared" si="1"/>
        <v>0.04</v>
      </c>
      <c r="T49" s="75">
        <f>ROUNDUP((T5*R49)+(T6*S49)+(T7*(R49*2)),2)</f>
        <v>0</v>
      </c>
    </row>
    <row r="50" spans="1:20" ht="18.75" customHeight="1" x14ac:dyDescent="0.2">
      <c r="A50" s="109"/>
      <c r="B50" s="79"/>
      <c r="C50" s="54" t="s">
        <v>28</v>
      </c>
      <c r="D50" s="55"/>
      <c r="E50" s="56">
        <v>20</v>
      </c>
      <c r="F50" s="57" t="s">
        <v>27</v>
      </c>
      <c r="G50" s="83"/>
      <c r="H50" s="87" t="s">
        <v>28</v>
      </c>
      <c r="I50" s="55"/>
      <c r="J50" s="57">
        <f>ROUNDUP(E50*0.75,2)</f>
        <v>15</v>
      </c>
      <c r="K50" s="57" t="s">
        <v>27</v>
      </c>
      <c r="L50" s="57"/>
      <c r="M50" s="57">
        <f>ROUNDUP((T5*E50)+(T6*J50)+(T7*(E50*2)),2)</f>
        <v>0</v>
      </c>
      <c r="N50" s="91">
        <f>ROUND(M50+(M50*6/100),2)</f>
        <v>0</v>
      </c>
      <c r="O50" s="79" t="s">
        <v>81</v>
      </c>
      <c r="P50" s="58" t="s">
        <v>39</v>
      </c>
      <c r="Q50" s="55"/>
      <c r="R50" s="59">
        <v>0.01</v>
      </c>
      <c r="S50" s="56">
        <f t="shared" si="1"/>
        <v>0.01</v>
      </c>
      <c r="T50" s="75">
        <f>ROUNDUP((T5*R50)+(T6*S50)+(T7*(R50*2)),2)</f>
        <v>0</v>
      </c>
    </row>
    <row r="51" spans="1:20" ht="18.75" customHeight="1" x14ac:dyDescent="0.2">
      <c r="A51" s="109"/>
      <c r="B51" s="79"/>
      <c r="C51" s="54" t="s">
        <v>90</v>
      </c>
      <c r="D51" s="55"/>
      <c r="E51" s="56">
        <v>3</v>
      </c>
      <c r="F51" s="57" t="s">
        <v>27</v>
      </c>
      <c r="G51" s="83"/>
      <c r="H51" s="87" t="s">
        <v>90</v>
      </c>
      <c r="I51" s="55"/>
      <c r="J51" s="57">
        <f>ROUNDUP(E51*0.75,2)</f>
        <v>2.25</v>
      </c>
      <c r="K51" s="57" t="s">
        <v>27</v>
      </c>
      <c r="L51" s="57"/>
      <c r="M51" s="57">
        <f>ROUNDUP((T5*E51)+(T6*J51)+(T7*(E51*2)),2)</f>
        <v>0</v>
      </c>
      <c r="N51" s="91">
        <f>M51</f>
        <v>0</v>
      </c>
      <c r="O51" s="103" t="s">
        <v>659</v>
      </c>
      <c r="P51" s="58" t="s">
        <v>44</v>
      </c>
      <c r="Q51" s="55"/>
      <c r="R51" s="59">
        <v>2</v>
      </c>
      <c r="S51" s="56">
        <f t="shared" si="1"/>
        <v>1.5</v>
      </c>
      <c r="T51" s="75">
        <f>ROUNDUP((T5*R51)+(T6*S51)+(T7*(R51*2)),2)</f>
        <v>0</v>
      </c>
    </row>
    <row r="52" spans="1:20" ht="18.75" customHeight="1" x14ac:dyDescent="0.2">
      <c r="A52" s="109"/>
      <c r="B52" s="79"/>
      <c r="C52" s="54"/>
      <c r="D52" s="55"/>
      <c r="E52" s="56"/>
      <c r="F52" s="57"/>
      <c r="G52" s="83"/>
      <c r="H52" s="87"/>
      <c r="I52" s="55"/>
      <c r="J52" s="57"/>
      <c r="K52" s="57"/>
      <c r="L52" s="57"/>
      <c r="M52" s="57"/>
      <c r="N52" s="91"/>
      <c r="O52" s="36" t="s">
        <v>660</v>
      </c>
      <c r="P52" s="58" t="s">
        <v>42</v>
      </c>
      <c r="Q52" s="55"/>
      <c r="R52" s="59">
        <v>15</v>
      </c>
      <c r="S52" s="56">
        <f t="shared" si="1"/>
        <v>11.25</v>
      </c>
      <c r="T52" s="75">
        <f>ROUNDUP((T5*R52)+(T6*S52)+(T7*(R52*2)),2)</f>
        <v>0</v>
      </c>
    </row>
    <row r="53" spans="1:20" ht="18.75" customHeight="1" x14ac:dyDescent="0.2">
      <c r="A53" s="109"/>
      <c r="B53" s="79"/>
      <c r="C53" s="54"/>
      <c r="D53" s="55"/>
      <c r="E53" s="56"/>
      <c r="F53" s="57"/>
      <c r="G53" s="83"/>
      <c r="H53" s="87"/>
      <c r="I53" s="55"/>
      <c r="J53" s="57"/>
      <c r="K53" s="57"/>
      <c r="L53" s="57"/>
      <c r="M53" s="57"/>
      <c r="N53" s="91"/>
      <c r="O53" s="79" t="s">
        <v>82</v>
      </c>
      <c r="P53" s="58" t="s">
        <v>69</v>
      </c>
      <c r="Q53" s="55"/>
      <c r="R53" s="59">
        <v>1</v>
      </c>
      <c r="S53" s="56">
        <f t="shared" si="1"/>
        <v>0.75</v>
      </c>
      <c r="T53" s="75">
        <f>ROUNDUP((T5*R53)+(T6*S53)+(T7*(R53*2)),2)</f>
        <v>0</v>
      </c>
    </row>
    <row r="54" spans="1:20" ht="18.75" customHeight="1" x14ac:dyDescent="0.2">
      <c r="A54" s="109"/>
      <c r="B54" s="79"/>
      <c r="C54" s="54"/>
      <c r="D54" s="55"/>
      <c r="E54" s="56"/>
      <c r="F54" s="57"/>
      <c r="G54" s="83"/>
      <c r="H54" s="87"/>
      <c r="I54" s="55"/>
      <c r="J54" s="57"/>
      <c r="K54" s="57"/>
      <c r="L54" s="57"/>
      <c r="M54" s="57"/>
      <c r="N54" s="91"/>
      <c r="O54" s="79" t="s">
        <v>48</v>
      </c>
      <c r="P54" s="58" t="s">
        <v>87</v>
      </c>
      <c r="Q54" s="55"/>
      <c r="R54" s="59">
        <v>1.5</v>
      </c>
      <c r="S54" s="56">
        <f t="shared" si="1"/>
        <v>1.1300000000000001</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88</v>
      </c>
      <c r="Q55" s="55" t="s">
        <v>41</v>
      </c>
      <c r="R55" s="59">
        <v>1.5</v>
      </c>
      <c r="S55" s="56">
        <f t="shared" si="1"/>
        <v>1.1300000000000001</v>
      </c>
      <c r="T55" s="75">
        <f>ROUNDUP((T5*R55)+(T6*S55)+(T7*(R55*2)),2)</f>
        <v>0</v>
      </c>
    </row>
    <row r="56" spans="1:20" ht="18.75" customHeight="1" x14ac:dyDescent="0.2">
      <c r="A56" s="109"/>
      <c r="B56" s="79"/>
      <c r="C56" s="54"/>
      <c r="D56" s="55"/>
      <c r="E56" s="56"/>
      <c r="F56" s="57"/>
      <c r="G56" s="83"/>
      <c r="H56" s="87"/>
      <c r="I56" s="55"/>
      <c r="J56" s="57"/>
      <c r="K56" s="57"/>
      <c r="L56" s="57"/>
      <c r="M56" s="57"/>
      <c r="N56" s="91"/>
      <c r="O56" s="79"/>
      <c r="P56" s="58" t="s">
        <v>89</v>
      </c>
      <c r="Q56" s="55"/>
      <c r="R56" s="59">
        <v>1</v>
      </c>
      <c r="S56" s="56">
        <f t="shared" si="1"/>
        <v>0.75</v>
      </c>
      <c r="T56" s="75">
        <f>ROUNDUP((T5*R56)+(T6*S56)+(T7*(R56*2)),2)</f>
        <v>0</v>
      </c>
    </row>
    <row r="57" spans="1:20" ht="18.75" customHeight="1" x14ac:dyDescent="0.2">
      <c r="A57" s="109"/>
      <c r="B57" s="80"/>
      <c r="C57" s="60"/>
      <c r="D57" s="61"/>
      <c r="E57" s="62"/>
      <c r="F57" s="63"/>
      <c r="G57" s="84"/>
      <c r="H57" s="88"/>
      <c r="I57" s="61"/>
      <c r="J57" s="63"/>
      <c r="K57" s="63"/>
      <c r="L57" s="63"/>
      <c r="M57" s="63"/>
      <c r="N57" s="92"/>
      <c r="O57" s="80"/>
      <c r="P57" s="64"/>
      <c r="Q57" s="61"/>
      <c r="R57" s="65"/>
      <c r="S57" s="62"/>
      <c r="T57" s="76"/>
    </row>
    <row r="58" spans="1:20" ht="18.75" customHeight="1" x14ac:dyDescent="0.2">
      <c r="A58" s="109"/>
      <c r="B58" s="79" t="s">
        <v>91</v>
      </c>
      <c r="C58" s="54" t="s">
        <v>93</v>
      </c>
      <c r="D58" s="55"/>
      <c r="E58" s="56">
        <v>5</v>
      </c>
      <c r="F58" s="57" t="s">
        <v>27</v>
      </c>
      <c r="G58" s="83"/>
      <c r="H58" s="87" t="s">
        <v>93</v>
      </c>
      <c r="I58" s="55"/>
      <c r="J58" s="57">
        <f>ROUNDUP(E58*0.75,2)</f>
        <v>3.75</v>
      </c>
      <c r="K58" s="57" t="s">
        <v>27</v>
      </c>
      <c r="L58" s="57"/>
      <c r="M58" s="57">
        <f>ROUNDUP((T5*E58)+(T6*J58)+(T7*(E58*2)),2)</f>
        <v>0</v>
      </c>
      <c r="N58" s="91">
        <f>M58</f>
        <v>0</v>
      </c>
      <c r="O58" s="103" t="s">
        <v>661</v>
      </c>
      <c r="P58" s="58" t="s">
        <v>44</v>
      </c>
      <c r="Q58" s="55"/>
      <c r="R58" s="59">
        <v>1</v>
      </c>
      <c r="S58" s="56">
        <f>ROUNDUP(R58*0.75,2)</f>
        <v>0.75</v>
      </c>
      <c r="T58" s="75">
        <f>ROUNDUP((T5*R58)+(T6*S58)+(T7*(R58*2)),2)</f>
        <v>0</v>
      </c>
    </row>
    <row r="59" spans="1:20" ht="18.75" customHeight="1" x14ac:dyDescent="0.2">
      <c r="A59" s="109"/>
      <c r="B59" s="79"/>
      <c r="C59" s="54" t="s">
        <v>49</v>
      </c>
      <c r="D59" s="55"/>
      <c r="E59" s="56">
        <v>10</v>
      </c>
      <c r="F59" s="57" t="s">
        <v>27</v>
      </c>
      <c r="G59" s="83"/>
      <c r="H59" s="87" t="s">
        <v>49</v>
      </c>
      <c r="I59" s="55"/>
      <c r="J59" s="57">
        <f>ROUNDUP(E59*0.75,2)</f>
        <v>7.5</v>
      </c>
      <c r="K59" s="57" t="s">
        <v>27</v>
      </c>
      <c r="L59" s="57"/>
      <c r="M59" s="57">
        <f>ROUNDUP((T5*E59)+(T6*J59)+(T7*(E59*2)),2)</f>
        <v>0</v>
      </c>
      <c r="N59" s="91">
        <f>ROUND(M59+(M59*10/100),2)</f>
        <v>0</v>
      </c>
      <c r="O59" s="36" t="s">
        <v>523</v>
      </c>
      <c r="P59" s="58" t="s">
        <v>95</v>
      </c>
      <c r="Q59" s="55"/>
      <c r="R59" s="59">
        <v>20</v>
      </c>
      <c r="S59" s="56">
        <f>ROUNDUP(R59*0.75,2)</f>
        <v>15</v>
      </c>
      <c r="T59" s="75">
        <f>ROUNDUP((T5*R59)+(T6*S59)+(T7*(R59*2)),2)</f>
        <v>0</v>
      </c>
    </row>
    <row r="60" spans="1:20" ht="18.75" customHeight="1" x14ac:dyDescent="0.2">
      <c r="A60" s="109"/>
      <c r="B60" s="79"/>
      <c r="C60" s="54" t="s">
        <v>94</v>
      </c>
      <c r="D60" s="55"/>
      <c r="E60" s="56">
        <v>5</v>
      </c>
      <c r="F60" s="57" t="s">
        <v>27</v>
      </c>
      <c r="G60" s="83"/>
      <c r="H60" s="87" t="s">
        <v>94</v>
      </c>
      <c r="I60" s="55"/>
      <c r="J60" s="57">
        <f>ROUNDUP(E60*0.75,2)</f>
        <v>3.75</v>
      </c>
      <c r="K60" s="57" t="s">
        <v>27</v>
      </c>
      <c r="L60" s="57"/>
      <c r="M60" s="57">
        <f>ROUNDUP((T5*E60)+(T6*J60)+(T7*(E60*2)),2)</f>
        <v>0</v>
      </c>
      <c r="N60" s="91">
        <f>ROUND(M60+(M60*10/100),2)</f>
        <v>0</v>
      </c>
      <c r="O60" s="79" t="s">
        <v>92</v>
      </c>
      <c r="P60" s="58" t="s">
        <v>69</v>
      </c>
      <c r="Q60" s="55"/>
      <c r="R60" s="59">
        <v>1</v>
      </c>
      <c r="S60" s="56">
        <f>ROUNDUP(R60*0.75,2)</f>
        <v>0.75</v>
      </c>
      <c r="T60" s="75">
        <f>ROUNDUP((T5*R60)+(T6*S60)+(T7*(R60*2)),2)</f>
        <v>0</v>
      </c>
    </row>
    <row r="61" spans="1:20" ht="18.75" customHeight="1" x14ac:dyDescent="0.2">
      <c r="A61" s="109"/>
      <c r="B61" s="79"/>
      <c r="C61" s="54"/>
      <c r="D61" s="55"/>
      <c r="E61" s="56"/>
      <c r="F61" s="57"/>
      <c r="G61" s="83"/>
      <c r="H61" s="87"/>
      <c r="I61" s="55"/>
      <c r="J61" s="57"/>
      <c r="K61" s="57"/>
      <c r="L61" s="57"/>
      <c r="M61" s="57"/>
      <c r="N61" s="91"/>
      <c r="O61" s="79" t="s">
        <v>48</v>
      </c>
      <c r="P61" s="58" t="s">
        <v>96</v>
      </c>
      <c r="Q61" s="55"/>
      <c r="R61" s="59">
        <v>1</v>
      </c>
      <c r="S61" s="56">
        <f>ROUNDUP(R61*0.75,2)</f>
        <v>0.75</v>
      </c>
      <c r="T61" s="75">
        <f>ROUNDUP((T5*R61)+(T6*S61)+(T7*(R61*2)),2)</f>
        <v>0</v>
      </c>
    </row>
    <row r="62" spans="1:20" ht="18.75" customHeight="1" x14ac:dyDescent="0.2">
      <c r="A62" s="109"/>
      <c r="B62" s="79"/>
      <c r="C62" s="54"/>
      <c r="D62" s="55"/>
      <c r="E62" s="56"/>
      <c r="F62" s="57"/>
      <c r="G62" s="83"/>
      <c r="H62" s="87"/>
      <c r="I62" s="55"/>
      <c r="J62" s="57"/>
      <c r="K62" s="57"/>
      <c r="L62" s="57"/>
      <c r="M62" s="57"/>
      <c r="N62" s="91"/>
      <c r="O62" s="79"/>
      <c r="P62" s="58" t="s">
        <v>88</v>
      </c>
      <c r="Q62" s="55" t="s">
        <v>41</v>
      </c>
      <c r="R62" s="59">
        <v>1</v>
      </c>
      <c r="S62" s="56">
        <f>ROUNDUP(R62*0.75,2)</f>
        <v>0.75</v>
      </c>
      <c r="T62" s="75">
        <f>ROUNDUP((T5*R62)+(T6*S62)+(T7*(R62*2)),2)</f>
        <v>0</v>
      </c>
    </row>
    <row r="63" spans="1:20" ht="18.75" customHeight="1" x14ac:dyDescent="0.2">
      <c r="A63" s="109"/>
      <c r="B63" s="80"/>
      <c r="C63" s="60"/>
      <c r="D63" s="61"/>
      <c r="E63" s="62"/>
      <c r="F63" s="63"/>
      <c r="G63" s="84"/>
      <c r="H63" s="88"/>
      <c r="I63" s="61"/>
      <c r="J63" s="63"/>
      <c r="K63" s="63"/>
      <c r="L63" s="63"/>
      <c r="M63" s="63"/>
      <c r="N63" s="92"/>
      <c r="O63" s="80"/>
      <c r="P63" s="64"/>
      <c r="Q63" s="61"/>
      <c r="R63" s="65"/>
      <c r="S63" s="62"/>
      <c r="T63" s="76"/>
    </row>
    <row r="64" spans="1:20" ht="18.75" customHeight="1" x14ac:dyDescent="0.2">
      <c r="A64" s="109"/>
      <c r="B64" s="79" t="s">
        <v>97</v>
      </c>
      <c r="C64" s="54" t="s">
        <v>253</v>
      </c>
      <c r="D64" s="55"/>
      <c r="E64" s="56">
        <v>20</v>
      </c>
      <c r="F64" s="57" t="s">
        <v>27</v>
      </c>
      <c r="G64" s="83"/>
      <c r="H64" s="87" t="s">
        <v>253</v>
      </c>
      <c r="I64" s="55"/>
      <c r="J64" s="57">
        <f>ROUNDUP(E64*0.75,2)</f>
        <v>15</v>
      </c>
      <c r="K64" s="57" t="s">
        <v>27</v>
      </c>
      <c r="L64" s="57"/>
      <c r="M64" s="57">
        <f>ROUNDUP((T5*E64)+(T6*J64)+(T7*(E64*2)),2)</f>
        <v>0</v>
      </c>
      <c r="N64" s="91">
        <f>M64</f>
        <v>0</v>
      </c>
      <c r="O64" s="79" t="s">
        <v>48</v>
      </c>
      <c r="P64" s="58" t="s">
        <v>95</v>
      </c>
      <c r="Q64" s="55"/>
      <c r="R64" s="59">
        <v>100</v>
      </c>
      <c r="S64" s="56">
        <f>ROUNDUP(R64*0.75,2)</f>
        <v>75</v>
      </c>
      <c r="T64" s="75">
        <f>ROUNDUP((T5*R64)+(T6*S64)+(T7*(R64*2)),2)</f>
        <v>0</v>
      </c>
    </row>
    <row r="65" spans="1:20" ht="18.75" customHeight="1" x14ac:dyDescent="0.2">
      <c r="A65" s="109"/>
      <c r="B65" s="79"/>
      <c r="C65" s="54" t="s">
        <v>99</v>
      </c>
      <c r="D65" s="55" t="s">
        <v>41</v>
      </c>
      <c r="E65" s="73">
        <v>0.1</v>
      </c>
      <c r="F65" s="57" t="s">
        <v>100</v>
      </c>
      <c r="G65" s="83"/>
      <c r="H65" s="87" t="s">
        <v>99</v>
      </c>
      <c r="I65" s="55" t="s">
        <v>41</v>
      </c>
      <c r="J65" s="57">
        <f>ROUNDUP(E65*0.75,2)</f>
        <v>0.08</v>
      </c>
      <c r="K65" s="57" t="s">
        <v>100</v>
      </c>
      <c r="L65" s="57"/>
      <c r="M65" s="57">
        <f>ROUNDUP((T5*E65)+(T6*J65)+(T7*(E65*2)),2)</f>
        <v>0</v>
      </c>
      <c r="N65" s="91">
        <f>M65</f>
        <v>0</v>
      </c>
      <c r="O65" s="79"/>
      <c r="P65" s="58" t="s">
        <v>32</v>
      </c>
      <c r="Q65" s="55"/>
      <c r="R65" s="59">
        <v>0.1</v>
      </c>
      <c r="S65" s="56">
        <f>ROUNDUP(R65*0.75,2)</f>
        <v>0.08</v>
      </c>
      <c r="T65" s="75">
        <f>ROUNDUP((T5*R65)+(T6*S65)+(T7*(R65*2)),2)</f>
        <v>0</v>
      </c>
    </row>
    <row r="66" spans="1:20" ht="18.75" customHeight="1" x14ac:dyDescent="0.2">
      <c r="A66" s="109"/>
      <c r="B66" s="79"/>
      <c r="C66" s="54"/>
      <c r="D66" s="55"/>
      <c r="E66" s="56"/>
      <c r="F66" s="57"/>
      <c r="G66" s="83"/>
      <c r="H66" s="87"/>
      <c r="I66" s="55"/>
      <c r="J66" s="57"/>
      <c r="K66" s="57"/>
      <c r="L66" s="57"/>
      <c r="M66" s="57"/>
      <c r="N66" s="91"/>
      <c r="O66" s="79"/>
      <c r="P66" s="58" t="s">
        <v>88</v>
      </c>
      <c r="Q66" s="55" t="s">
        <v>41</v>
      </c>
      <c r="R66" s="59">
        <v>0.5</v>
      </c>
      <c r="S66" s="56">
        <f>ROUNDUP(R66*0.75,2)</f>
        <v>0.38</v>
      </c>
      <c r="T66" s="75">
        <f>ROUNDUP((T5*R66)+(T6*S66)+(T7*(R66*2)),2)</f>
        <v>0</v>
      </c>
    </row>
    <row r="67" spans="1:20" ht="18.75" customHeight="1" thickBot="1" x14ac:dyDescent="0.25">
      <c r="A67" s="110"/>
      <c r="B67" s="81"/>
      <c r="C67" s="67"/>
      <c r="D67" s="68"/>
      <c r="E67" s="69"/>
      <c r="F67" s="70"/>
      <c r="G67" s="85"/>
      <c r="H67" s="89"/>
      <c r="I67" s="68"/>
      <c r="J67" s="70"/>
      <c r="K67" s="70"/>
      <c r="L67" s="70"/>
      <c r="M67" s="70"/>
      <c r="N67" s="93"/>
      <c r="O67" s="81"/>
      <c r="P67" s="71"/>
      <c r="Q67" s="68"/>
      <c r="R67" s="72"/>
      <c r="S67" s="69"/>
      <c r="T67" s="77"/>
    </row>
    <row r="68" spans="1:20" ht="18.75" customHeight="1" x14ac:dyDescent="0.2">
      <c r="A68" s="94" t="s">
        <v>102</v>
      </c>
    </row>
    <row r="69" spans="1:20" ht="18.75" customHeight="1" x14ac:dyDescent="0.2">
      <c r="A69" s="94" t="s">
        <v>103</v>
      </c>
    </row>
    <row r="70" spans="1:20" ht="18.75" customHeight="1" x14ac:dyDescent="0.2">
      <c r="A70" s="37" t="s">
        <v>104</v>
      </c>
    </row>
    <row r="71" spans="1:20" ht="18.75" customHeight="1" x14ac:dyDescent="0.2">
      <c r="A71" s="37" t="s">
        <v>105</v>
      </c>
    </row>
    <row r="72" spans="1:20" ht="18.75" customHeight="1" x14ac:dyDescent="0.2">
      <c r="A72" s="37" t="s">
        <v>106</v>
      </c>
    </row>
    <row r="73" spans="1:20" ht="18.75" customHeight="1" x14ac:dyDescent="0.2">
      <c r="A73" s="37" t="s">
        <v>107</v>
      </c>
    </row>
    <row r="74" spans="1:20" ht="18.75" customHeight="1" x14ac:dyDescent="0.2">
      <c r="A74" s="37" t="s">
        <v>108</v>
      </c>
    </row>
    <row r="75" spans="1:20" ht="18.75" customHeight="1" x14ac:dyDescent="0.2">
      <c r="A75" s="37" t="s">
        <v>109</v>
      </c>
    </row>
    <row r="76" spans="1:20" ht="18.75" customHeight="1" x14ac:dyDescent="0.2">
      <c r="A76" s="37" t="s">
        <v>110</v>
      </c>
    </row>
  </sheetData>
  <mergeCells count="7">
    <mergeCell ref="A44:A67"/>
    <mergeCell ref="H1:O1"/>
    <mergeCell ref="A2:T2"/>
    <mergeCell ref="Q3:T3"/>
    <mergeCell ref="A8:F8"/>
    <mergeCell ref="A10:A31"/>
    <mergeCell ref="A32:A43"/>
  </mergeCells>
  <phoneticPr fontId="22"/>
  <printOptions horizontalCentered="1" verticalCentered="1"/>
  <pageMargins left="0.39370078740157483" right="0.39370078740157483" top="0.39370078740157483" bottom="0.39370078740157483" header="0.39370078740157483" footer="0.39370078740157483"/>
  <pageSetup paperSize="12" scale="4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8"/>
  <sheetViews>
    <sheetView showZeros="0" zoomScale="80" zoomScaleNormal="80" zoomScaleSheetLayoutView="80" workbookViewId="0">
      <selection activeCell="O18" sqref="O18"/>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173</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561</v>
      </c>
      <c r="C12" s="54" t="s">
        <v>179</v>
      </c>
      <c r="D12" s="55"/>
      <c r="E12" s="56">
        <v>1</v>
      </c>
      <c r="F12" s="57" t="s">
        <v>157</v>
      </c>
      <c r="G12" s="83" t="s">
        <v>76</v>
      </c>
      <c r="H12" s="87" t="s">
        <v>179</v>
      </c>
      <c r="I12" s="55"/>
      <c r="J12" s="57">
        <f>ROUNDUP(E12*0.75,2)</f>
        <v>0.75</v>
      </c>
      <c r="K12" s="57" t="s">
        <v>157</v>
      </c>
      <c r="L12" s="57" t="s">
        <v>76</v>
      </c>
      <c r="M12" s="57">
        <f>ROUNDUP((R5*E12)+(R6*J12)+(R7*(E12*2)),2)</f>
        <v>0</v>
      </c>
      <c r="N12" s="91">
        <f>M12</f>
        <v>0</v>
      </c>
      <c r="O12" s="79" t="s">
        <v>174</v>
      </c>
      <c r="P12" s="58" t="s">
        <v>40</v>
      </c>
      <c r="Q12" s="55" t="s">
        <v>41</v>
      </c>
      <c r="R12" s="59">
        <v>3</v>
      </c>
      <c r="S12" s="56">
        <f t="shared" ref="S12:S17" si="0">ROUNDUP(R12*0.75,2)</f>
        <v>2.25</v>
      </c>
      <c r="T12" s="75">
        <f>ROUNDUP((R5*R12)+(R6*S12)+(R7*(R12*2)),2)</f>
        <v>0</v>
      </c>
    </row>
    <row r="13" spans="1:21" ht="18.75" customHeight="1" x14ac:dyDescent="0.2">
      <c r="A13" s="109"/>
      <c r="B13" s="79" t="s">
        <v>562</v>
      </c>
      <c r="C13" s="54" t="s">
        <v>180</v>
      </c>
      <c r="D13" s="55"/>
      <c r="E13" s="56">
        <v>20</v>
      </c>
      <c r="F13" s="57" t="s">
        <v>27</v>
      </c>
      <c r="G13" s="83"/>
      <c r="H13" s="87" t="s">
        <v>180</v>
      </c>
      <c r="I13" s="55"/>
      <c r="J13" s="57">
        <f>ROUNDUP(E13*0.75,2)</f>
        <v>15</v>
      </c>
      <c r="K13" s="57" t="s">
        <v>27</v>
      </c>
      <c r="L13" s="57"/>
      <c r="M13" s="57">
        <f>ROUNDUP((R5*E13)+(R6*J13)+(R7*(E13*2)),2)</f>
        <v>0</v>
      </c>
      <c r="N13" s="91">
        <f>M13</f>
        <v>0</v>
      </c>
      <c r="O13" s="79" t="s">
        <v>175</v>
      </c>
      <c r="P13" s="58" t="s">
        <v>44</v>
      </c>
      <c r="Q13" s="55"/>
      <c r="R13" s="59">
        <v>1</v>
      </c>
      <c r="S13" s="56">
        <f t="shared" si="0"/>
        <v>0.75</v>
      </c>
      <c r="T13" s="75">
        <f>ROUNDUP((R5*R13)+(R6*S13)+(R7*(R13*2)),2)</f>
        <v>0</v>
      </c>
    </row>
    <row r="14" spans="1:21" ht="18.75" customHeight="1" x14ac:dyDescent="0.2">
      <c r="A14" s="109"/>
      <c r="B14" s="79"/>
      <c r="C14" s="54" t="s">
        <v>181</v>
      </c>
      <c r="D14" s="55"/>
      <c r="E14" s="56">
        <v>0.5</v>
      </c>
      <c r="F14" s="57" t="s">
        <v>27</v>
      </c>
      <c r="G14" s="83"/>
      <c r="H14" s="87" t="s">
        <v>181</v>
      </c>
      <c r="I14" s="55"/>
      <c r="J14" s="57">
        <f>ROUNDUP(E14*0.75,2)</f>
        <v>0.38</v>
      </c>
      <c r="K14" s="57" t="s">
        <v>27</v>
      </c>
      <c r="L14" s="57"/>
      <c r="M14" s="57">
        <f>ROUNDUP((R5*E14)+(R6*J14)+(R7*(E14*2)),2)</f>
        <v>0</v>
      </c>
      <c r="N14" s="91"/>
      <c r="O14" s="79" t="s">
        <v>176</v>
      </c>
      <c r="P14" s="58" t="s">
        <v>30</v>
      </c>
      <c r="Q14" s="55" t="s">
        <v>31</v>
      </c>
      <c r="R14" s="59">
        <v>1</v>
      </c>
      <c r="S14" s="56">
        <f t="shared" si="0"/>
        <v>0.75</v>
      </c>
      <c r="T14" s="75">
        <f>ROUNDUP((R5*R14)+(R6*S14)+(R7*(R14*2)),2)</f>
        <v>0</v>
      </c>
    </row>
    <row r="15" spans="1:21" ht="18.75" customHeight="1" x14ac:dyDescent="0.2">
      <c r="A15" s="109"/>
      <c r="B15" s="79"/>
      <c r="C15" s="54"/>
      <c r="D15" s="55"/>
      <c r="E15" s="56"/>
      <c r="F15" s="57"/>
      <c r="G15" s="83"/>
      <c r="H15" s="87"/>
      <c r="I15" s="55"/>
      <c r="J15" s="57"/>
      <c r="K15" s="57"/>
      <c r="L15" s="57"/>
      <c r="M15" s="57"/>
      <c r="N15" s="91"/>
      <c r="O15" s="103" t="s">
        <v>526</v>
      </c>
      <c r="P15" s="58" t="s">
        <v>32</v>
      </c>
      <c r="Q15" s="55"/>
      <c r="R15" s="59">
        <v>0.2</v>
      </c>
      <c r="S15" s="56">
        <f t="shared" si="0"/>
        <v>0.15</v>
      </c>
      <c r="T15" s="75">
        <f>ROUNDUP((R5*R15)+(R6*S15)+(R7*(R15*2)),2)</f>
        <v>0</v>
      </c>
    </row>
    <row r="16" spans="1:21" ht="18.75" customHeight="1" x14ac:dyDescent="0.2">
      <c r="A16" s="109"/>
      <c r="B16" s="79"/>
      <c r="C16" s="54"/>
      <c r="D16" s="55"/>
      <c r="E16" s="56"/>
      <c r="F16" s="57"/>
      <c r="G16" s="83"/>
      <c r="H16" s="87"/>
      <c r="I16" s="55"/>
      <c r="J16" s="57"/>
      <c r="K16" s="57"/>
      <c r="L16" s="57"/>
      <c r="M16" s="57"/>
      <c r="N16" s="91"/>
      <c r="O16" s="36" t="s">
        <v>527</v>
      </c>
      <c r="P16" s="58" t="s">
        <v>69</v>
      </c>
      <c r="Q16" s="55"/>
      <c r="R16" s="59">
        <v>0.4</v>
      </c>
      <c r="S16" s="56">
        <f t="shared" si="0"/>
        <v>0.3</v>
      </c>
      <c r="T16" s="75">
        <f>ROUNDUP((R5*R16)+(R6*S16)+(R7*(R16*2)),2)</f>
        <v>0</v>
      </c>
    </row>
    <row r="17" spans="1:20" ht="18.75" customHeight="1" x14ac:dyDescent="0.2">
      <c r="A17" s="109"/>
      <c r="B17" s="79"/>
      <c r="C17" s="54"/>
      <c r="D17" s="55"/>
      <c r="E17" s="56"/>
      <c r="F17" s="57"/>
      <c r="G17" s="83"/>
      <c r="H17" s="87"/>
      <c r="I17" s="55"/>
      <c r="J17" s="57"/>
      <c r="K17" s="57"/>
      <c r="L17" s="57"/>
      <c r="M17" s="57"/>
      <c r="N17" s="91"/>
      <c r="O17" s="79" t="s">
        <v>177</v>
      </c>
      <c r="P17" s="58" t="s">
        <v>44</v>
      </c>
      <c r="Q17" s="55"/>
      <c r="R17" s="59">
        <v>1.5</v>
      </c>
      <c r="S17" s="56">
        <f t="shared" si="0"/>
        <v>1.1300000000000001</v>
      </c>
      <c r="T17" s="75">
        <f>ROUNDUP((R5*R17)+(R6*S17)+(R7*(R17*2)),2)</f>
        <v>0</v>
      </c>
    </row>
    <row r="18" spans="1:20" ht="18.75" customHeight="1" x14ac:dyDescent="0.2">
      <c r="A18" s="109"/>
      <c r="B18" s="79"/>
      <c r="C18" s="54"/>
      <c r="D18" s="55"/>
      <c r="E18" s="56"/>
      <c r="F18" s="57"/>
      <c r="G18" s="83"/>
      <c r="H18" s="87"/>
      <c r="I18" s="55"/>
      <c r="J18" s="57"/>
      <c r="K18" s="57"/>
      <c r="L18" s="57"/>
      <c r="M18" s="57"/>
      <c r="N18" s="91"/>
      <c r="O18" s="107" t="s">
        <v>178</v>
      </c>
      <c r="P18" s="58"/>
      <c r="Q18" s="55"/>
      <c r="R18" s="59"/>
      <c r="S18" s="56"/>
      <c r="T18" s="75"/>
    </row>
    <row r="19" spans="1:20" ht="18.75" customHeight="1" x14ac:dyDescent="0.2">
      <c r="A19" s="109"/>
      <c r="B19" s="80"/>
      <c r="C19" s="60"/>
      <c r="D19" s="61"/>
      <c r="E19" s="62"/>
      <c r="F19" s="63"/>
      <c r="G19" s="84"/>
      <c r="H19" s="88"/>
      <c r="I19" s="61"/>
      <c r="J19" s="63"/>
      <c r="K19" s="63"/>
      <c r="L19" s="63"/>
      <c r="M19" s="63"/>
      <c r="N19" s="92"/>
      <c r="O19" s="80" t="s">
        <v>48</v>
      </c>
      <c r="P19" s="64"/>
      <c r="Q19" s="61"/>
      <c r="R19" s="65"/>
      <c r="S19" s="62"/>
      <c r="T19" s="76"/>
    </row>
    <row r="20" spans="1:20" ht="18.75" customHeight="1" x14ac:dyDescent="0.2">
      <c r="A20" s="109"/>
      <c r="B20" s="79" t="s">
        <v>182</v>
      </c>
      <c r="C20" s="54" t="s">
        <v>184</v>
      </c>
      <c r="D20" s="55"/>
      <c r="E20" s="56">
        <v>20</v>
      </c>
      <c r="F20" s="57" t="s">
        <v>27</v>
      </c>
      <c r="G20" s="83"/>
      <c r="H20" s="87" t="s">
        <v>184</v>
      </c>
      <c r="I20" s="55"/>
      <c r="J20" s="57">
        <f>ROUNDUP(E20*0.75,2)</f>
        <v>15</v>
      </c>
      <c r="K20" s="57" t="s">
        <v>27</v>
      </c>
      <c r="L20" s="57"/>
      <c r="M20" s="57">
        <f>ROUNDUP((R5*E20)+(R6*J20)+(R7*(E20*2)),2)</f>
        <v>0</v>
      </c>
      <c r="N20" s="91">
        <f>M20</f>
        <v>0</v>
      </c>
      <c r="O20" s="103" t="s">
        <v>530</v>
      </c>
      <c r="P20" s="58" t="s">
        <v>86</v>
      </c>
      <c r="Q20" s="55"/>
      <c r="R20" s="59">
        <v>1</v>
      </c>
      <c r="S20" s="56">
        <f>ROUNDUP(R20*0.75,2)</f>
        <v>0.75</v>
      </c>
      <c r="T20" s="75">
        <f>ROUNDUP((R5*R20)+(R6*S20)+(R7*(R20*2)),2)</f>
        <v>0</v>
      </c>
    </row>
    <row r="21" spans="1:20" ht="18.75" customHeight="1" x14ac:dyDescent="0.2">
      <c r="A21" s="109"/>
      <c r="B21" s="79"/>
      <c r="C21" s="54" t="s">
        <v>185</v>
      </c>
      <c r="D21" s="55"/>
      <c r="E21" s="56">
        <v>20</v>
      </c>
      <c r="F21" s="57" t="s">
        <v>27</v>
      </c>
      <c r="G21" s="83"/>
      <c r="H21" s="87" t="s">
        <v>185</v>
      </c>
      <c r="I21" s="55"/>
      <c r="J21" s="57">
        <f>ROUNDUP(E21*0.75,2)</f>
        <v>15</v>
      </c>
      <c r="K21" s="57" t="s">
        <v>27</v>
      </c>
      <c r="L21" s="57"/>
      <c r="M21" s="57">
        <f>ROUNDUP((R5*E21)+(R6*J21)+(R7*(E21*2)),2)</f>
        <v>0</v>
      </c>
      <c r="N21" s="91">
        <f>ROUND(M21+(M21*15/100),2)</f>
        <v>0</v>
      </c>
      <c r="O21" s="36" t="s">
        <v>531</v>
      </c>
      <c r="P21" s="58" t="s">
        <v>69</v>
      </c>
      <c r="Q21" s="55"/>
      <c r="R21" s="59">
        <v>1</v>
      </c>
      <c r="S21" s="56">
        <f>ROUNDUP(R21*0.75,2)</f>
        <v>0.75</v>
      </c>
      <c r="T21" s="75">
        <f>ROUNDUP((R5*R21)+(R6*S21)+(R7*(R21*2)),2)</f>
        <v>0</v>
      </c>
    </row>
    <row r="22" spans="1:20" ht="18.75" customHeight="1" x14ac:dyDescent="0.2">
      <c r="A22" s="109"/>
      <c r="B22" s="79"/>
      <c r="C22" s="54" t="s">
        <v>186</v>
      </c>
      <c r="D22" s="55"/>
      <c r="E22" s="56">
        <v>5</v>
      </c>
      <c r="F22" s="57" t="s">
        <v>27</v>
      </c>
      <c r="G22" s="83"/>
      <c r="H22" s="87" t="s">
        <v>186</v>
      </c>
      <c r="I22" s="55"/>
      <c r="J22" s="57">
        <f>ROUNDUP(E22*0.75,2)</f>
        <v>3.75</v>
      </c>
      <c r="K22" s="57" t="s">
        <v>27</v>
      </c>
      <c r="L22" s="57"/>
      <c r="M22" s="57">
        <f>ROUNDUP((R5*E22)+(R6*J22)+(R7*(E22*2)),2)</f>
        <v>0</v>
      </c>
      <c r="N22" s="91">
        <f>ROUND(M22+(M22*15/100),2)</f>
        <v>0</v>
      </c>
      <c r="O22" s="79" t="s">
        <v>183</v>
      </c>
      <c r="P22" s="58" t="s">
        <v>32</v>
      </c>
      <c r="Q22" s="55"/>
      <c r="R22" s="59">
        <v>0.1</v>
      </c>
      <c r="S22" s="56">
        <f>ROUNDUP(R22*0.75,2)</f>
        <v>0.08</v>
      </c>
      <c r="T22" s="75">
        <f>ROUNDUP((R5*R22)+(R6*S22)+(R7*(R22*2)),2)</f>
        <v>0</v>
      </c>
    </row>
    <row r="23" spans="1:20" ht="18.75" customHeight="1" x14ac:dyDescent="0.2">
      <c r="A23" s="109"/>
      <c r="B23" s="79"/>
      <c r="C23" s="54"/>
      <c r="D23" s="55"/>
      <c r="E23" s="56"/>
      <c r="F23" s="57"/>
      <c r="G23" s="83"/>
      <c r="H23" s="87"/>
      <c r="I23" s="55"/>
      <c r="J23" s="57"/>
      <c r="K23" s="57"/>
      <c r="L23" s="57"/>
      <c r="M23" s="57"/>
      <c r="N23" s="91"/>
      <c r="O23" s="103" t="s">
        <v>528</v>
      </c>
      <c r="P23" s="58" t="s">
        <v>87</v>
      </c>
      <c r="Q23" s="55"/>
      <c r="R23" s="59">
        <v>2</v>
      </c>
      <c r="S23" s="56">
        <f>ROUNDUP(R23*0.75,2)</f>
        <v>1.5</v>
      </c>
      <c r="T23" s="75">
        <f>ROUNDUP((R5*R23)+(R6*S23)+(R7*(R23*2)),2)</f>
        <v>0</v>
      </c>
    </row>
    <row r="24" spans="1:20" ht="18.75" customHeight="1" x14ac:dyDescent="0.2">
      <c r="A24" s="109"/>
      <c r="B24" s="79"/>
      <c r="C24" s="54"/>
      <c r="D24" s="55"/>
      <c r="E24" s="56"/>
      <c r="F24" s="57"/>
      <c r="G24" s="83"/>
      <c r="H24" s="87"/>
      <c r="I24" s="55"/>
      <c r="J24" s="57"/>
      <c r="K24" s="57"/>
      <c r="L24" s="57"/>
      <c r="M24" s="57"/>
      <c r="N24" s="91"/>
      <c r="O24" s="79" t="s">
        <v>529</v>
      </c>
      <c r="P24" s="58" t="s">
        <v>44</v>
      </c>
      <c r="Q24" s="55"/>
      <c r="R24" s="59">
        <v>2</v>
      </c>
      <c r="S24" s="56">
        <f>ROUNDUP(R24*0.75,2)</f>
        <v>1.5</v>
      </c>
      <c r="T24" s="75">
        <f>ROUNDUP((R5*R24)+(R6*S24)+(R7*(R24*2)),2)</f>
        <v>0</v>
      </c>
    </row>
    <row r="25" spans="1:20" ht="18.75" customHeight="1" x14ac:dyDescent="0.2">
      <c r="A25" s="109"/>
      <c r="B25" s="80"/>
      <c r="C25" s="60"/>
      <c r="D25" s="61"/>
      <c r="E25" s="62"/>
      <c r="F25" s="63"/>
      <c r="G25" s="84"/>
      <c r="H25" s="88"/>
      <c r="I25" s="61"/>
      <c r="J25" s="63"/>
      <c r="K25" s="63"/>
      <c r="L25" s="63"/>
      <c r="M25" s="63"/>
      <c r="N25" s="92"/>
      <c r="O25" s="80" t="s">
        <v>48</v>
      </c>
      <c r="P25" s="64"/>
      <c r="Q25" s="61"/>
      <c r="R25" s="65"/>
      <c r="S25" s="62"/>
      <c r="T25" s="76"/>
    </row>
    <row r="26" spans="1:20" ht="18.75" customHeight="1" x14ac:dyDescent="0.2">
      <c r="A26" s="109"/>
      <c r="B26" s="79" t="s">
        <v>133</v>
      </c>
      <c r="C26" s="54" t="s">
        <v>28</v>
      </c>
      <c r="D26" s="55"/>
      <c r="E26" s="56">
        <v>20</v>
      </c>
      <c r="F26" s="57" t="s">
        <v>27</v>
      </c>
      <c r="G26" s="83"/>
      <c r="H26" s="87" t="s">
        <v>28</v>
      </c>
      <c r="I26" s="55"/>
      <c r="J26" s="57">
        <f>ROUNDUP(E26*0.75,2)</f>
        <v>15</v>
      </c>
      <c r="K26" s="57" t="s">
        <v>27</v>
      </c>
      <c r="L26" s="57"/>
      <c r="M26" s="57">
        <f>ROUNDUP((R5*E26)+(R6*J26)+(R7*(E26*2)),2)</f>
        <v>0</v>
      </c>
      <c r="N26" s="91">
        <f>ROUND(M26+(M26*6/100),2)</f>
        <v>0</v>
      </c>
      <c r="O26" s="79" t="s">
        <v>48</v>
      </c>
      <c r="P26" s="58" t="s">
        <v>95</v>
      </c>
      <c r="Q26" s="55"/>
      <c r="R26" s="59">
        <v>100</v>
      </c>
      <c r="S26" s="56">
        <f>ROUNDUP(R26*0.75,2)</f>
        <v>75</v>
      </c>
      <c r="T26" s="75">
        <f>ROUNDUP((R5*R26)+(R6*S26)+(R7*(R26*2)),2)</f>
        <v>0</v>
      </c>
    </row>
    <row r="27" spans="1:20" ht="18.75" customHeight="1" x14ac:dyDescent="0.2">
      <c r="A27" s="109"/>
      <c r="B27" s="79"/>
      <c r="C27" s="54" t="s">
        <v>187</v>
      </c>
      <c r="D27" s="55"/>
      <c r="E27" s="56">
        <v>5</v>
      </c>
      <c r="F27" s="57" t="s">
        <v>27</v>
      </c>
      <c r="G27" s="83"/>
      <c r="H27" s="87" t="s">
        <v>187</v>
      </c>
      <c r="I27" s="55"/>
      <c r="J27" s="57">
        <f>ROUNDUP(E27*0.75,2)</f>
        <v>3.75</v>
      </c>
      <c r="K27" s="57" t="s">
        <v>27</v>
      </c>
      <c r="L27" s="57"/>
      <c r="M27" s="57">
        <f>ROUNDUP((R5*E27)+(R6*J27)+(R7*(E27*2)),2)</f>
        <v>0</v>
      </c>
      <c r="N27" s="91">
        <f>ROUND(M27+(M27*10/100),2)</f>
        <v>0</v>
      </c>
      <c r="O27" s="79"/>
      <c r="P27" s="58" t="s">
        <v>136</v>
      </c>
      <c r="Q27" s="55"/>
      <c r="R27" s="59">
        <v>3</v>
      </c>
      <c r="S27" s="56">
        <f>ROUNDUP(R27*0.75,2)</f>
        <v>2.25</v>
      </c>
      <c r="T27" s="75">
        <f>ROUNDUP((R5*R27)+(R6*S27)+(R7*(R27*2)),2)</f>
        <v>0</v>
      </c>
    </row>
    <row r="28" spans="1:20" ht="18.75" customHeight="1" x14ac:dyDescent="0.2">
      <c r="A28" s="109"/>
      <c r="B28" s="80"/>
      <c r="C28" s="60"/>
      <c r="D28" s="61"/>
      <c r="E28" s="62"/>
      <c r="F28" s="63"/>
      <c r="G28" s="84"/>
      <c r="H28" s="88"/>
      <c r="I28" s="61"/>
      <c r="J28" s="63"/>
      <c r="K28" s="63"/>
      <c r="L28" s="63"/>
      <c r="M28" s="63"/>
      <c r="N28" s="92"/>
      <c r="O28" s="80"/>
      <c r="P28" s="64"/>
      <c r="Q28" s="61"/>
      <c r="R28" s="65"/>
      <c r="S28" s="62"/>
      <c r="T28" s="76"/>
    </row>
    <row r="29" spans="1:20" ht="18.75" customHeight="1" x14ac:dyDescent="0.2">
      <c r="A29" s="109"/>
      <c r="B29" s="79" t="s">
        <v>188</v>
      </c>
      <c r="C29" s="54" t="s">
        <v>192</v>
      </c>
      <c r="D29" s="55" t="s">
        <v>31</v>
      </c>
      <c r="E29" s="56">
        <v>40</v>
      </c>
      <c r="F29" s="57" t="s">
        <v>27</v>
      </c>
      <c r="G29" s="83"/>
      <c r="H29" s="87" t="s">
        <v>192</v>
      </c>
      <c r="I29" s="55" t="s">
        <v>31</v>
      </c>
      <c r="J29" s="57">
        <f>ROUNDUP(E29*0.75,2)</f>
        <v>30</v>
      </c>
      <c r="K29" s="57" t="s">
        <v>27</v>
      </c>
      <c r="L29" s="57"/>
      <c r="M29" s="57">
        <f>ROUNDUP((R5*E29)+(R6*J29)+(R7*(E29*2)),2)</f>
        <v>0</v>
      </c>
      <c r="N29" s="91">
        <f>M29</f>
        <v>0</v>
      </c>
      <c r="O29" s="79" t="s">
        <v>189</v>
      </c>
      <c r="P29" s="58" t="s">
        <v>69</v>
      </c>
      <c r="Q29" s="55"/>
      <c r="R29" s="59">
        <v>1</v>
      </c>
      <c r="S29" s="56">
        <f>ROUNDUP(R29*0.75,2)</f>
        <v>0.75</v>
      </c>
      <c r="T29" s="75">
        <f>ROUNDUP((R5*R29)+(R6*S29)+(R7*(R29*2)),2)</f>
        <v>0</v>
      </c>
    </row>
    <row r="30" spans="1:20" ht="18.75" customHeight="1" x14ac:dyDescent="0.2">
      <c r="A30" s="109"/>
      <c r="B30" s="79"/>
      <c r="C30" s="54"/>
      <c r="D30" s="55"/>
      <c r="E30" s="56"/>
      <c r="F30" s="57"/>
      <c r="G30" s="83"/>
      <c r="H30" s="87"/>
      <c r="I30" s="55"/>
      <c r="J30" s="57"/>
      <c r="K30" s="57"/>
      <c r="L30" s="57"/>
      <c r="M30" s="57"/>
      <c r="N30" s="91"/>
      <c r="O30" s="79" t="s">
        <v>190</v>
      </c>
      <c r="P30" s="58" t="s">
        <v>42</v>
      </c>
      <c r="Q30" s="55"/>
      <c r="R30" s="59">
        <v>3</v>
      </c>
      <c r="S30" s="56">
        <f>ROUNDUP(R30*0.75,2)</f>
        <v>2.25</v>
      </c>
      <c r="T30" s="75">
        <f>ROUNDUP((R5*R30)+(R6*S30)+(R7*(R30*2)),2)</f>
        <v>0</v>
      </c>
    </row>
    <row r="31" spans="1:20" ht="18.75" customHeight="1" x14ac:dyDescent="0.2">
      <c r="A31" s="109"/>
      <c r="B31" s="79"/>
      <c r="C31" s="54"/>
      <c r="D31" s="55"/>
      <c r="E31" s="56"/>
      <c r="F31" s="57"/>
      <c r="G31" s="83"/>
      <c r="H31" s="87"/>
      <c r="I31" s="55"/>
      <c r="J31" s="57"/>
      <c r="K31" s="57"/>
      <c r="L31" s="57"/>
      <c r="M31" s="57"/>
      <c r="N31" s="91"/>
      <c r="O31" s="79" t="s">
        <v>191</v>
      </c>
      <c r="P31" s="58"/>
      <c r="Q31" s="55"/>
      <c r="R31" s="59"/>
      <c r="S31" s="56"/>
      <c r="T31" s="75"/>
    </row>
    <row r="32" spans="1:20" ht="18.75" customHeight="1" x14ac:dyDescent="0.2">
      <c r="A32" s="109"/>
      <c r="B32" s="79"/>
      <c r="C32" s="54"/>
      <c r="D32" s="55"/>
      <c r="E32" s="56"/>
      <c r="F32" s="57"/>
      <c r="G32" s="83"/>
      <c r="H32" s="87"/>
      <c r="I32" s="55"/>
      <c r="J32" s="57"/>
      <c r="K32" s="57"/>
      <c r="L32" s="57"/>
      <c r="M32" s="57"/>
      <c r="N32" s="91"/>
      <c r="O32" s="79" t="s">
        <v>48</v>
      </c>
      <c r="P32" s="58"/>
      <c r="Q32" s="55"/>
      <c r="R32" s="59"/>
      <c r="S32" s="56"/>
      <c r="T32" s="75"/>
    </row>
    <row r="33" spans="1:20" ht="18.75" customHeight="1" thickBot="1" x14ac:dyDescent="0.25">
      <c r="A33" s="110"/>
      <c r="B33" s="81"/>
      <c r="C33" s="67"/>
      <c r="D33" s="68"/>
      <c r="E33" s="69"/>
      <c r="F33" s="70"/>
      <c r="G33" s="85"/>
      <c r="H33" s="89"/>
      <c r="I33" s="68"/>
      <c r="J33" s="70"/>
      <c r="K33" s="70"/>
      <c r="L33" s="70"/>
      <c r="M33" s="70"/>
      <c r="N33" s="93"/>
      <c r="O33" s="81"/>
      <c r="P33" s="71"/>
      <c r="Q33" s="68"/>
      <c r="R33" s="72"/>
      <c r="S33" s="69"/>
      <c r="T33" s="77"/>
    </row>
    <row r="34" spans="1:20" ht="18.75" customHeight="1" x14ac:dyDescent="0.2">
      <c r="A34" s="108" t="s">
        <v>73</v>
      </c>
      <c r="B34" s="79" t="s">
        <v>58</v>
      </c>
      <c r="C34" s="54" t="s">
        <v>58</v>
      </c>
      <c r="D34" s="55" t="s">
        <v>31</v>
      </c>
      <c r="E34" s="56">
        <v>120</v>
      </c>
      <c r="F34" s="57" t="s">
        <v>59</v>
      </c>
      <c r="G34" s="83"/>
      <c r="H34" s="87" t="s">
        <v>58</v>
      </c>
      <c r="I34" s="55" t="s">
        <v>31</v>
      </c>
      <c r="J34" s="57">
        <f>ROUNDUP(E34*0.75,2)</f>
        <v>90</v>
      </c>
      <c r="K34" s="57" t="s">
        <v>59</v>
      </c>
      <c r="L34" s="57"/>
      <c r="M34" s="57">
        <f>ROUNDUP((S5*E34)+(S6*J34)+(S7*(E34*2)),2)</f>
        <v>0</v>
      </c>
      <c r="N34" s="91">
        <f>M34</f>
        <v>0</v>
      </c>
      <c r="O34" s="79"/>
      <c r="P34" s="58"/>
      <c r="Q34" s="55"/>
      <c r="R34" s="59"/>
      <c r="S34" s="56"/>
      <c r="T34" s="75"/>
    </row>
    <row r="35" spans="1:20" ht="18.75" customHeight="1" x14ac:dyDescent="0.2">
      <c r="A35" s="109"/>
      <c r="B35" s="80"/>
      <c r="C35" s="60"/>
      <c r="D35" s="61"/>
      <c r="E35" s="62"/>
      <c r="F35" s="63"/>
      <c r="G35" s="84"/>
      <c r="H35" s="88"/>
      <c r="I35" s="61"/>
      <c r="J35" s="63"/>
      <c r="K35" s="63"/>
      <c r="L35" s="63"/>
      <c r="M35" s="63"/>
      <c r="N35" s="92"/>
      <c r="O35" s="80"/>
      <c r="P35" s="64"/>
      <c r="Q35" s="61"/>
      <c r="R35" s="65"/>
      <c r="S35" s="62"/>
      <c r="T35" s="76"/>
    </row>
    <row r="36" spans="1:20" ht="18.75" customHeight="1" x14ac:dyDescent="0.2">
      <c r="A36" s="109"/>
      <c r="B36" s="79" t="s">
        <v>193</v>
      </c>
      <c r="C36" s="54" t="s">
        <v>197</v>
      </c>
      <c r="D36" s="55" t="s">
        <v>41</v>
      </c>
      <c r="E36" s="98">
        <v>0.25</v>
      </c>
      <c r="F36" s="57" t="s">
        <v>100</v>
      </c>
      <c r="G36" s="83"/>
      <c r="H36" s="87" t="s">
        <v>197</v>
      </c>
      <c r="I36" s="55" t="s">
        <v>41</v>
      </c>
      <c r="J36" s="57">
        <f>ROUNDUP(E36*0.75,2)</f>
        <v>0.19</v>
      </c>
      <c r="K36" s="57" t="s">
        <v>100</v>
      </c>
      <c r="L36" s="57"/>
      <c r="M36" s="57">
        <f>ROUNDUP((S5*E36)+(S6*J36)+(S7*(E36*2)),2)</f>
        <v>0</v>
      </c>
      <c r="N36" s="91">
        <f>M36</f>
        <v>0</v>
      </c>
      <c r="O36" s="79" t="s">
        <v>194</v>
      </c>
      <c r="P36" s="58" t="s">
        <v>69</v>
      </c>
      <c r="Q36" s="55"/>
      <c r="R36" s="59">
        <v>3.5</v>
      </c>
      <c r="S36" s="56">
        <f>ROUNDUP(R36*0.75,2)</f>
        <v>2.63</v>
      </c>
      <c r="T36" s="75">
        <f>ROUNDUP((S5*R36)+(S6*S36)+(S7*(R36*2)),2)</f>
        <v>0</v>
      </c>
    </row>
    <row r="37" spans="1:20" ht="18.75" customHeight="1" x14ac:dyDescent="0.2">
      <c r="A37" s="109"/>
      <c r="B37" s="79"/>
      <c r="C37" s="54" t="s">
        <v>198</v>
      </c>
      <c r="D37" s="55"/>
      <c r="E37" s="56">
        <v>5</v>
      </c>
      <c r="F37" s="57" t="s">
        <v>27</v>
      </c>
      <c r="G37" s="83"/>
      <c r="H37" s="87" t="s">
        <v>198</v>
      </c>
      <c r="I37" s="55"/>
      <c r="J37" s="57">
        <f>ROUNDUP(E37*0.75,2)</f>
        <v>3.75</v>
      </c>
      <c r="K37" s="57" t="s">
        <v>27</v>
      </c>
      <c r="L37" s="57"/>
      <c r="M37" s="57">
        <f>ROUNDUP((S5*E37)+(S6*J37)+(S7*(E37*2)),2)</f>
        <v>0</v>
      </c>
      <c r="N37" s="91">
        <f>M37</f>
        <v>0</v>
      </c>
      <c r="O37" s="79" t="s">
        <v>195</v>
      </c>
      <c r="P37" s="58" t="s">
        <v>30</v>
      </c>
      <c r="Q37" s="55" t="s">
        <v>31</v>
      </c>
      <c r="R37" s="59">
        <v>5</v>
      </c>
      <c r="S37" s="56">
        <f>ROUNDUP(R37*0.75,2)</f>
        <v>3.75</v>
      </c>
      <c r="T37" s="75">
        <f>ROUNDUP((S5*R37)+(S6*S37)+(S7*(R37*2)),2)</f>
        <v>0</v>
      </c>
    </row>
    <row r="38" spans="1:20" ht="18.75" customHeight="1" x14ac:dyDescent="0.2">
      <c r="A38" s="109"/>
      <c r="B38" s="79"/>
      <c r="C38" s="54"/>
      <c r="D38" s="55"/>
      <c r="E38" s="56"/>
      <c r="F38" s="57"/>
      <c r="G38" s="83"/>
      <c r="H38" s="87"/>
      <c r="I38" s="55"/>
      <c r="J38" s="57"/>
      <c r="K38" s="57"/>
      <c r="L38" s="57"/>
      <c r="M38" s="57"/>
      <c r="N38" s="91"/>
      <c r="O38" s="79" t="s">
        <v>196</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24</v>
      </c>
      <c r="P39" s="58"/>
      <c r="Q39" s="55"/>
      <c r="R39" s="59"/>
      <c r="S39" s="56"/>
      <c r="T39" s="75"/>
    </row>
    <row r="40" spans="1:20" ht="18.75" customHeight="1" x14ac:dyDescent="0.2">
      <c r="A40" s="109"/>
      <c r="B40" s="79"/>
      <c r="C40" s="54"/>
      <c r="D40" s="55"/>
      <c r="E40" s="56"/>
      <c r="F40" s="57"/>
      <c r="G40" s="83"/>
      <c r="H40" s="87"/>
      <c r="I40" s="55"/>
      <c r="J40" s="57"/>
      <c r="K40" s="57"/>
      <c r="L40" s="57"/>
      <c r="M40" s="57"/>
      <c r="N40" s="91"/>
      <c r="O40" s="79"/>
      <c r="P40" s="58"/>
      <c r="Q40" s="55"/>
      <c r="R40" s="59"/>
      <c r="S40" s="56"/>
      <c r="T40" s="75"/>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199</v>
      </c>
      <c r="C42" s="54" t="s">
        <v>200</v>
      </c>
      <c r="D42" s="55" t="s">
        <v>31</v>
      </c>
      <c r="E42" s="98">
        <v>0.25</v>
      </c>
      <c r="F42" s="57" t="s">
        <v>100</v>
      </c>
      <c r="G42" s="83"/>
      <c r="H42" s="87" t="s">
        <v>200</v>
      </c>
      <c r="I42" s="55" t="s">
        <v>31</v>
      </c>
      <c r="J42" s="57">
        <f>ROUNDUP(E42*0.75,2)</f>
        <v>0.19</v>
      </c>
      <c r="K42" s="57" t="s">
        <v>100</v>
      </c>
      <c r="L42" s="57"/>
      <c r="M42" s="57">
        <f>ROUNDUP((S5*E42)+(S6*J42)+(S7*(E42*2)),2)</f>
        <v>0</v>
      </c>
      <c r="N42" s="91">
        <f>M42</f>
        <v>0</v>
      </c>
      <c r="O42" s="79"/>
      <c r="P42" s="58"/>
      <c r="Q42" s="55"/>
      <c r="R42" s="59"/>
      <c r="S42" s="56"/>
      <c r="T42" s="75"/>
    </row>
    <row r="43" spans="1:20" ht="18.75" customHeight="1" thickBot="1" x14ac:dyDescent="0.25">
      <c r="A43" s="110"/>
      <c r="B43" s="81"/>
      <c r="C43" s="67"/>
      <c r="D43" s="68"/>
      <c r="E43" s="69"/>
      <c r="F43" s="70"/>
      <c r="G43" s="85"/>
      <c r="H43" s="89"/>
      <c r="I43" s="68"/>
      <c r="J43" s="70"/>
      <c r="K43" s="70"/>
      <c r="L43" s="70"/>
      <c r="M43" s="70"/>
      <c r="N43" s="93"/>
      <c r="O43" s="81"/>
      <c r="P43" s="71"/>
      <c r="Q43" s="68"/>
      <c r="R43" s="72"/>
      <c r="S43" s="69"/>
      <c r="T43" s="77"/>
    </row>
    <row r="44" spans="1:20" ht="18.75" customHeight="1" x14ac:dyDescent="0.2">
      <c r="A44" s="108" t="s">
        <v>101</v>
      </c>
      <c r="B44" s="79" t="s">
        <v>572</v>
      </c>
      <c r="C44" s="54" t="s">
        <v>49</v>
      </c>
      <c r="D44" s="55"/>
      <c r="E44" s="56">
        <v>10</v>
      </c>
      <c r="F44" s="57" t="s">
        <v>27</v>
      </c>
      <c r="G44" s="83"/>
      <c r="H44" s="87" t="s">
        <v>49</v>
      </c>
      <c r="I44" s="55"/>
      <c r="J44" s="57">
        <f>ROUNDUP(E44*0.75,2)</f>
        <v>7.5</v>
      </c>
      <c r="K44" s="57" t="s">
        <v>27</v>
      </c>
      <c r="L44" s="57"/>
      <c r="M44" s="57">
        <f>ROUNDUP((T5*E44)+(T6*J44)+(T7*(E44*2)),2)</f>
        <v>0</v>
      </c>
      <c r="N44" s="91">
        <f>ROUND(M44+(M44*10/100),2)</f>
        <v>0</v>
      </c>
      <c r="O44" s="103" t="s">
        <v>532</v>
      </c>
      <c r="P44" s="58" t="s">
        <v>25</v>
      </c>
      <c r="Q44" s="55"/>
      <c r="R44" s="59">
        <v>110</v>
      </c>
      <c r="S44" s="56">
        <f>ROUNDUP(R44*0.75,2)</f>
        <v>82.5</v>
      </c>
      <c r="T44" s="75">
        <f>ROUNDUP((T5*R44)+(T6*S44)+(T7*(R44*2)),2)</f>
        <v>0</v>
      </c>
    </row>
    <row r="45" spans="1:20" ht="18.75" customHeight="1" x14ac:dyDescent="0.2">
      <c r="A45" s="109"/>
      <c r="B45" s="79"/>
      <c r="C45" s="54" t="s">
        <v>201</v>
      </c>
      <c r="D45" s="55"/>
      <c r="E45" s="56">
        <v>5</v>
      </c>
      <c r="F45" s="57" t="s">
        <v>27</v>
      </c>
      <c r="G45" s="83"/>
      <c r="H45" s="87" t="s">
        <v>201</v>
      </c>
      <c r="I45" s="55"/>
      <c r="J45" s="57">
        <f>ROUNDUP(E45*0.75,2)</f>
        <v>3.75</v>
      </c>
      <c r="K45" s="57" t="s">
        <v>27</v>
      </c>
      <c r="L45" s="57"/>
      <c r="M45" s="57">
        <f>ROUNDUP((T5*E45)+(T6*J45)+(T7*(E45*2)),2)</f>
        <v>0</v>
      </c>
      <c r="N45" s="91">
        <f>M45</f>
        <v>0</v>
      </c>
      <c r="O45" s="36" t="s">
        <v>533</v>
      </c>
      <c r="P45" s="58" t="s">
        <v>30</v>
      </c>
      <c r="Q45" s="55" t="s">
        <v>31</v>
      </c>
      <c r="R45" s="59">
        <v>2</v>
      </c>
      <c r="S45" s="56">
        <f>ROUNDUP(R45*0.75,2)</f>
        <v>1.5</v>
      </c>
      <c r="T45" s="75">
        <f>ROUNDUP((T5*R45)+(T6*S45)+(T7*(R45*2)),2)</f>
        <v>0</v>
      </c>
    </row>
    <row r="46" spans="1:20" ht="18.75" customHeight="1" x14ac:dyDescent="0.2">
      <c r="A46" s="109"/>
      <c r="B46" s="79"/>
      <c r="C46" s="54"/>
      <c r="D46" s="55"/>
      <c r="E46" s="56"/>
      <c r="F46" s="57"/>
      <c r="G46" s="83"/>
      <c r="H46" s="87"/>
      <c r="I46" s="55"/>
      <c r="J46" s="57"/>
      <c r="K46" s="57"/>
      <c r="L46" s="57"/>
      <c r="M46" s="57"/>
      <c r="N46" s="91"/>
      <c r="O46" s="79" t="s">
        <v>48</v>
      </c>
      <c r="P46" s="58" t="s">
        <v>51</v>
      </c>
      <c r="Q46" s="55" t="s">
        <v>52</v>
      </c>
      <c r="R46" s="59">
        <v>0.5</v>
      </c>
      <c r="S46" s="56">
        <f>ROUNDUP(R46*0.75,2)</f>
        <v>0.38</v>
      </c>
      <c r="T46" s="75">
        <f>ROUNDUP((T5*R46)+(T6*S46)+(T7*(R46*2)),2)</f>
        <v>0</v>
      </c>
    </row>
    <row r="47" spans="1:20" ht="18.75" customHeight="1" x14ac:dyDescent="0.2">
      <c r="A47" s="109"/>
      <c r="B47" s="80"/>
      <c r="C47" s="60"/>
      <c r="D47" s="61"/>
      <c r="E47" s="62"/>
      <c r="F47" s="63"/>
      <c r="G47" s="84"/>
      <c r="H47" s="88"/>
      <c r="I47" s="61"/>
      <c r="J47" s="63"/>
      <c r="K47" s="63"/>
      <c r="L47" s="63"/>
      <c r="M47" s="63"/>
      <c r="N47" s="92"/>
      <c r="O47" s="80"/>
      <c r="P47" s="64"/>
      <c r="Q47" s="61"/>
      <c r="R47" s="65"/>
      <c r="S47" s="62"/>
      <c r="T47" s="76"/>
    </row>
    <row r="48" spans="1:20" ht="18.75" customHeight="1" x14ac:dyDescent="0.2">
      <c r="A48" s="109"/>
      <c r="B48" s="79" t="s">
        <v>202</v>
      </c>
      <c r="C48" s="54" t="s">
        <v>83</v>
      </c>
      <c r="D48" s="55" t="s">
        <v>84</v>
      </c>
      <c r="E48" s="56">
        <v>1</v>
      </c>
      <c r="F48" s="57" t="s">
        <v>56</v>
      </c>
      <c r="G48" s="83"/>
      <c r="H48" s="87" t="s">
        <v>83</v>
      </c>
      <c r="I48" s="55" t="s">
        <v>84</v>
      </c>
      <c r="J48" s="57">
        <f>ROUNDUP(E48*0.75,2)</f>
        <v>0.75</v>
      </c>
      <c r="K48" s="57" t="s">
        <v>56</v>
      </c>
      <c r="L48" s="57"/>
      <c r="M48" s="57">
        <f>ROUNDUP((T5*E48)+(T6*J48)+(T7*(E48*2)),2)</f>
        <v>0</v>
      </c>
      <c r="N48" s="91">
        <f>M48</f>
        <v>0</v>
      </c>
      <c r="O48" s="79" t="s">
        <v>203</v>
      </c>
      <c r="P48" s="58" t="s">
        <v>32</v>
      </c>
      <c r="Q48" s="55"/>
      <c r="R48" s="59">
        <v>0.1</v>
      </c>
      <c r="S48" s="56">
        <f t="shared" ref="S48:S53" si="1">ROUNDUP(R48*0.75,2)</f>
        <v>0.08</v>
      </c>
      <c r="T48" s="75">
        <f>ROUNDUP((T5*R48)+(T6*S48)+(T7*(R48*2)),2)</f>
        <v>0</v>
      </c>
    </row>
    <row r="49" spans="1:20" ht="18.75" customHeight="1" x14ac:dyDescent="0.2">
      <c r="A49" s="109"/>
      <c r="B49" s="79"/>
      <c r="C49" s="54" t="s">
        <v>28</v>
      </c>
      <c r="D49" s="55"/>
      <c r="E49" s="56">
        <v>30</v>
      </c>
      <c r="F49" s="57" t="s">
        <v>27</v>
      </c>
      <c r="G49" s="83"/>
      <c r="H49" s="87" t="s">
        <v>28</v>
      </c>
      <c r="I49" s="55"/>
      <c r="J49" s="57">
        <f>ROUNDUP(E49*0.75,2)</f>
        <v>22.5</v>
      </c>
      <c r="K49" s="57" t="s">
        <v>27</v>
      </c>
      <c r="L49" s="57"/>
      <c r="M49" s="57">
        <f>ROUNDUP((T5*E49)+(T6*J49)+(T7*(E49*2)),2)</f>
        <v>0</v>
      </c>
      <c r="N49" s="91">
        <f>ROUND(M49+(M49*6/100),2)</f>
        <v>0</v>
      </c>
      <c r="O49" s="79" t="s">
        <v>204</v>
      </c>
      <c r="P49" s="58" t="s">
        <v>39</v>
      </c>
      <c r="Q49" s="55"/>
      <c r="R49" s="59">
        <v>0.01</v>
      </c>
      <c r="S49" s="56">
        <f t="shared" si="1"/>
        <v>0.01</v>
      </c>
      <c r="T49" s="75">
        <f>ROUNDUP((T5*R49)+(T6*S49)+(T7*(R49*2)),2)</f>
        <v>0</v>
      </c>
    </row>
    <row r="50" spans="1:20" ht="18.75" customHeight="1" x14ac:dyDescent="0.2">
      <c r="A50" s="109"/>
      <c r="B50" s="79"/>
      <c r="C50" s="54" t="s">
        <v>205</v>
      </c>
      <c r="D50" s="55"/>
      <c r="E50" s="56">
        <v>5</v>
      </c>
      <c r="F50" s="57" t="s">
        <v>27</v>
      </c>
      <c r="G50" s="83"/>
      <c r="H50" s="87" t="s">
        <v>205</v>
      </c>
      <c r="I50" s="55"/>
      <c r="J50" s="57">
        <f>ROUNDUP(E50*0.75,2)</f>
        <v>3.75</v>
      </c>
      <c r="K50" s="57" t="s">
        <v>27</v>
      </c>
      <c r="L50" s="57"/>
      <c r="M50" s="57">
        <f>ROUNDUP((T5*E50)+(T6*J50)+(T7*(E50*2)),2)</f>
        <v>0</v>
      </c>
      <c r="N50" s="91">
        <f>M50</f>
        <v>0</v>
      </c>
      <c r="O50" s="103" t="s">
        <v>534</v>
      </c>
      <c r="P50" s="58" t="s">
        <v>69</v>
      </c>
      <c r="Q50" s="55"/>
      <c r="R50" s="59">
        <v>0.5</v>
      </c>
      <c r="S50" s="56">
        <f t="shared" si="1"/>
        <v>0.38</v>
      </c>
      <c r="T50" s="75">
        <f>ROUNDUP((T5*R50)+(T6*S50)+(T7*(R50*2)),2)</f>
        <v>0</v>
      </c>
    </row>
    <row r="51" spans="1:20" ht="18.75" customHeight="1" x14ac:dyDescent="0.2">
      <c r="A51" s="109"/>
      <c r="B51" s="79"/>
      <c r="C51" s="54"/>
      <c r="D51" s="55"/>
      <c r="E51" s="56"/>
      <c r="F51" s="57"/>
      <c r="G51" s="83"/>
      <c r="H51" s="87"/>
      <c r="I51" s="55"/>
      <c r="J51" s="57"/>
      <c r="K51" s="57"/>
      <c r="L51" s="57"/>
      <c r="M51" s="57"/>
      <c r="N51" s="91"/>
      <c r="O51" s="36" t="s">
        <v>535</v>
      </c>
      <c r="P51" s="58" t="s">
        <v>44</v>
      </c>
      <c r="Q51" s="55"/>
      <c r="R51" s="59">
        <v>1</v>
      </c>
      <c r="S51" s="56">
        <f t="shared" si="1"/>
        <v>0.75</v>
      </c>
      <c r="T51" s="75">
        <f>ROUNDUP((T5*R51)+(T6*S51)+(T7*(R51*2)),2)</f>
        <v>0</v>
      </c>
    </row>
    <row r="52" spans="1:20" ht="18.75" customHeight="1" x14ac:dyDescent="0.2">
      <c r="A52" s="109"/>
      <c r="B52" s="79"/>
      <c r="C52" s="54"/>
      <c r="D52" s="55"/>
      <c r="E52" s="56"/>
      <c r="F52" s="57"/>
      <c r="G52" s="83"/>
      <c r="H52" s="87"/>
      <c r="I52" s="55"/>
      <c r="J52" s="57"/>
      <c r="K52" s="57"/>
      <c r="L52" s="57"/>
      <c r="M52" s="57"/>
      <c r="N52" s="91"/>
      <c r="O52" s="79" t="s">
        <v>48</v>
      </c>
      <c r="P52" s="58" t="s">
        <v>30</v>
      </c>
      <c r="Q52" s="55" t="s">
        <v>31</v>
      </c>
      <c r="R52" s="59">
        <v>2</v>
      </c>
      <c r="S52" s="56">
        <f t="shared" si="1"/>
        <v>1.5</v>
      </c>
      <c r="T52" s="75">
        <f>ROUNDUP((T5*R52)+(T6*S52)+(T7*(R52*2)),2)</f>
        <v>0</v>
      </c>
    </row>
    <row r="53" spans="1:20" ht="18.75" customHeight="1" x14ac:dyDescent="0.2">
      <c r="A53" s="109"/>
      <c r="B53" s="79"/>
      <c r="C53" s="54"/>
      <c r="D53" s="55"/>
      <c r="E53" s="56"/>
      <c r="F53" s="57"/>
      <c r="G53" s="83"/>
      <c r="H53" s="87"/>
      <c r="I53" s="55"/>
      <c r="J53" s="57"/>
      <c r="K53" s="57"/>
      <c r="L53" s="57"/>
      <c r="M53" s="57"/>
      <c r="N53" s="91"/>
      <c r="O53" s="79"/>
      <c r="P53" s="58" t="s">
        <v>33</v>
      </c>
      <c r="Q53" s="55"/>
      <c r="R53" s="59">
        <v>5</v>
      </c>
      <c r="S53" s="56">
        <f t="shared" si="1"/>
        <v>3.75</v>
      </c>
      <c r="T53" s="75">
        <f>ROUNDUP((T5*R53)+(T6*S53)+(T7*(R53*2)),2)</f>
        <v>0</v>
      </c>
    </row>
    <row r="54" spans="1:20" ht="18.75" customHeight="1" x14ac:dyDescent="0.2">
      <c r="A54" s="109"/>
      <c r="B54" s="80"/>
      <c r="C54" s="60"/>
      <c r="D54" s="61"/>
      <c r="E54" s="62"/>
      <c r="F54" s="63"/>
      <c r="G54" s="84"/>
      <c r="H54" s="88"/>
      <c r="I54" s="61"/>
      <c r="J54" s="63"/>
      <c r="K54" s="63"/>
      <c r="L54" s="63"/>
      <c r="M54" s="63"/>
      <c r="N54" s="92"/>
      <c r="O54" s="80"/>
      <c r="P54" s="64"/>
      <c r="Q54" s="61"/>
      <c r="R54" s="65"/>
      <c r="S54" s="62"/>
      <c r="T54" s="76"/>
    </row>
    <row r="55" spans="1:20" ht="18.75" customHeight="1" x14ac:dyDescent="0.2">
      <c r="A55" s="109"/>
      <c r="B55" s="79" t="s">
        <v>206</v>
      </c>
      <c r="C55" s="54" t="s">
        <v>85</v>
      </c>
      <c r="D55" s="55"/>
      <c r="E55" s="56">
        <v>10</v>
      </c>
      <c r="F55" s="57" t="s">
        <v>27</v>
      </c>
      <c r="G55" s="83"/>
      <c r="H55" s="87" t="s">
        <v>85</v>
      </c>
      <c r="I55" s="55"/>
      <c r="J55" s="57">
        <f>ROUNDUP(E55*0.75,2)</f>
        <v>7.5</v>
      </c>
      <c r="K55" s="57" t="s">
        <v>27</v>
      </c>
      <c r="L55" s="57"/>
      <c r="M55" s="57">
        <f>ROUNDUP((T5*E55)+(T6*J55)+(T7*(E55*2)),2)</f>
        <v>0</v>
      </c>
      <c r="N55" s="91">
        <f>M55</f>
        <v>0</v>
      </c>
      <c r="O55" s="79" t="s">
        <v>207</v>
      </c>
      <c r="P55" s="58" t="s">
        <v>86</v>
      </c>
      <c r="Q55" s="55"/>
      <c r="R55" s="59">
        <v>0.5</v>
      </c>
      <c r="S55" s="56">
        <f>ROUNDUP(R55*0.75,2)</f>
        <v>0.38</v>
      </c>
      <c r="T55" s="75">
        <f>ROUNDUP((T5*R55)+(T6*S55)+(T7*(R55*2)),2)</f>
        <v>0</v>
      </c>
    </row>
    <row r="56" spans="1:20" ht="18.75" customHeight="1" x14ac:dyDescent="0.2">
      <c r="A56" s="109"/>
      <c r="B56" s="79"/>
      <c r="C56" s="54" t="s">
        <v>37</v>
      </c>
      <c r="D56" s="55"/>
      <c r="E56" s="56">
        <v>30</v>
      </c>
      <c r="F56" s="57" t="s">
        <v>27</v>
      </c>
      <c r="G56" s="83"/>
      <c r="H56" s="87" t="s">
        <v>37</v>
      </c>
      <c r="I56" s="55"/>
      <c r="J56" s="57">
        <f>ROUNDUP(E56*0.75,2)</f>
        <v>22.5</v>
      </c>
      <c r="K56" s="57" t="s">
        <v>27</v>
      </c>
      <c r="L56" s="57"/>
      <c r="M56" s="57">
        <f>ROUNDUP((T5*E56)+(T6*J56)+(T7*(E56*2)),2)</f>
        <v>0</v>
      </c>
      <c r="N56" s="91">
        <f>ROUND(M56+(M56*10/100),2)</f>
        <v>0</v>
      </c>
      <c r="O56" s="103" t="s">
        <v>536</v>
      </c>
      <c r="P56" s="58" t="s">
        <v>42</v>
      </c>
      <c r="Q56" s="55"/>
      <c r="R56" s="59">
        <v>100</v>
      </c>
      <c r="S56" s="56">
        <f>ROUNDUP(R56*0.75,2)</f>
        <v>75</v>
      </c>
      <c r="T56" s="75">
        <f>ROUNDUP((T5*R56)+(T6*S56)+(T7*(R56*2)),2)</f>
        <v>0</v>
      </c>
    </row>
    <row r="57" spans="1:20" ht="18.75" customHeight="1" x14ac:dyDescent="0.2">
      <c r="A57" s="109"/>
      <c r="B57" s="79"/>
      <c r="C57" s="54" t="s">
        <v>50</v>
      </c>
      <c r="D57" s="55"/>
      <c r="E57" s="56">
        <v>0.5</v>
      </c>
      <c r="F57" s="57" t="s">
        <v>27</v>
      </c>
      <c r="G57" s="83"/>
      <c r="H57" s="87" t="s">
        <v>50</v>
      </c>
      <c r="I57" s="55"/>
      <c r="J57" s="57">
        <f>ROUNDUP(E57*0.75,2)</f>
        <v>0.38</v>
      </c>
      <c r="K57" s="57" t="s">
        <v>27</v>
      </c>
      <c r="L57" s="57"/>
      <c r="M57" s="57">
        <f>ROUNDUP((T5*E57)+(T6*J57)+(T7*(E57*2)),2)</f>
        <v>0</v>
      </c>
      <c r="N57" s="91">
        <f>M57</f>
        <v>0</v>
      </c>
      <c r="O57" s="36" t="s">
        <v>537</v>
      </c>
      <c r="P57" s="58" t="s">
        <v>51</v>
      </c>
      <c r="Q57" s="55" t="s">
        <v>52</v>
      </c>
      <c r="R57" s="59">
        <v>0.5</v>
      </c>
      <c r="S57" s="56">
        <f>ROUNDUP(R57*0.75,2)</f>
        <v>0.38</v>
      </c>
      <c r="T57" s="75">
        <f>ROUNDUP((T5*R57)+(T6*S57)+(T7*(R57*2)),2)</f>
        <v>0</v>
      </c>
    </row>
    <row r="58" spans="1:20" ht="18.75" customHeight="1" x14ac:dyDescent="0.2">
      <c r="A58" s="109"/>
      <c r="B58" s="79"/>
      <c r="C58" s="54"/>
      <c r="D58" s="55"/>
      <c r="E58" s="56"/>
      <c r="F58" s="57"/>
      <c r="G58" s="83"/>
      <c r="H58" s="87"/>
      <c r="I58" s="55"/>
      <c r="J58" s="57"/>
      <c r="K58" s="57"/>
      <c r="L58" s="57"/>
      <c r="M58" s="57"/>
      <c r="N58" s="91"/>
      <c r="O58" s="79" t="s">
        <v>48</v>
      </c>
      <c r="P58" s="58" t="s">
        <v>32</v>
      </c>
      <c r="Q58" s="55"/>
      <c r="R58" s="59">
        <v>0.1</v>
      </c>
      <c r="S58" s="56">
        <f>ROUNDUP(R58*0.75,2)</f>
        <v>0.08</v>
      </c>
      <c r="T58" s="75">
        <f>ROUNDUP((T5*R58)+(T6*S58)+(T7*(R58*2)),2)</f>
        <v>0</v>
      </c>
    </row>
    <row r="59" spans="1:20" ht="18.75" customHeight="1" x14ac:dyDescent="0.2">
      <c r="A59" s="109"/>
      <c r="B59" s="80"/>
      <c r="C59" s="60"/>
      <c r="D59" s="61"/>
      <c r="E59" s="62"/>
      <c r="F59" s="63"/>
      <c r="G59" s="84"/>
      <c r="H59" s="88"/>
      <c r="I59" s="61"/>
      <c r="J59" s="63"/>
      <c r="K59" s="63"/>
      <c r="L59" s="63"/>
      <c r="M59" s="63"/>
      <c r="N59" s="92"/>
      <c r="O59" s="80"/>
      <c r="P59" s="64"/>
      <c r="Q59" s="61"/>
      <c r="R59" s="65"/>
      <c r="S59" s="62"/>
      <c r="T59" s="76"/>
    </row>
    <row r="60" spans="1:20" ht="18.75" customHeight="1" x14ac:dyDescent="0.2">
      <c r="A60" s="109"/>
      <c r="B60" s="79" t="s">
        <v>208</v>
      </c>
      <c r="C60" s="54" t="s">
        <v>209</v>
      </c>
      <c r="D60" s="55"/>
      <c r="E60" s="99">
        <v>0.16666666666666666</v>
      </c>
      <c r="F60" s="57" t="s">
        <v>56</v>
      </c>
      <c r="G60" s="83"/>
      <c r="H60" s="87" t="s">
        <v>209</v>
      </c>
      <c r="I60" s="55"/>
      <c r="J60" s="57">
        <f>ROUNDUP(E60*0.75,2)</f>
        <v>0.13</v>
      </c>
      <c r="K60" s="57" t="s">
        <v>56</v>
      </c>
      <c r="L60" s="57"/>
      <c r="M60" s="57">
        <f>ROUNDUP((T5*E60)+(T6*J60)+(T7*(E60*2)),2)</f>
        <v>0</v>
      </c>
      <c r="N60" s="91">
        <f>M60</f>
        <v>0</v>
      </c>
      <c r="O60" s="79" t="s">
        <v>54</v>
      </c>
      <c r="P60" s="58"/>
      <c r="Q60" s="55"/>
      <c r="R60" s="59"/>
      <c r="S60" s="56"/>
      <c r="T60" s="75"/>
    </row>
    <row r="61" spans="1:20" ht="18.75" customHeight="1" thickBot="1" x14ac:dyDescent="0.25">
      <c r="A61" s="110"/>
      <c r="B61" s="81"/>
      <c r="C61" s="67"/>
      <c r="D61" s="68"/>
      <c r="E61" s="69"/>
      <c r="F61" s="70"/>
      <c r="G61" s="85"/>
      <c r="H61" s="89"/>
      <c r="I61" s="68"/>
      <c r="J61" s="70"/>
      <c r="K61" s="70"/>
      <c r="L61" s="70"/>
      <c r="M61" s="70"/>
      <c r="N61" s="93"/>
      <c r="O61" s="81"/>
      <c r="P61" s="71"/>
      <c r="Q61" s="68"/>
      <c r="R61" s="72"/>
      <c r="S61" s="69"/>
      <c r="T61" s="77"/>
    </row>
    <row r="62" spans="1:20" ht="18.75" customHeight="1" x14ac:dyDescent="0.2">
      <c r="A62" s="94" t="s">
        <v>102</v>
      </c>
    </row>
    <row r="63" spans="1:20" ht="18.75" customHeight="1" x14ac:dyDescent="0.2">
      <c r="A63" s="94" t="s">
        <v>103</v>
      </c>
    </row>
    <row r="64" spans="1:20" ht="18.75" customHeight="1" x14ac:dyDescent="0.2">
      <c r="A64" s="37" t="s">
        <v>104</v>
      </c>
    </row>
    <row r="65" spans="1:1" ht="18.75" customHeight="1" x14ac:dyDescent="0.2">
      <c r="A65" s="37" t="s">
        <v>105</v>
      </c>
    </row>
    <row r="66" spans="1:1" ht="18.75" customHeight="1" x14ac:dyDescent="0.2">
      <c r="A66" s="37" t="s">
        <v>106</v>
      </c>
    </row>
    <row r="67" spans="1:1" ht="18.75" customHeight="1" x14ac:dyDescent="0.2">
      <c r="A67" s="37" t="s">
        <v>107</v>
      </c>
    </row>
    <row r="68" spans="1:1" ht="18.75" customHeight="1" x14ac:dyDescent="0.2">
      <c r="A68" s="37" t="s">
        <v>108</v>
      </c>
    </row>
  </sheetData>
  <mergeCells count="7">
    <mergeCell ref="A44:A61"/>
    <mergeCell ref="H1:O1"/>
    <mergeCell ref="A2:T2"/>
    <mergeCell ref="Q3:T3"/>
    <mergeCell ref="A8:F8"/>
    <mergeCell ref="A10:A33"/>
    <mergeCell ref="A34:A43"/>
  </mergeCells>
  <phoneticPr fontId="18"/>
  <printOptions horizontalCentered="1" verticalCentered="1"/>
  <pageMargins left="0.39370078740157483" right="0.39370078740157483" top="0.39370078740157483" bottom="0.39370078740157483" header="0.39370078740157483" footer="0.39370078740157483"/>
  <pageSetup paperSize="12" scale="54"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3"/>
  <sheetViews>
    <sheetView showZeros="0" topLeftCell="A16" zoomScale="80" zoomScaleNormal="80" zoomScaleSheetLayoutView="80" workbookViewId="0">
      <selection activeCell="O39" sqref="O3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519</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112</v>
      </c>
      <c r="C10" s="48" t="s">
        <v>115</v>
      </c>
      <c r="D10" s="49"/>
      <c r="E10" s="95">
        <v>0.5</v>
      </c>
      <c r="F10" s="51" t="s">
        <v>100</v>
      </c>
      <c r="G10" s="82"/>
      <c r="H10" s="86" t="s">
        <v>115</v>
      </c>
      <c r="I10" s="49"/>
      <c r="J10" s="51">
        <f>ROUNDUP(E10*0.75,2)</f>
        <v>0.38</v>
      </c>
      <c r="K10" s="51" t="s">
        <v>100</v>
      </c>
      <c r="L10" s="51"/>
      <c r="M10" s="51">
        <f>ROUNDUP((R5*E10)+(R6*J10)+(R7*(E10*2)),2)</f>
        <v>0</v>
      </c>
      <c r="N10" s="90">
        <f>M10</f>
        <v>0</v>
      </c>
      <c r="O10" s="78" t="s">
        <v>113</v>
      </c>
      <c r="P10" s="52" t="s">
        <v>25</v>
      </c>
      <c r="Q10" s="49"/>
      <c r="R10" s="53">
        <v>110</v>
      </c>
      <c r="S10" s="50">
        <f>ROUNDUP(R10*0.75,2)</f>
        <v>82.5</v>
      </c>
      <c r="T10" s="74">
        <f>ROUNDUP((R5*R10)+(R6*S10)+(R7*(R10*2)),2)</f>
        <v>0</v>
      </c>
    </row>
    <row r="11" spans="1:21" ht="18.75" customHeight="1" x14ac:dyDescent="0.2">
      <c r="A11" s="109"/>
      <c r="B11" s="79"/>
      <c r="C11" s="54" t="s">
        <v>116</v>
      </c>
      <c r="D11" s="55"/>
      <c r="E11" s="56">
        <v>0.1</v>
      </c>
      <c r="F11" s="57" t="s">
        <v>27</v>
      </c>
      <c r="G11" s="83" t="s">
        <v>117</v>
      </c>
      <c r="H11" s="87" t="s">
        <v>116</v>
      </c>
      <c r="I11" s="55"/>
      <c r="J11" s="57">
        <f>ROUNDUP(E11*0.75,2)</f>
        <v>0.08</v>
      </c>
      <c r="K11" s="57" t="s">
        <v>27</v>
      </c>
      <c r="L11" s="57" t="s">
        <v>117</v>
      </c>
      <c r="M11" s="57">
        <f>ROUNDUP((R5*E11)+(R6*J11)+(R7*(E11*2)),2)</f>
        <v>0</v>
      </c>
      <c r="N11" s="91">
        <f>M11</f>
        <v>0</v>
      </c>
      <c r="O11" s="79" t="s">
        <v>114</v>
      </c>
      <c r="P11" s="58" t="s">
        <v>95</v>
      </c>
      <c r="Q11" s="55"/>
      <c r="R11" s="59">
        <v>1.5</v>
      </c>
      <c r="S11" s="56">
        <f>ROUNDUP(R11*0.75,2)</f>
        <v>1.1300000000000001</v>
      </c>
      <c r="T11" s="75">
        <f>ROUNDUP((R5*R11)+(R6*S11)+(R7*(R11*2)),2)</f>
        <v>0</v>
      </c>
    </row>
    <row r="12" spans="1:21" ht="18.75" customHeight="1" x14ac:dyDescent="0.2">
      <c r="A12" s="109"/>
      <c r="B12" s="79"/>
      <c r="C12" s="54"/>
      <c r="D12" s="55"/>
      <c r="E12" s="56"/>
      <c r="F12" s="57"/>
      <c r="G12" s="83"/>
      <c r="H12" s="87"/>
      <c r="I12" s="55"/>
      <c r="J12" s="57"/>
      <c r="K12" s="57"/>
      <c r="L12" s="57"/>
      <c r="M12" s="57"/>
      <c r="N12" s="91"/>
      <c r="O12" s="79" t="s">
        <v>48</v>
      </c>
      <c r="P12" s="58" t="s">
        <v>88</v>
      </c>
      <c r="Q12" s="55" t="s">
        <v>41</v>
      </c>
      <c r="R12" s="59">
        <v>1</v>
      </c>
      <c r="S12" s="56">
        <f>ROUNDUP(R12*0.75,2)</f>
        <v>0.75</v>
      </c>
      <c r="T12" s="75">
        <f>ROUNDUP((R5*R12)+(R6*S12)+(R7*(R12*2)),2)</f>
        <v>0</v>
      </c>
    </row>
    <row r="13" spans="1:21" ht="18.75" customHeight="1" x14ac:dyDescent="0.2">
      <c r="A13" s="109"/>
      <c r="B13" s="80"/>
      <c r="C13" s="60"/>
      <c r="D13" s="61"/>
      <c r="E13" s="62"/>
      <c r="F13" s="63"/>
      <c r="G13" s="84"/>
      <c r="H13" s="88"/>
      <c r="I13" s="61"/>
      <c r="J13" s="63"/>
      <c r="K13" s="63"/>
      <c r="L13" s="63"/>
      <c r="M13" s="63"/>
      <c r="N13" s="92"/>
      <c r="O13" s="80"/>
      <c r="P13" s="64"/>
      <c r="Q13" s="61"/>
      <c r="R13" s="65"/>
      <c r="S13" s="62"/>
      <c r="T13" s="76"/>
    </row>
    <row r="14" spans="1:21" ht="18.75" customHeight="1" x14ac:dyDescent="0.2">
      <c r="A14" s="109"/>
      <c r="B14" s="79" t="s">
        <v>118</v>
      </c>
      <c r="C14" s="54" t="s">
        <v>124</v>
      </c>
      <c r="D14" s="55"/>
      <c r="E14" s="56">
        <v>40</v>
      </c>
      <c r="F14" s="57" t="s">
        <v>27</v>
      </c>
      <c r="G14" s="83"/>
      <c r="H14" s="87" t="s">
        <v>124</v>
      </c>
      <c r="I14" s="55"/>
      <c r="J14" s="57">
        <f>ROUNDUP(E14*0.75,2)</f>
        <v>30</v>
      </c>
      <c r="K14" s="57" t="s">
        <v>27</v>
      </c>
      <c r="L14" s="57"/>
      <c r="M14" s="57">
        <f>ROUNDUP((R5*E14)+(R6*J14)+(R7*(E14*2)),2)</f>
        <v>0</v>
      </c>
      <c r="N14" s="91">
        <f>M14</f>
        <v>0</v>
      </c>
      <c r="O14" s="79" t="s">
        <v>119</v>
      </c>
      <c r="P14" s="58" t="s">
        <v>44</v>
      </c>
      <c r="Q14" s="55"/>
      <c r="R14" s="59">
        <v>1</v>
      </c>
      <c r="S14" s="56">
        <f t="shared" ref="S14:S22" si="0">ROUNDUP(R14*0.75,2)</f>
        <v>0.75</v>
      </c>
      <c r="T14" s="75">
        <f>ROUNDUP((R5*R14)+(R6*S14)+(R7*(R14*2)),2)</f>
        <v>0</v>
      </c>
    </row>
    <row r="15" spans="1:21" ht="18.75" customHeight="1" x14ac:dyDescent="0.2">
      <c r="A15" s="109"/>
      <c r="B15" s="79"/>
      <c r="C15" s="54" t="s">
        <v>28</v>
      </c>
      <c r="D15" s="55"/>
      <c r="E15" s="56">
        <v>20</v>
      </c>
      <c r="F15" s="57" t="s">
        <v>27</v>
      </c>
      <c r="G15" s="83"/>
      <c r="H15" s="87" t="s">
        <v>28</v>
      </c>
      <c r="I15" s="55"/>
      <c r="J15" s="57">
        <f>ROUNDUP(E15*0.75,2)</f>
        <v>15</v>
      </c>
      <c r="K15" s="57" t="s">
        <v>27</v>
      </c>
      <c r="L15" s="57"/>
      <c r="M15" s="57">
        <f>ROUNDUP((R5*E15)+(R6*J15)+(R7*(E15*2)),2)</f>
        <v>0</v>
      </c>
      <c r="N15" s="91">
        <f>ROUND(M15+(M15*6/100),2)</f>
        <v>0</v>
      </c>
      <c r="O15" s="79" t="s">
        <v>120</v>
      </c>
      <c r="P15" s="58" t="s">
        <v>32</v>
      </c>
      <c r="Q15" s="55"/>
      <c r="R15" s="59">
        <v>0.05</v>
      </c>
      <c r="S15" s="56">
        <f t="shared" si="0"/>
        <v>0.04</v>
      </c>
      <c r="T15" s="75">
        <f>ROUNDUP((R5*R15)+(R6*S15)+(R7*(R15*2)),2)</f>
        <v>0</v>
      </c>
    </row>
    <row r="16" spans="1:21" ht="18.75" customHeight="1" x14ac:dyDescent="0.2">
      <c r="A16" s="109"/>
      <c r="B16" s="79"/>
      <c r="C16" s="54" t="s">
        <v>58</v>
      </c>
      <c r="D16" s="55" t="s">
        <v>31</v>
      </c>
      <c r="E16" s="56">
        <v>5</v>
      </c>
      <c r="F16" s="57" t="s">
        <v>59</v>
      </c>
      <c r="G16" s="83"/>
      <c r="H16" s="87" t="s">
        <v>58</v>
      </c>
      <c r="I16" s="55" t="s">
        <v>31</v>
      </c>
      <c r="J16" s="57">
        <f>ROUNDUP(E16*0.75,2)</f>
        <v>3.75</v>
      </c>
      <c r="K16" s="57" t="s">
        <v>59</v>
      </c>
      <c r="L16" s="57"/>
      <c r="M16" s="57">
        <f>ROUNDUP((R5*E16)+(R6*J16)+(R7*(E16*2)),2)</f>
        <v>0</v>
      </c>
      <c r="N16" s="91">
        <f>M16</f>
        <v>0</v>
      </c>
      <c r="O16" s="79" t="s">
        <v>121</v>
      </c>
      <c r="P16" s="58" t="s">
        <v>39</v>
      </c>
      <c r="Q16" s="55"/>
      <c r="R16" s="59">
        <v>0.01</v>
      </c>
      <c r="S16" s="56">
        <f t="shared" si="0"/>
        <v>0.01</v>
      </c>
      <c r="T16" s="75">
        <f>ROUNDUP((R5*R16)+(R6*S16)+(R7*(R16*2)),2)</f>
        <v>0</v>
      </c>
    </row>
    <row r="17" spans="1:20" ht="18.75" customHeight="1" x14ac:dyDescent="0.2">
      <c r="A17" s="109"/>
      <c r="B17" s="79"/>
      <c r="C17" s="54" t="s">
        <v>254</v>
      </c>
      <c r="D17" s="55"/>
      <c r="E17" s="56">
        <v>20</v>
      </c>
      <c r="F17" s="57" t="s">
        <v>27</v>
      </c>
      <c r="G17" s="83"/>
      <c r="H17" s="87" t="s">
        <v>254</v>
      </c>
      <c r="I17" s="55"/>
      <c r="J17" s="57">
        <f>ROUNDUP(E17*0.75,2)</f>
        <v>15</v>
      </c>
      <c r="K17" s="57" t="s">
        <v>27</v>
      </c>
      <c r="L17" s="57"/>
      <c r="M17" s="57">
        <f>ROUNDUP((R5*E17)+(R6*J17)+(R7*(E17*2)),2)</f>
        <v>0</v>
      </c>
      <c r="N17" s="91">
        <f>M17</f>
        <v>0</v>
      </c>
      <c r="O17" s="79" t="s">
        <v>122</v>
      </c>
      <c r="P17" s="58" t="s">
        <v>43</v>
      </c>
      <c r="Q17" s="55" t="s">
        <v>41</v>
      </c>
      <c r="R17" s="59">
        <v>5</v>
      </c>
      <c r="S17" s="56">
        <f t="shared" si="0"/>
        <v>3.75</v>
      </c>
      <c r="T17" s="75">
        <f>ROUNDUP((R5*R17)+(R6*S17)+(R7*(R17*2)),2)</f>
        <v>0</v>
      </c>
    </row>
    <row r="18" spans="1:20" ht="18.75" customHeight="1" x14ac:dyDescent="0.2">
      <c r="A18" s="109"/>
      <c r="B18" s="79"/>
      <c r="C18" s="54"/>
      <c r="D18" s="55"/>
      <c r="E18" s="56"/>
      <c r="F18" s="57"/>
      <c r="G18" s="83"/>
      <c r="H18" s="87"/>
      <c r="I18" s="55"/>
      <c r="J18" s="57"/>
      <c r="K18" s="57"/>
      <c r="L18" s="57"/>
      <c r="M18" s="57"/>
      <c r="N18" s="91"/>
      <c r="O18" s="79" t="s">
        <v>520</v>
      </c>
      <c r="P18" s="58" t="s">
        <v>44</v>
      </c>
      <c r="Q18" s="55"/>
      <c r="R18" s="59">
        <v>1</v>
      </c>
      <c r="S18" s="56">
        <f t="shared" si="0"/>
        <v>0.75</v>
      </c>
      <c r="T18" s="75">
        <f>ROUNDUP((R5*R18)+(R6*S18)+(R7*(R18*2)),2)</f>
        <v>0</v>
      </c>
    </row>
    <row r="19" spans="1:20" ht="18.75" customHeight="1" x14ac:dyDescent="0.2">
      <c r="A19" s="109"/>
      <c r="B19" s="79"/>
      <c r="C19" s="54"/>
      <c r="D19" s="55"/>
      <c r="E19" s="56"/>
      <c r="F19" s="57"/>
      <c r="G19" s="83"/>
      <c r="H19" s="87"/>
      <c r="I19" s="55"/>
      <c r="J19" s="57"/>
      <c r="K19" s="57"/>
      <c r="L19" s="57"/>
      <c r="M19" s="57"/>
      <c r="N19" s="91"/>
      <c r="O19" s="79" t="s">
        <v>48</v>
      </c>
      <c r="P19" s="58" t="s">
        <v>33</v>
      </c>
      <c r="Q19" s="55"/>
      <c r="R19" s="59">
        <v>2.5</v>
      </c>
      <c r="S19" s="56">
        <f t="shared" si="0"/>
        <v>1.8800000000000001</v>
      </c>
      <c r="T19" s="75">
        <f>ROUNDUP((R5*R19)+(R6*S19)+(R7*(R19*2)),2)</f>
        <v>0</v>
      </c>
    </row>
    <row r="20" spans="1:20" ht="18.75" customHeight="1" x14ac:dyDescent="0.2">
      <c r="A20" s="109"/>
      <c r="B20" s="79"/>
      <c r="C20" s="54"/>
      <c r="D20" s="55"/>
      <c r="E20" s="56"/>
      <c r="F20" s="57"/>
      <c r="G20" s="83"/>
      <c r="H20" s="87"/>
      <c r="I20" s="55"/>
      <c r="J20" s="57"/>
      <c r="K20" s="57"/>
      <c r="L20" s="57"/>
      <c r="M20" s="57"/>
      <c r="N20" s="91"/>
      <c r="O20" s="79"/>
      <c r="P20" s="58" t="s">
        <v>46</v>
      </c>
      <c r="Q20" s="55"/>
      <c r="R20" s="59">
        <v>1.5</v>
      </c>
      <c r="S20" s="56">
        <f t="shared" si="0"/>
        <v>1.1300000000000001</v>
      </c>
      <c r="T20" s="75">
        <f>ROUNDUP((R5*R20)+(R6*S20)+(R7*(R20*2)),2)</f>
        <v>0</v>
      </c>
    </row>
    <row r="21" spans="1:20" ht="18.75" customHeight="1" x14ac:dyDescent="0.2">
      <c r="A21" s="109"/>
      <c r="B21" s="79"/>
      <c r="C21" s="54"/>
      <c r="D21" s="55"/>
      <c r="E21" s="56"/>
      <c r="F21" s="57"/>
      <c r="G21" s="83"/>
      <c r="H21" s="87"/>
      <c r="I21" s="55"/>
      <c r="J21" s="57"/>
      <c r="K21" s="57"/>
      <c r="L21" s="57"/>
      <c r="M21" s="57"/>
      <c r="N21" s="91"/>
      <c r="O21" s="79"/>
      <c r="P21" s="58" t="s">
        <v>44</v>
      </c>
      <c r="Q21" s="55"/>
      <c r="R21" s="59">
        <v>1</v>
      </c>
      <c r="S21" s="56">
        <f t="shared" si="0"/>
        <v>0.75</v>
      </c>
      <c r="T21" s="75">
        <f>ROUNDUP((R5*R21)+(R6*S21)+(R7*(R21*2)),2)</f>
        <v>0</v>
      </c>
    </row>
    <row r="22" spans="1:20" ht="18.75" customHeight="1" x14ac:dyDescent="0.2">
      <c r="A22" s="109"/>
      <c r="B22" s="79"/>
      <c r="C22" s="54"/>
      <c r="D22" s="55"/>
      <c r="E22" s="56"/>
      <c r="F22" s="57"/>
      <c r="G22" s="83"/>
      <c r="H22" s="87"/>
      <c r="I22" s="55"/>
      <c r="J22" s="57"/>
      <c r="K22" s="57"/>
      <c r="L22" s="57"/>
      <c r="M22" s="57"/>
      <c r="N22" s="91"/>
      <c r="O22" s="79"/>
      <c r="P22" s="58" t="s">
        <v>32</v>
      </c>
      <c r="Q22" s="55"/>
      <c r="R22" s="59">
        <v>0.05</v>
      </c>
      <c r="S22" s="56">
        <f t="shared" si="0"/>
        <v>0.04</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126</v>
      </c>
      <c r="C24" s="54" t="s">
        <v>129</v>
      </c>
      <c r="D24" s="55"/>
      <c r="E24" s="56">
        <v>30</v>
      </c>
      <c r="F24" s="57" t="s">
        <v>27</v>
      </c>
      <c r="G24" s="83"/>
      <c r="H24" s="87" t="s">
        <v>129</v>
      </c>
      <c r="I24" s="55"/>
      <c r="J24" s="57">
        <f>ROUNDUP(E24*0.75,2)</f>
        <v>22.5</v>
      </c>
      <c r="K24" s="57" t="s">
        <v>27</v>
      </c>
      <c r="L24" s="57"/>
      <c r="M24" s="57">
        <f>ROUNDUP((R5*E24)+(R6*J24)+(R7*(E24*2)),2)</f>
        <v>0</v>
      </c>
      <c r="N24" s="91">
        <f>ROUND(M24+(M24*15/100),2)</f>
        <v>0</v>
      </c>
      <c r="O24" s="79" t="s">
        <v>127</v>
      </c>
      <c r="P24" s="58" t="s">
        <v>69</v>
      </c>
      <c r="Q24" s="55"/>
      <c r="R24" s="59">
        <v>0.3</v>
      </c>
      <c r="S24" s="56">
        <f>ROUNDUP(R24*0.75,2)</f>
        <v>0.23</v>
      </c>
      <c r="T24" s="75">
        <f>ROUNDUP((R5*R24)+(R6*S24)+(R7*(R24*2)),2)</f>
        <v>0</v>
      </c>
    </row>
    <row r="25" spans="1:20" ht="18.75" customHeight="1" x14ac:dyDescent="0.2">
      <c r="A25" s="109"/>
      <c r="B25" s="79"/>
      <c r="C25" s="54" t="s">
        <v>130</v>
      </c>
      <c r="D25" s="55"/>
      <c r="E25" s="56">
        <v>10</v>
      </c>
      <c r="F25" s="57" t="s">
        <v>27</v>
      </c>
      <c r="G25" s="83"/>
      <c r="H25" s="87" t="s">
        <v>130</v>
      </c>
      <c r="I25" s="55"/>
      <c r="J25" s="57">
        <f>ROUNDUP(E25*0.75,2)</f>
        <v>7.5</v>
      </c>
      <c r="K25" s="57" t="s">
        <v>27</v>
      </c>
      <c r="L25" s="57"/>
      <c r="M25" s="57">
        <f>ROUNDUP((R5*E25)+(R6*J25)+(R7*(E25*2)),2)</f>
        <v>0</v>
      </c>
      <c r="N25" s="91">
        <f>ROUND(M25+(M25*2/100),2)</f>
        <v>0</v>
      </c>
      <c r="O25" s="79" t="s">
        <v>128</v>
      </c>
      <c r="P25" s="58" t="s">
        <v>88</v>
      </c>
      <c r="Q25" s="55" t="s">
        <v>41</v>
      </c>
      <c r="R25" s="59">
        <v>0.3</v>
      </c>
      <c r="S25" s="56">
        <f>ROUNDUP(R25*0.75,2)</f>
        <v>0.23</v>
      </c>
      <c r="T25" s="75">
        <f>ROUNDUP((R5*R25)+(R6*S25)+(R7*(R25*2)),2)</f>
        <v>0</v>
      </c>
    </row>
    <row r="26" spans="1:20" ht="18.75" customHeight="1" x14ac:dyDescent="0.2">
      <c r="A26" s="109"/>
      <c r="B26" s="79"/>
      <c r="C26" s="54" t="s">
        <v>83</v>
      </c>
      <c r="D26" s="55" t="s">
        <v>84</v>
      </c>
      <c r="E26" s="96">
        <v>0.5</v>
      </c>
      <c r="F26" s="57" t="s">
        <v>56</v>
      </c>
      <c r="G26" s="83"/>
      <c r="H26" s="87" t="s">
        <v>83</v>
      </c>
      <c r="I26" s="55" t="s">
        <v>84</v>
      </c>
      <c r="J26" s="57">
        <f>ROUNDUP(E26*0.75,2)</f>
        <v>0.38</v>
      </c>
      <c r="K26" s="57" t="s">
        <v>56</v>
      </c>
      <c r="L26" s="57"/>
      <c r="M26" s="57">
        <f>ROUNDUP((R5*E26)+(R6*J26)+(R7*(E26*2)),2)</f>
        <v>0</v>
      </c>
      <c r="N26" s="91">
        <f>M26</f>
        <v>0</v>
      </c>
      <c r="O26" s="79" t="s">
        <v>24</v>
      </c>
      <c r="P26" s="58" t="s">
        <v>131</v>
      </c>
      <c r="Q26" s="55" t="s">
        <v>132</v>
      </c>
      <c r="R26" s="59">
        <v>4</v>
      </c>
      <c r="S26" s="56">
        <f>ROUNDUP(R26*0.75,2)</f>
        <v>3</v>
      </c>
      <c r="T26" s="75">
        <f>ROUNDUP((R5*R26)+(R6*S26)+(R7*(R26*2)),2)</f>
        <v>0</v>
      </c>
    </row>
    <row r="27" spans="1:20" ht="18.75" customHeight="1" x14ac:dyDescent="0.2">
      <c r="A27" s="109"/>
      <c r="B27" s="79"/>
      <c r="C27" s="54" t="s">
        <v>49</v>
      </c>
      <c r="D27" s="55"/>
      <c r="E27" s="56">
        <v>5</v>
      </c>
      <c r="F27" s="57" t="s">
        <v>27</v>
      </c>
      <c r="G27" s="83"/>
      <c r="H27" s="87" t="s">
        <v>49</v>
      </c>
      <c r="I27" s="55"/>
      <c r="J27" s="57">
        <f>ROUNDUP(E27*0.75,2)</f>
        <v>3.75</v>
      </c>
      <c r="K27" s="57" t="s">
        <v>27</v>
      </c>
      <c r="L27" s="57"/>
      <c r="M27" s="57">
        <f>ROUNDUP((R5*E27)+(R6*J27)+(R7*(E27*2)),2)</f>
        <v>0</v>
      </c>
      <c r="N27" s="91">
        <f>ROUND(M27+(M27*10/100),2)</f>
        <v>0</v>
      </c>
      <c r="O27" s="79"/>
      <c r="P27" s="58"/>
      <c r="Q27" s="55"/>
      <c r="R27" s="59"/>
      <c r="S27" s="56"/>
      <c r="T27" s="75"/>
    </row>
    <row r="28" spans="1:20" ht="18.75" customHeight="1" x14ac:dyDescent="0.2">
      <c r="A28" s="109"/>
      <c r="B28" s="80"/>
      <c r="C28" s="60"/>
      <c r="D28" s="61"/>
      <c r="E28" s="62"/>
      <c r="F28" s="63"/>
      <c r="G28" s="84"/>
      <c r="H28" s="88"/>
      <c r="I28" s="61"/>
      <c r="J28" s="63"/>
      <c r="K28" s="63"/>
      <c r="L28" s="63"/>
      <c r="M28" s="63"/>
      <c r="N28" s="92"/>
      <c r="O28" s="80"/>
      <c r="P28" s="64"/>
      <c r="Q28" s="61"/>
      <c r="R28" s="65"/>
      <c r="S28" s="62"/>
      <c r="T28" s="76"/>
    </row>
    <row r="29" spans="1:20" ht="18.75" customHeight="1" x14ac:dyDescent="0.2">
      <c r="A29" s="109"/>
      <c r="B29" s="79" t="s">
        <v>133</v>
      </c>
      <c r="C29" s="54" t="s">
        <v>185</v>
      </c>
      <c r="D29" s="55"/>
      <c r="E29" s="56">
        <v>20</v>
      </c>
      <c r="F29" s="57" t="s">
        <v>27</v>
      </c>
      <c r="G29" s="83"/>
      <c r="H29" s="87" t="s">
        <v>185</v>
      </c>
      <c r="I29" s="55"/>
      <c r="J29" s="57">
        <f>ROUNDUP(E29*0.75,2)</f>
        <v>15</v>
      </c>
      <c r="K29" s="57" t="s">
        <v>27</v>
      </c>
      <c r="L29" s="57"/>
      <c r="M29" s="57">
        <f>ROUNDUP((R5*E29)+(R6*J29)+(R7*(E29*2)),2)</f>
        <v>0</v>
      </c>
      <c r="N29" s="91">
        <f>ROUND(M29+(M29*15/100),2)</f>
        <v>0</v>
      </c>
      <c r="O29" s="79" t="s">
        <v>48</v>
      </c>
      <c r="P29" s="58" t="s">
        <v>95</v>
      </c>
      <c r="Q29" s="55"/>
      <c r="R29" s="59">
        <v>100</v>
      </c>
      <c r="S29" s="56">
        <f>ROUNDUP(R29*0.75,2)</f>
        <v>75</v>
      </c>
      <c r="T29" s="75">
        <f>ROUNDUP((R5*R29)+(R6*S29)+(R7*(R29*2)),2)</f>
        <v>0</v>
      </c>
    </row>
    <row r="30" spans="1:20" ht="18.75" customHeight="1" x14ac:dyDescent="0.2">
      <c r="A30" s="109"/>
      <c r="B30" s="79"/>
      <c r="C30" s="54" t="s">
        <v>135</v>
      </c>
      <c r="D30" s="55"/>
      <c r="E30" s="56">
        <v>5</v>
      </c>
      <c r="F30" s="57" t="s">
        <v>27</v>
      </c>
      <c r="G30" s="83"/>
      <c r="H30" s="87" t="s">
        <v>135</v>
      </c>
      <c r="I30" s="55"/>
      <c r="J30" s="57">
        <f>ROUNDUP(E30*0.75,2)</f>
        <v>3.75</v>
      </c>
      <c r="K30" s="57" t="s">
        <v>27</v>
      </c>
      <c r="L30" s="57"/>
      <c r="M30" s="57">
        <f>ROUNDUP((R5*E30)+(R6*J30)+(R7*(E30*2)),2)</f>
        <v>0</v>
      </c>
      <c r="N30" s="91">
        <f>M30</f>
        <v>0</v>
      </c>
      <c r="O30" s="79"/>
      <c r="P30" s="58" t="s">
        <v>136</v>
      </c>
      <c r="Q30" s="55"/>
      <c r="R30" s="59">
        <v>3</v>
      </c>
      <c r="S30" s="56">
        <f>ROUNDUP(R30*0.75,2)</f>
        <v>2.25</v>
      </c>
      <c r="T30" s="75">
        <f>ROUNDUP((R5*R30)+(R6*S30)+(R7*(R30*2)),2)</f>
        <v>0</v>
      </c>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137</v>
      </c>
      <c r="C34" s="54" t="s">
        <v>143</v>
      </c>
      <c r="D34" s="55" t="s">
        <v>144</v>
      </c>
      <c r="E34" s="73">
        <v>0.1</v>
      </c>
      <c r="F34" s="57" t="s">
        <v>100</v>
      </c>
      <c r="G34" s="83" t="s">
        <v>76</v>
      </c>
      <c r="H34" s="87" t="s">
        <v>143</v>
      </c>
      <c r="I34" s="55" t="s">
        <v>144</v>
      </c>
      <c r="J34" s="57">
        <f>ROUNDUP(E34*0.75,2)</f>
        <v>0.08</v>
      </c>
      <c r="K34" s="57" t="s">
        <v>100</v>
      </c>
      <c r="L34" s="57" t="s">
        <v>76</v>
      </c>
      <c r="M34" s="57">
        <f>ROUNDUP((S5*E34)+(S6*J34)+(S7*(E34*2)),2)</f>
        <v>0</v>
      </c>
      <c r="N34" s="91">
        <f>M34</f>
        <v>0</v>
      </c>
      <c r="O34" s="79" t="s">
        <v>138</v>
      </c>
      <c r="P34" s="58" t="s">
        <v>69</v>
      </c>
      <c r="Q34" s="55"/>
      <c r="R34" s="59">
        <v>3</v>
      </c>
      <c r="S34" s="56">
        <f>ROUNDUP(R34*0.75,2)</f>
        <v>2.25</v>
      </c>
      <c r="T34" s="75">
        <f>ROUNDUP((S5*R34)+(S6*S34)+(S7*(R34*2)),2)</f>
        <v>0</v>
      </c>
    </row>
    <row r="35" spans="1:20" ht="18.75" customHeight="1" x14ac:dyDescent="0.2">
      <c r="A35" s="109"/>
      <c r="B35" s="79"/>
      <c r="C35" s="54" t="s">
        <v>145</v>
      </c>
      <c r="D35" s="55"/>
      <c r="E35" s="97">
        <v>6.6666666666666666E-2</v>
      </c>
      <c r="F35" s="57" t="s">
        <v>146</v>
      </c>
      <c r="G35" s="83"/>
      <c r="H35" s="87" t="s">
        <v>145</v>
      </c>
      <c r="I35" s="55"/>
      <c r="J35" s="57">
        <f>ROUNDUP(E35*0.75,2)</f>
        <v>0.05</v>
      </c>
      <c r="K35" s="57" t="s">
        <v>146</v>
      </c>
      <c r="L35" s="57"/>
      <c r="M35" s="57">
        <f>ROUNDUP((S5*E35)+(S6*J35)+(S7*(E35*2)),2)</f>
        <v>0</v>
      </c>
      <c r="N35" s="91">
        <f>M35</f>
        <v>0</v>
      </c>
      <c r="O35" s="79" t="s">
        <v>139</v>
      </c>
      <c r="P35" s="58" t="s">
        <v>44</v>
      </c>
      <c r="Q35" s="55"/>
      <c r="R35" s="59">
        <v>3</v>
      </c>
      <c r="S35" s="56">
        <f>ROUNDUP(R35*0.75,2)</f>
        <v>2.25</v>
      </c>
      <c r="T35" s="75">
        <f>ROUNDUP((S5*R35)+(S6*S35)+(S7*(R35*2)),2)</f>
        <v>0</v>
      </c>
    </row>
    <row r="36" spans="1:20" ht="18.75" customHeight="1" x14ac:dyDescent="0.2">
      <c r="A36" s="109"/>
      <c r="B36" s="79"/>
      <c r="C36" s="54" t="s">
        <v>83</v>
      </c>
      <c r="D36" s="55" t="s">
        <v>84</v>
      </c>
      <c r="E36" s="73">
        <v>0.1</v>
      </c>
      <c r="F36" s="57" t="s">
        <v>56</v>
      </c>
      <c r="G36" s="83"/>
      <c r="H36" s="87" t="s">
        <v>83</v>
      </c>
      <c r="I36" s="55" t="s">
        <v>84</v>
      </c>
      <c r="J36" s="57">
        <f>ROUNDUP(E36*0.75,2)</f>
        <v>0.08</v>
      </c>
      <c r="K36" s="57" t="s">
        <v>56</v>
      </c>
      <c r="L36" s="57"/>
      <c r="M36" s="57">
        <f>ROUNDUP((S5*E36)+(S6*J36)+(S7*(E36*2)),2)</f>
        <v>0</v>
      </c>
      <c r="N36" s="91">
        <f>M36</f>
        <v>0</v>
      </c>
      <c r="O36" s="103" t="s">
        <v>645</v>
      </c>
      <c r="P36" s="58"/>
      <c r="Q36" s="55"/>
      <c r="R36" s="59"/>
      <c r="S36" s="56"/>
      <c r="T36" s="75"/>
    </row>
    <row r="37" spans="1:20" ht="18.75" customHeight="1" x14ac:dyDescent="0.2">
      <c r="A37" s="109"/>
      <c r="B37" s="79"/>
      <c r="C37" s="54" t="s">
        <v>147</v>
      </c>
      <c r="D37" s="55" t="s">
        <v>148</v>
      </c>
      <c r="E37" s="56">
        <v>15</v>
      </c>
      <c r="F37" s="57" t="s">
        <v>27</v>
      </c>
      <c r="G37" s="83"/>
      <c r="H37" s="87" t="s">
        <v>147</v>
      </c>
      <c r="I37" s="55" t="s">
        <v>148</v>
      </c>
      <c r="J37" s="57">
        <f>ROUNDUP(E37*0.75,2)</f>
        <v>11.25</v>
      </c>
      <c r="K37" s="57" t="s">
        <v>27</v>
      </c>
      <c r="L37" s="57"/>
      <c r="M37" s="57">
        <f>ROUNDUP((S5*E37)+(S6*J37)+(S7*(E37*2)),2)</f>
        <v>0</v>
      </c>
      <c r="N37" s="91">
        <f>M37</f>
        <v>0</v>
      </c>
      <c r="O37" s="36" t="s">
        <v>646</v>
      </c>
      <c r="P37" s="58"/>
      <c r="Q37" s="55"/>
      <c r="R37" s="59"/>
      <c r="S37" s="56"/>
      <c r="T37" s="75"/>
    </row>
    <row r="38" spans="1:20" ht="18.75" customHeight="1" x14ac:dyDescent="0.2">
      <c r="A38" s="109"/>
      <c r="B38" s="79"/>
      <c r="C38" s="54"/>
      <c r="D38" s="55"/>
      <c r="E38" s="56"/>
      <c r="F38" s="57"/>
      <c r="G38" s="83"/>
      <c r="H38" s="87"/>
      <c r="I38" s="55"/>
      <c r="J38" s="57"/>
      <c r="K38" s="57"/>
      <c r="L38" s="57"/>
      <c r="M38" s="57"/>
      <c r="N38" s="91"/>
      <c r="O38" s="79" t="s">
        <v>141</v>
      </c>
      <c r="P38" s="58"/>
      <c r="Q38" s="55"/>
      <c r="R38" s="59"/>
      <c r="S38" s="56"/>
      <c r="T38" s="75"/>
    </row>
    <row r="39" spans="1:20" ht="18.75" customHeight="1" x14ac:dyDescent="0.2">
      <c r="A39" s="109"/>
      <c r="B39" s="79"/>
      <c r="C39" s="54"/>
      <c r="D39" s="55"/>
      <c r="E39" s="56"/>
      <c r="F39" s="57"/>
      <c r="G39" s="83"/>
      <c r="H39" s="87"/>
      <c r="I39" s="55"/>
      <c r="J39" s="57"/>
      <c r="K39" s="57"/>
      <c r="L39" s="57"/>
      <c r="M39" s="57"/>
      <c r="N39" s="91"/>
      <c r="O39" s="79" t="s">
        <v>142</v>
      </c>
      <c r="P39" s="58"/>
      <c r="Q39" s="55"/>
      <c r="R39" s="59"/>
      <c r="S39" s="56"/>
      <c r="T39" s="75"/>
    </row>
    <row r="40" spans="1:20" ht="18.75" customHeight="1" x14ac:dyDescent="0.2">
      <c r="A40" s="109"/>
      <c r="B40" s="79"/>
      <c r="C40" s="54"/>
      <c r="D40" s="55"/>
      <c r="E40" s="56"/>
      <c r="F40" s="57"/>
      <c r="G40" s="83"/>
      <c r="H40" s="87"/>
      <c r="I40" s="55"/>
      <c r="J40" s="57"/>
      <c r="K40" s="57"/>
      <c r="L40" s="57"/>
      <c r="M40" s="57"/>
      <c r="N40" s="91"/>
      <c r="O40" s="79" t="s">
        <v>24</v>
      </c>
      <c r="P40" s="58"/>
      <c r="Q40" s="55"/>
      <c r="R40" s="59"/>
      <c r="S40" s="56"/>
      <c r="T40" s="75"/>
    </row>
    <row r="41" spans="1:20" ht="18.75" customHeight="1" thickBot="1" x14ac:dyDescent="0.25">
      <c r="A41" s="110"/>
      <c r="B41" s="81"/>
      <c r="C41" s="67"/>
      <c r="D41" s="68"/>
      <c r="E41" s="69"/>
      <c r="F41" s="70"/>
      <c r="G41" s="85"/>
      <c r="H41" s="89"/>
      <c r="I41" s="68"/>
      <c r="J41" s="70"/>
      <c r="K41" s="70"/>
      <c r="L41" s="70"/>
      <c r="M41" s="70"/>
      <c r="N41" s="93"/>
      <c r="O41" s="81"/>
      <c r="P41" s="71"/>
      <c r="Q41" s="68"/>
      <c r="R41" s="72"/>
      <c r="S41" s="69"/>
      <c r="T41" s="77"/>
    </row>
    <row r="42" spans="1:20" ht="18.75" customHeight="1" x14ac:dyDescent="0.2">
      <c r="A42" s="108" t="s">
        <v>101</v>
      </c>
      <c r="B42" s="79" t="s">
        <v>149</v>
      </c>
      <c r="C42" s="54" t="s">
        <v>150</v>
      </c>
      <c r="D42" s="55" t="s">
        <v>151</v>
      </c>
      <c r="E42" s="96">
        <v>0.5</v>
      </c>
      <c r="F42" s="57" t="s">
        <v>100</v>
      </c>
      <c r="G42" s="83"/>
      <c r="H42" s="87" t="s">
        <v>150</v>
      </c>
      <c r="I42" s="55" t="s">
        <v>151</v>
      </c>
      <c r="J42" s="57">
        <f>ROUNDUP(E42*0.75,2)</f>
        <v>0.38</v>
      </c>
      <c r="K42" s="57" t="s">
        <v>100</v>
      </c>
      <c r="L42" s="57"/>
      <c r="M42" s="57">
        <f>ROUNDUP((T5*E42)+(T6*J42)+(T7*(E42*2)),2)</f>
        <v>0</v>
      </c>
      <c r="N42" s="91">
        <f>M42</f>
        <v>0</v>
      </c>
      <c r="O42" s="79"/>
      <c r="P42" s="58" t="s">
        <v>25</v>
      </c>
      <c r="Q42" s="55"/>
      <c r="R42" s="59">
        <v>110</v>
      </c>
      <c r="S42" s="56">
        <f>ROUNDUP(R42*0.75,2)</f>
        <v>82.5</v>
      </c>
      <c r="T42" s="75">
        <f>ROUNDUP((T5*R42)+(T6*S42)+(T7*(R42*2)),2)</f>
        <v>0</v>
      </c>
    </row>
    <row r="43" spans="1:20" ht="18.75" customHeight="1" x14ac:dyDescent="0.2">
      <c r="A43" s="109"/>
      <c r="B43" s="80"/>
      <c r="C43" s="60"/>
      <c r="D43" s="61"/>
      <c r="E43" s="62"/>
      <c r="F43" s="63"/>
      <c r="G43" s="84"/>
      <c r="H43" s="88"/>
      <c r="I43" s="61"/>
      <c r="J43" s="63"/>
      <c r="K43" s="63"/>
      <c r="L43" s="63"/>
      <c r="M43" s="63"/>
      <c r="N43" s="92"/>
      <c r="O43" s="80"/>
      <c r="P43" s="64"/>
      <c r="Q43" s="61"/>
      <c r="R43" s="65"/>
      <c r="S43" s="62"/>
      <c r="T43" s="76"/>
    </row>
    <row r="44" spans="1:20" ht="18.75" customHeight="1" x14ac:dyDescent="0.2">
      <c r="A44" s="109"/>
      <c r="B44" s="79" t="s">
        <v>152</v>
      </c>
      <c r="C44" s="54" t="s">
        <v>155</v>
      </c>
      <c r="D44" s="55" t="s">
        <v>156</v>
      </c>
      <c r="E44" s="56">
        <v>1</v>
      </c>
      <c r="F44" s="57" t="s">
        <v>157</v>
      </c>
      <c r="G44" s="83" t="s">
        <v>76</v>
      </c>
      <c r="H44" s="87" t="s">
        <v>155</v>
      </c>
      <c r="I44" s="55" t="s">
        <v>156</v>
      </c>
      <c r="J44" s="57">
        <f>ROUNDUP(E44*0.75,2)</f>
        <v>0.75</v>
      </c>
      <c r="K44" s="57" t="s">
        <v>157</v>
      </c>
      <c r="L44" s="57" t="s">
        <v>76</v>
      </c>
      <c r="M44" s="57">
        <f>ROUNDUP((T5*E44)+(T6*J44)+(T7*(E44*2)),2)</f>
        <v>0</v>
      </c>
      <c r="N44" s="91">
        <f>M44</f>
        <v>0</v>
      </c>
      <c r="O44" s="79" t="s">
        <v>153</v>
      </c>
      <c r="P44" s="58" t="s">
        <v>89</v>
      </c>
      <c r="Q44" s="55"/>
      <c r="R44" s="59">
        <v>3</v>
      </c>
      <c r="S44" s="56">
        <f t="shared" ref="S44:S50" si="1">ROUNDUP(R44*0.75,2)</f>
        <v>2.25</v>
      </c>
      <c r="T44" s="75">
        <f>ROUNDUP((T5*R44)+(T6*S44)+(T7*(R44*2)),2)</f>
        <v>0</v>
      </c>
    </row>
    <row r="45" spans="1:20" ht="18.75" customHeight="1" x14ac:dyDescent="0.2">
      <c r="A45" s="109"/>
      <c r="B45" s="79"/>
      <c r="C45" s="54" t="s">
        <v>28</v>
      </c>
      <c r="D45" s="55"/>
      <c r="E45" s="56">
        <v>20</v>
      </c>
      <c r="F45" s="57" t="s">
        <v>27</v>
      </c>
      <c r="G45" s="83"/>
      <c r="H45" s="87" t="s">
        <v>28</v>
      </c>
      <c r="I45" s="55"/>
      <c r="J45" s="57">
        <f>ROUNDUP(E45*0.75,2)</f>
        <v>15</v>
      </c>
      <c r="K45" s="57" t="s">
        <v>27</v>
      </c>
      <c r="L45" s="57"/>
      <c r="M45" s="57">
        <f>ROUNDUP((T5*E45)+(T6*J45)+(T7*(E45*2)),2)</f>
        <v>0</v>
      </c>
      <c r="N45" s="91">
        <f>ROUND(M45+(M45*6/100),2)</f>
        <v>0</v>
      </c>
      <c r="O45" s="79" t="s">
        <v>154</v>
      </c>
      <c r="P45" s="58" t="s">
        <v>44</v>
      </c>
      <c r="Q45" s="55"/>
      <c r="R45" s="59">
        <v>2</v>
      </c>
      <c r="S45" s="56">
        <f t="shared" si="1"/>
        <v>1.5</v>
      </c>
      <c r="T45" s="75">
        <f>ROUNDUP((T5*R45)+(T6*S45)+(T7*(R45*2)),2)</f>
        <v>0</v>
      </c>
    </row>
    <row r="46" spans="1:20" ht="18.75" customHeight="1" x14ac:dyDescent="0.2">
      <c r="A46" s="109"/>
      <c r="B46" s="79"/>
      <c r="C46" s="54" t="s">
        <v>495</v>
      </c>
      <c r="D46" s="55"/>
      <c r="E46" s="56">
        <v>20</v>
      </c>
      <c r="F46" s="57" t="s">
        <v>27</v>
      </c>
      <c r="G46" s="83"/>
      <c r="H46" s="87" t="s">
        <v>495</v>
      </c>
      <c r="I46" s="55"/>
      <c r="J46" s="57">
        <f>ROUNDUP(E46*0.75,2)</f>
        <v>15</v>
      </c>
      <c r="K46" s="57" t="s">
        <v>27</v>
      </c>
      <c r="L46" s="57"/>
      <c r="M46" s="57">
        <f>ROUNDUP((T5*E46)+(T6*J46)+(T7*(E46*2)),2)</f>
        <v>0</v>
      </c>
      <c r="N46" s="91">
        <f>M46</f>
        <v>0</v>
      </c>
      <c r="O46" s="103" t="s">
        <v>524</v>
      </c>
      <c r="P46" s="58" t="s">
        <v>69</v>
      </c>
      <c r="Q46" s="55"/>
      <c r="R46" s="59">
        <v>1</v>
      </c>
      <c r="S46" s="56">
        <f t="shared" si="1"/>
        <v>0.75</v>
      </c>
      <c r="T46" s="75">
        <f>ROUNDUP((T5*R46)+(T6*S46)+(T7*(R46*2)),2)</f>
        <v>0</v>
      </c>
    </row>
    <row r="47" spans="1:20" ht="18.75" customHeight="1" x14ac:dyDescent="0.2">
      <c r="A47" s="109"/>
      <c r="B47" s="79"/>
      <c r="C47" s="54" t="s">
        <v>159</v>
      </c>
      <c r="D47" s="55"/>
      <c r="E47" s="56">
        <v>2</v>
      </c>
      <c r="F47" s="57" t="s">
        <v>27</v>
      </c>
      <c r="G47" s="83"/>
      <c r="H47" s="87" t="s">
        <v>159</v>
      </c>
      <c r="I47" s="55"/>
      <c r="J47" s="57">
        <f>ROUNDUP(E47*0.75,2)</f>
        <v>1.5</v>
      </c>
      <c r="K47" s="57" t="s">
        <v>27</v>
      </c>
      <c r="L47" s="57"/>
      <c r="M47" s="57">
        <f>ROUNDUP((T5*E47)+(T6*J47)+(T7*(E47*2)),2)</f>
        <v>0</v>
      </c>
      <c r="N47" s="91">
        <f>M47</f>
        <v>0</v>
      </c>
      <c r="O47" s="36" t="s">
        <v>525</v>
      </c>
      <c r="P47" s="58" t="s">
        <v>88</v>
      </c>
      <c r="Q47" s="55" t="s">
        <v>41</v>
      </c>
      <c r="R47" s="59">
        <v>1.5</v>
      </c>
      <c r="S47" s="56">
        <f t="shared" si="1"/>
        <v>1.1300000000000001</v>
      </c>
      <c r="T47" s="75">
        <f>ROUNDUP((T5*R47)+(T6*S47)+(T7*(R47*2)),2)</f>
        <v>0</v>
      </c>
    </row>
    <row r="48" spans="1:20" ht="18.75" customHeight="1" x14ac:dyDescent="0.2">
      <c r="A48" s="109"/>
      <c r="B48" s="79"/>
      <c r="C48" s="54"/>
      <c r="D48" s="55"/>
      <c r="E48" s="56"/>
      <c r="F48" s="57"/>
      <c r="G48" s="83"/>
      <c r="H48" s="87"/>
      <c r="I48" s="55"/>
      <c r="J48" s="57"/>
      <c r="K48" s="57"/>
      <c r="L48" s="57"/>
      <c r="M48" s="57"/>
      <c r="N48" s="91"/>
      <c r="O48" s="79" t="s">
        <v>48</v>
      </c>
      <c r="P48" s="58" t="s">
        <v>96</v>
      </c>
      <c r="Q48" s="55"/>
      <c r="R48" s="59">
        <v>1</v>
      </c>
      <c r="S48" s="56">
        <f t="shared" si="1"/>
        <v>0.75</v>
      </c>
      <c r="T48" s="75">
        <f>ROUNDUP((T5*R48)+(T6*S48)+(T7*(R48*2)),2)</f>
        <v>0</v>
      </c>
    </row>
    <row r="49" spans="1:20" ht="18.75" customHeight="1" x14ac:dyDescent="0.2">
      <c r="A49" s="109"/>
      <c r="B49" s="79"/>
      <c r="C49" s="54"/>
      <c r="D49" s="55"/>
      <c r="E49" s="56"/>
      <c r="F49" s="57"/>
      <c r="G49" s="83"/>
      <c r="H49" s="87"/>
      <c r="I49" s="55"/>
      <c r="J49" s="57"/>
      <c r="K49" s="57"/>
      <c r="L49" s="57"/>
      <c r="M49" s="57"/>
      <c r="N49" s="91"/>
      <c r="O49" s="79"/>
      <c r="P49" s="58" t="s">
        <v>86</v>
      </c>
      <c r="Q49" s="55"/>
      <c r="R49" s="59">
        <v>1</v>
      </c>
      <c r="S49" s="56">
        <f t="shared" si="1"/>
        <v>0.75</v>
      </c>
      <c r="T49" s="75">
        <f>ROUNDUP((T5*R49)+(T6*S49)+(T7*(R49*2)),2)</f>
        <v>0</v>
      </c>
    </row>
    <row r="50" spans="1:20" ht="18.75" customHeight="1" x14ac:dyDescent="0.2">
      <c r="A50" s="109"/>
      <c r="B50" s="79"/>
      <c r="C50" s="54"/>
      <c r="D50" s="55"/>
      <c r="E50" s="56"/>
      <c r="F50" s="57"/>
      <c r="G50" s="83"/>
      <c r="H50" s="87"/>
      <c r="I50" s="55"/>
      <c r="J50" s="57"/>
      <c r="K50" s="57"/>
      <c r="L50" s="57"/>
      <c r="M50" s="57"/>
      <c r="N50" s="91"/>
      <c r="O50" s="79"/>
      <c r="P50" s="58" t="s">
        <v>44</v>
      </c>
      <c r="Q50" s="55"/>
      <c r="R50" s="59">
        <v>1</v>
      </c>
      <c r="S50" s="56">
        <f t="shared" si="1"/>
        <v>0.75</v>
      </c>
      <c r="T50" s="75">
        <f>ROUNDUP((T5*R50)+(T6*S50)+(T7*(R50*2)),2)</f>
        <v>0</v>
      </c>
    </row>
    <row r="51" spans="1:20" ht="18.75" customHeight="1" x14ac:dyDescent="0.2">
      <c r="A51" s="109"/>
      <c r="B51" s="80"/>
      <c r="C51" s="60"/>
      <c r="D51" s="61"/>
      <c r="E51" s="62"/>
      <c r="F51" s="63"/>
      <c r="G51" s="84"/>
      <c r="H51" s="88"/>
      <c r="I51" s="61"/>
      <c r="J51" s="63"/>
      <c r="K51" s="63"/>
      <c r="L51" s="63"/>
      <c r="M51" s="63"/>
      <c r="N51" s="92"/>
      <c r="O51" s="80"/>
      <c r="P51" s="64"/>
      <c r="Q51" s="61"/>
      <c r="R51" s="65"/>
      <c r="S51" s="62"/>
      <c r="T51" s="76"/>
    </row>
    <row r="52" spans="1:20" ht="18.75" customHeight="1" x14ac:dyDescent="0.2">
      <c r="A52" s="109"/>
      <c r="B52" s="79" t="s">
        <v>160</v>
      </c>
      <c r="C52" s="54" t="s">
        <v>26</v>
      </c>
      <c r="D52" s="55"/>
      <c r="E52" s="56">
        <v>10</v>
      </c>
      <c r="F52" s="57" t="s">
        <v>27</v>
      </c>
      <c r="G52" s="83"/>
      <c r="H52" s="87" t="s">
        <v>26</v>
      </c>
      <c r="I52" s="55"/>
      <c r="J52" s="57">
        <f>ROUNDUP(E52*0.75,2)</f>
        <v>7.5</v>
      </c>
      <c r="K52" s="57" t="s">
        <v>27</v>
      </c>
      <c r="L52" s="57"/>
      <c r="M52" s="57">
        <f>ROUNDUP((T5*E52)+(T6*J52)+(T7*(E52*2)),2)</f>
        <v>0</v>
      </c>
      <c r="N52" s="91">
        <f>M52</f>
        <v>0</v>
      </c>
      <c r="O52" s="79" t="s">
        <v>161</v>
      </c>
      <c r="P52" s="58" t="s">
        <v>95</v>
      </c>
      <c r="Q52" s="55"/>
      <c r="R52" s="59">
        <v>30</v>
      </c>
      <c r="S52" s="56">
        <f>ROUNDUP(R52*0.75,2)</f>
        <v>22.5</v>
      </c>
      <c r="T52" s="75">
        <f>ROUNDUP((T5*R52)+(T6*S52)+(T7*(R52*2)),2)</f>
        <v>0</v>
      </c>
    </row>
    <row r="53" spans="1:20" ht="18.75" customHeight="1" x14ac:dyDescent="0.2">
      <c r="A53" s="109"/>
      <c r="B53" s="79"/>
      <c r="C53" s="54" t="s">
        <v>163</v>
      </c>
      <c r="D53" s="55"/>
      <c r="E53" s="56">
        <v>30</v>
      </c>
      <c r="F53" s="57" t="s">
        <v>27</v>
      </c>
      <c r="G53" s="83"/>
      <c r="H53" s="87" t="s">
        <v>163</v>
      </c>
      <c r="I53" s="55"/>
      <c r="J53" s="57">
        <f>ROUNDUP(E53*0.75,2)</f>
        <v>22.5</v>
      </c>
      <c r="K53" s="57" t="s">
        <v>27</v>
      </c>
      <c r="L53" s="57"/>
      <c r="M53" s="57">
        <f>ROUNDUP((T5*E53)+(T6*J53)+(T7*(E53*2)),2)</f>
        <v>0</v>
      </c>
      <c r="N53" s="91">
        <f>ROUND(M53+(M53*6/100),2)</f>
        <v>0</v>
      </c>
      <c r="O53" s="79" t="s">
        <v>162</v>
      </c>
      <c r="P53" s="58" t="s">
        <v>32</v>
      </c>
      <c r="Q53" s="55"/>
      <c r="R53" s="59">
        <v>0.2</v>
      </c>
      <c r="S53" s="56">
        <f>ROUNDUP(R53*0.75,2)</f>
        <v>0.15</v>
      </c>
      <c r="T53" s="75">
        <f>ROUNDUP((T5*R53)+(T6*S53)+(T7*(R53*2)),2)</f>
        <v>0</v>
      </c>
    </row>
    <row r="54" spans="1:20" ht="18.75" customHeight="1" x14ac:dyDescent="0.2">
      <c r="A54" s="109"/>
      <c r="B54" s="79"/>
      <c r="C54" s="54" t="s">
        <v>49</v>
      </c>
      <c r="D54" s="55"/>
      <c r="E54" s="56">
        <v>10</v>
      </c>
      <c r="F54" s="57" t="s">
        <v>27</v>
      </c>
      <c r="G54" s="83"/>
      <c r="H54" s="87" t="s">
        <v>49</v>
      </c>
      <c r="I54" s="55"/>
      <c r="J54" s="57">
        <f>ROUNDUP(E54*0.75,2)</f>
        <v>7.5</v>
      </c>
      <c r="K54" s="57" t="s">
        <v>27</v>
      </c>
      <c r="L54" s="57"/>
      <c r="M54" s="57">
        <f>ROUNDUP((T5*E54)+(T6*J54)+(T7*(E54*2)),2)</f>
        <v>0</v>
      </c>
      <c r="N54" s="91">
        <f>ROUND(M54+(M54*10/100),2)</f>
        <v>0</v>
      </c>
      <c r="O54" s="79" t="s">
        <v>24</v>
      </c>
      <c r="P54" s="58" t="s">
        <v>96</v>
      </c>
      <c r="Q54" s="55"/>
      <c r="R54" s="59">
        <v>2</v>
      </c>
      <c r="S54" s="56">
        <f>ROUNDUP(R54*0.75,2)</f>
        <v>1.5</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86</v>
      </c>
      <c r="Q55" s="55"/>
      <c r="R55" s="59">
        <v>2.5</v>
      </c>
      <c r="S55" s="56">
        <f>ROUNDUP(R55*0.75,2)</f>
        <v>1.8800000000000001</v>
      </c>
      <c r="T55" s="75">
        <f>ROUNDUP((T5*R55)+(T6*S55)+(T7*(R55*2)),2)</f>
        <v>0</v>
      </c>
    </row>
    <row r="56" spans="1:20" ht="18.75" customHeight="1" x14ac:dyDescent="0.2">
      <c r="A56" s="109"/>
      <c r="B56" s="79"/>
      <c r="C56" s="54"/>
      <c r="D56" s="55"/>
      <c r="E56" s="56"/>
      <c r="F56" s="57"/>
      <c r="G56" s="83"/>
      <c r="H56" s="87"/>
      <c r="I56" s="55"/>
      <c r="J56" s="57"/>
      <c r="K56" s="57"/>
      <c r="L56" s="57"/>
      <c r="M56" s="57"/>
      <c r="N56" s="91"/>
      <c r="O56" s="79"/>
      <c r="P56" s="58" t="s">
        <v>88</v>
      </c>
      <c r="Q56" s="55" t="s">
        <v>41</v>
      </c>
      <c r="R56" s="59">
        <v>1</v>
      </c>
      <c r="S56" s="56">
        <f>ROUNDUP(R56*0.75,2)</f>
        <v>0.75</v>
      </c>
      <c r="T56" s="75">
        <f>ROUNDUP((T5*R56)+(T6*S56)+(T7*(R56*2)),2)</f>
        <v>0</v>
      </c>
    </row>
    <row r="57" spans="1:20" ht="18.75" customHeight="1" x14ac:dyDescent="0.2">
      <c r="A57" s="109"/>
      <c r="B57" s="80"/>
      <c r="C57" s="60"/>
      <c r="D57" s="61"/>
      <c r="E57" s="62"/>
      <c r="F57" s="63"/>
      <c r="G57" s="84"/>
      <c r="H57" s="88"/>
      <c r="I57" s="61"/>
      <c r="J57" s="63"/>
      <c r="K57" s="63"/>
      <c r="L57" s="63"/>
      <c r="M57" s="63"/>
      <c r="N57" s="92"/>
      <c r="O57" s="80"/>
      <c r="P57" s="64"/>
      <c r="Q57" s="61"/>
      <c r="R57" s="65"/>
      <c r="S57" s="62"/>
      <c r="T57" s="76"/>
    </row>
    <row r="58" spans="1:20" ht="18.75" customHeight="1" x14ac:dyDescent="0.2">
      <c r="A58" s="109"/>
      <c r="B58" s="79" t="s">
        <v>133</v>
      </c>
      <c r="C58" s="54" t="s">
        <v>164</v>
      </c>
      <c r="D58" s="55"/>
      <c r="E58" s="56">
        <v>20</v>
      </c>
      <c r="F58" s="57" t="s">
        <v>27</v>
      </c>
      <c r="G58" s="83"/>
      <c r="H58" s="87" t="s">
        <v>164</v>
      </c>
      <c r="I58" s="55"/>
      <c r="J58" s="57">
        <f>ROUNDUP(E58*0.75,2)</f>
        <v>15</v>
      </c>
      <c r="K58" s="57" t="s">
        <v>27</v>
      </c>
      <c r="L58" s="57"/>
      <c r="M58" s="57">
        <f>ROUNDUP((T5*E58)+(T6*J58)+(T7*(E58*2)),2)</f>
        <v>0</v>
      </c>
      <c r="N58" s="91">
        <f>ROUND(M58+(M58*10/100),2)</f>
        <v>0</v>
      </c>
      <c r="O58" s="79" t="s">
        <v>48</v>
      </c>
      <c r="P58" s="58" t="s">
        <v>95</v>
      </c>
      <c r="Q58" s="55"/>
      <c r="R58" s="59">
        <v>100</v>
      </c>
      <c r="S58" s="56">
        <f>ROUNDUP(R58*0.75,2)</f>
        <v>75</v>
      </c>
      <c r="T58" s="75">
        <f>ROUNDUP((T5*R58)+(T6*S58)+(T7*(R58*2)),2)</f>
        <v>0</v>
      </c>
    </row>
    <row r="59" spans="1:20" ht="18.75" customHeight="1" x14ac:dyDescent="0.2">
      <c r="A59" s="109"/>
      <c r="B59" s="79"/>
      <c r="C59" s="54" t="s">
        <v>503</v>
      </c>
      <c r="D59" s="55"/>
      <c r="E59" s="56">
        <v>5</v>
      </c>
      <c r="F59" s="57" t="s">
        <v>27</v>
      </c>
      <c r="G59" s="83"/>
      <c r="H59" s="87" t="s">
        <v>503</v>
      </c>
      <c r="I59" s="55"/>
      <c r="J59" s="57">
        <f>ROUNDUP(E59*0.75,2)</f>
        <v>3.75</v>
      </c>
      <c r="K59" s="57" t="s">
        <v>27</v>
      </c>
      <c r="L59" s="57"/>
      <c r="M59" s="57">
        <f>ROUNDUP((T5*E59)+(T6*J59)+(T7*(E59*2)),2)</f>
        <v>0</v>
      </c>
      <c r="N59" s="91">
        <f>M59</f>
        <v>0</v>
      </c>
      <c r="O59" s="79"/>
      <c r="P59" s="58" t="s">
        <v>136</v>
      </c>
      <c r="Q59" s="55"/>
      <c r="R59" s="59">
        <v>3</v>
      </c>
      <c r="S59" s="56">
        <f>ROUNDUP(R59*0.75,2)</f>
        <v>2.25</v>
      </c>
      <c r="T59" s="75">
        <f>ROUNDUP((T5*R59)+(T6*S59)+(T7*(R59*2)),2)</f>
        <v>0</v>
      </c>
    </row>
    <row r="60" spans="1:20" ht="18.75" customHeight="1" x14ac:dyDescent="0.2">
      <c r="A60" s="109"/>
      <c r="B60" s="80"/>
      <c r="C60" s="60"/>
      <c r="D60" s="61"/>
      <c r="E60" s="62"/>
      <c r="F60" s="63"/>
      <c r="G60" s="84"/>
      <c r="H60" s="88"/>
      <c r="I60" s="61"/>
      <c r="J60" s="63"/>
      <c r="K60" s="63"/>
      <c r="L60" s="63"/>
      <c r="M60" s="63"/>
      <c r="N60" s="92"/>
      <c r="O60" s="80"/>
      <c r="P60" s="64"/>
      <c r="Q60" s="61"/>
      <c r="R60" s="65"/>
      <c r="S60" s="62"/>
      <c r="T60" s="76"/>
    </row>
    <row r="61" spans="1:20" ht="18.75" customHeight="1" x14ac:dyDescent="0.2">
      <c r="A61" s="109"/>
      <c r="B61" s="79" t="s">
        <v>208</v>
      </c>
      <c r="C61" s="54" t="s">
        <v>209</v>
      </c>
      <c r="D61" s="55"/>
      <c r="E61" s="99">
        <v>0.16666666666666666</v>
      </c>
      <c r="F61" s="57" t="s">
        <v>56</v>
      </c>
      <c r="G61" s="83"/>
      <c r="H61" s="87" t="s">
        <v>209</v>
      </c>
      <c r="I61" s="55"/>
      <c r="J61" s="57">
        <f>ROUNDUP(E61*0.75,2)</f>
        <v>0.13</v>
      </c>
      <c r="K61" s="57" t="s">
        <v>56</v>
      </c>
      <c r="L61" s="57"/>
      <c r="M61" s="57">
        <f>ROUNDUP((T5*E61)+(T6*J61)+(T7*(E61*2)),2)</f>
        <v>0</v>
      </c>
      <c r="N61" s="91">
        <f>M61</f>
        <v>0</v>
      </c>
      <c r="O61" s="79" t="s">
        <v>54</v>
      </c>
      <c r="P61" s="58"/>
      <c r="Q61" s="55"/>
      <c r="R61" s="59"/>
      <c r="S61" s="56"/>
      <c r="T61" s="75"/>
    </row>
    <row r="62" spans="1:20" ht="18.75" customHeight="1" thickBot="1" x14ac:dyDescent="0.25">
      <c r="A62" s="110"/>
      <c r="B62" s="81"/>
      <c r="C62" s="67"/>
      <c r="D62" s="68"/>
      <c r="E62" s="69"/>
      <c r="F62" s="70"/>
      <c r="G62" s="85"/>
      <c r="H62" s="89"/>
      <c r="I62" s="68"/>
      <c r="J62" s="70"/>
      <c r="K62" s="70"/>
      <c r="L62" s="70"/>
      <c r="M62" s="70"/>
      <c r="N62" s="93"/>
      <c r="O62" s="81"/>
      <c r="P62" s="71"/>
      <c r="Q62" s="68"/>
      <c r="R62" s="72"/>
      <c r="S62" s="69"/>
      <c r="T62" s="77"/>
    </row>
    <row r="63" spans="1:20" ht="18.75" customHeight="1" x14ac:dyDescent="0.2">
      <c r="A63" s="94" t="s">
        <v>102</v>
      </c>
    </row>
    <row r="64" spans="1:20" ht="18.75" customHeight="1" x14ac:dyDescent="0.2">
      <c r="A64" s="94" t="s">
        <v>103</v>
      </c>
    </row>
    <row r="65" spans="1:1" ht="18.75" customHeight="1" x14ac:dyDescent="0.2">
      <c r="A65" s="37" t="s">
        <v>104</v>
      </c>
    </row>
    <row r="66" spans="1:1" ht="18.75" customHeight="1" x14ac:dyDescent="0.2">
      <c r="A66" s="37" t="s">
        <v>105</v>
      </c>
    </row>
    <row r="67" spans="1:1" ht="18.75" customHeight="1" x14ac:dyDescent="0.2">
      <c r="A67" s="37" t="s">
        <v>106</v>
      </c>
    </row>
    <row r="68" spans="1:1" ht="18.75" customHeight="1" x14ac:dyDescent="0.2">
      <c r="A68" s="37" t="s">
        <v>107</v>
      </c>
    </row>
    <row r="69" spans="1:1" ht="18.75" customHeight="1" x14ac:dyDescent="0.2">
      <c r="A69" s="37" t="s">
        <v>108</v>
      </c>
    </row>
    <row r="70" spans="1:1" ht="18.75" customHeight="1" x14ac:dyDescent="0.2">
      <c r="A70" s="37" t="s">
        <v>169</v>
      </c>
    </row>
    <row r="71" spans="1:1" ht="18.75" customHeight="1" x14ac:dyDescent="0.2">
      <c r="A71" s="37" t="s">
        <v>170</v>
      </c>
    </row>
    <row r="72" spans="1:1" ht="18.75" customHeight="1" x14ac:dyDescent="0.2">
      <c r="A72" s="37" t="s">
        <v>171</v>
      </c>
    </row>
    <row r="73" spans="1:1" ht="18.75" customHeight="1" x14ac:dyDescent="0.2">
      <c r="A73" s="37" t="s">
        <v>172</v>
      </c>
    </row>
  </sheetData>
  <mergeCells count="7">
    <mergeCell ref="A42:A62"/>
    <mergeCell ref="H1:O1"/>
    <mergeCell ref="A2:T2"/>
    <mergeCell ref="Q3:T3"/>
    <mergeCell ref="A8:F8"/>
    <mergeCell ref="A10:A31"/>
    <mergeCell ref="A32:A41"/>
  </mergeCells>
  <phoneticPr fontId="18"/>
  <printOptions horizontalCentered="1" verticalCentered="1"/>
  <pageMargins left="0.39370078740157483" right="0.39370078740157483" top="0.39370078740157483" bottom="0.39370078740157483" header="0.39370078740157483" footer="0.39370078740157483"/>
  <pageSetup paperSize="12" scale="5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0"/>
  <sheetViews>
    <sheetView showZeros="0" zoomScale="80" zoomScaleNormal="80" zoomScaleSheetLayoutView="80" workbookViewId="0">
      <selection activeCell="A9" sqref="A9"/>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210</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211</v>
      </c>
      <c r="C12" s="54" t="s">
        <v>145</v>
      </c>
      <c r="D12" s="55"/>
      <c r="E12" s="100">
        <v>0.33333333333333331</v>
      </c>
      <c r="F12" s="57" t="s">
        <v>146</v>
      </c>
      <c r="G12" s="83"/>
      <c r="H12" s="87" t="s">
        <v>145</v>
      </c>
      <c r="I12" s="55"/>
      <c r="J12" s="57">
        <f>ROUNDUP(E12*0.75,2)</f>
        <v>0.25</v>
      </c>
      <c r="K12" s="57" t="s">
        <v>146</v>
      </c>
      <c r="L12" s="57"/>
      <c r="M12" s="57">
        <f>ROUNDUP((R5*E12)+(R6*J12)+(R7*(E12*2)),2)</f>
        <v>0</v>
      </c>
      <c r="N12" s="91">
        <f>M12</f>
        <v>0</v>
      </c>
      <c r="O12" s="79" t="s">
        <v>212</v>
      </c>
      <c r="P12" s="58" t="s">
        <v>44</v>
      </c>
      <c r="Q12" s="55"/>
      <c r="R12" s="59">
        <v>1</v>
      </c>
      <c r="S12" s="56">
        <f t="shared" ref="S12:S17" si="0">ROUNDUP(R12*0.75,2)</f>
        <v>0.75</v>
      </c>
      <c r="T12" s="75">
        <f>ROUNDUP((R5*R12)+(R6*S12)+(R7*(R12*2)),2)</f>
        <v>0</v>
      </c>
    </row>
    <row r="13" spans="1:21" ht="18.75" customHeight="1" x14ac:dyDescent="0.2">
      <c r="A13" s="109"/>
      <c r="B13" s="79"/>
      <c r="C13" s="54" t="s">
        <v>28</v>
      </c>
      <c r="D13" s="55"/>
      <c r="E13" s="56">
        <v>20</v>
      </c>
      <c r="F13" s="57" t="s">
        <v>27</v>
      </c>
      <c r="G13" s="83"/>
      <c r="H13" s="87" t="s">
        <v>28</v>
      </c>
      <c r="I13" s="55"/>
      <c r="J13" s="57">
        <f>ROUNDUP(E13*0.75,2)</f>
        <v>15</v>
      </c>
      <c r="K13" s="57" t="s">
        <v>27</v>
      </c>
      <c r="L13" s="57"/>
      <c r="M13" s="57">
        <f>ROUNDUP((R5*E13)+(R6*J13)+(R7*(E13*2)),2)</f>
        <v>0</v>
      </c>
      <c r="N13" s="91">
        <f>ROUND(M13+(M13*6/100),2)</f>
        <v>0</v>
      </c>
      <c r="O13" s="79" t="s">
        <v>213</v>
      </c>
      <c r="P13" s="58" t="s">
        <v>95</v>
      </c>
      <c r="Q13" s="55"/>
      <c r="R13" s="59">
        <v>15</v>
      </c>
      <c r="S13" s="56">
        <f t="shared" si="0"/>
        <v>11.25</v>
      </c>
      <c r="T13" s="75">
        <f>ROUNDUP((R5*R13)+(R6*S13)+(R7*(R13*2)),2)</f>
        <v>0</v>
      </c>
    </row>
    <row r="14" spans="1:21" ht="18.75" customHeight="1" x14ac:dyDescent="0.2">
      <c r="A14" s="109"/>
      <c r="B14" s="79"/>
      <c r="C14" s="54" t="s">
        <v>49</v>
      </c>
      <c r="D14" s="55"/>
      <c r="E14" s="56">
        <v>5</v>
      </c>
      <c r="F14" s="57" t="s">
        <v>27</v>
      </c>
      <c r="G14" s="83"/>
      <c r="H14" s="87" t="s">
        <v>49</v>
      </c>
      <c r="I14" s="55"/>
      <c r="J14" s="57">
        <f>ROUNDUP(E14*0.75,2)</f>
        <v>3.75</v>
      </c>
      <c r="K14" s="57" t="s">
        <v>27</v>
      </c>
      <c r="L14" s="57"/>
      <c r="M14" s="57">
        <f>ROUNDUP((R5*E14)+(R6*J14)+(R7*(E14*2)),2)</f>
        <v>0</v>
      </c>
      <c r="N14" s="91">
        <f>ROUND(M14+(M14*10/100),2)</f>
        <v>0</v>
      </c>
      <c r="O14" s="79" t="s">
        <v>647</v>
      </c>
      <c r="P14" s="58" t="s">
        <v>69</v>
      </c>
      <c r="Q14" s="55"/>
      <c r="R14" s="59">
        <v>0.6</v>
      </c>
      <c r="S14" s="56">
        <f t="shared" si="0"/>
        <v>0.45</v>
      </c>
      <c r="T14" s="75">
        <f>ROUNDUP((R5*R14)+(R6*S14)+(R7*(R14*2)),2)</f>
        <v>0</v>
      </c>
    </row>
    <row r="15" spans="1:21" ht="18.75" customHeight="1" x14ac:dyDescent="0.2">
      <c r="A15" s="109"/>
      <c r="B15" s="79"/>
      <c r="C15" s="54" t="s">
        <v>215</v>
      </c>
      <c r="D15" s="55"/>
      <c r="E15" s="56">
        <v>5</v>
      </c>
      <c r="F15" s="57" t="s">
        <v>27</v>
      </c>
      <c r="G15" s="83"/>
      <c r="H15" s="87" t="s">
        <v>215</v>
      </c>
      <c r="I15" s="55"/>
      <c r="J15" s="57">
        <f>ROUNDUP(E15*0.75,2)</f>
        <v>3.75</v>
      </c>
      <c r="K15" s="57" t="s">
        <v>27</v>
      </c>
      <c r="L15" s="57"/>
      <c r="M15" s="57">
        <f>ROUNDUP((R5*E15)+(R6*J15)+(R7*(E15*2)),2)</f>
        <v>0</v>
      </c>
      <c r="N15" s="91">
        <f>ROUND(M15+(M15*15/100),2)</f>
        <v>0</v>
      </c>
      <c r="O15" s="79" t="s">
        <v>214</v>
      </c>
      <c r="P15" s="58" t="s">
        <v>96</v>
      </c>
      <c r="Q15" s="55"/>
      <c r="R15" s="59">
        <v>2</v>
      </c>
      <c r="S15" s="56">
        <f t="shared" si="0"/>
        <v>1.5</v>
      </c>
      <c r="T15" s="75">
        <f>ROUNDUP((R5*R15)+(R6*S15)+(R7*(R15*2)),2)</f>
        <v>0</v>
      </c>
    </row>
    <row r="16" spans="1:21" ht="18.75" customHeight="1" x14ac:dyDescent="0.2">
      <c r="A16" s="109"/>
      <c r="B16" s="79"/>
      <c r="C16" s="54"/>
      <c r="D16" s="55"/>
      <c r="E16" s="56"/>
      <c r="F16" s="57"/>
      <c r="G16" s="83"/>
      <c r="H16" s="87"/>
      <c r="I16" s="55"/>
      <c r="J16" s="57"/>
      <c r="K16" s="57"/>
      <c r="L16" s="57"/>
      <c r="M16" s="57"/>
      <c r="N16" s="91"/>
      <c r="O16" s="79" t="s">
        <v>283</v>
      </c>
      <c r="P16" s="58" t="s">
        <v>88</v>
      </c>
      <c r="Q16" s="55" t="s">
        <v>41</v>
      </c>
      <c r="R16" s="59">
        <v>2</v>
      </c>
      <c r="S16" s="56">
        <f t="shared" si="0"/>
        <v>1.5</v>
      </c>
      <c r="T16" s="75">
        <f>ROUNDUP((R5*R16)+(R6*S16)+(R7*(R16*2)),2)</f>
        <v>0</v>
      </c>
    </row>
    <row r="17" spans="1:20" ht="18.75" customHeight="1" x14ac:dyDescent="0.2">
      <c r="A17" s="109"/>
      <c r="B17" s="79"/>
      <c r="C17" s="54"/>
      <c r="D17" s="55"/>
      <c r="E17" s="56"/>
      <c r="F17" s="57"/>
      <c r="G17" s="83"/>
      <c r="H17" s="87"/>
      <c r="I17" s="55"/>
      <c r="J17" s="57"/>
      <c r="K17" s="57"/>
      <c r="L17" s="57"/>
      <c r="M17" s="57"/>
      <c r="N17" s="91"/>
      <c r="O17" s="79" t="s">
        <v>48</v>
      </c>
      <c r="P17" s="58" t="s">
        <v>89</v>
      </c>
      <c r="Q17" s="55"/>
      <c r="R17" s="59">
        <v>1</v>
      </c>
      <c r="S17" s="56">
        <f t="shared" si="0"/>
        <v>0.75</v>
      </c>
      <c r="T17" s="75">
        <f>ROUNDUP((R5*R17)+(R6*S17)+(R7*(R17*2)),2)</f>
        <v>0</v>
      </c>
    </row>
    <row r="18" spans="1:20" ht="18.75" customHeight="1" x14ac:dyDescent="0.2">
      <c r="A18" s="109"/>
      <c r="B18" s="80"/>
      <c r="C18" s="60"/>
      <c r="D18" s="61"/>
      <c r="E18" s="62"/>
      <c r="F18" s="63"/>
      <c r="G18" s="84"/>
      <c r="H18" s="88"/>
      <c r="I18" s="61"/>
      <c r="J18" s="63"/>
      <c r="K18" s="63"/>
      <c r="L18" s="63"/>
      <c r="M18" s="63"/>
      <c r="N18" s="92"/>
      <c r="O18" s="80"/>
      <c r="P18" s="64"/>
      <c r="Q18" s="61"/>
      <c r="R18" s="65"/>
      <c r="S18" s="62"/>
      <c r="T18" s="76"/>
    </row>
    <row r="19" spans="1:20" ht="18.75" customHeight="1" x14ac:dyDescent="0.2">
      <c r="A19" s="109"/>
      <c r="B19" s="79" t="s">
        <v>217</v>
      </c>
      <c r="C19" s="54" t="s">
        <v>221</v>
      </c>
      <c r="D19" s="55" t="s">
        <v>222</v>
      </c>
      <c r="E19" s="98">
        <v>0.25</v>
      </c>
      <c r="F19" s="57" t="s">
        <v>100</v>
      </c>
      <c r="G19" s="83"/>
      <c r="H19" s="87" t="s">
        <v>221</v>
      </c>
      <c r="I19" s="55" t="s">
        <v>222</v>
      </c>
      <c r="J19" s="57">
        <f>ROUNDUP(E19*0.75,2)</f>
        <v>0.19</v>
      </c>
      <c r="K19" s="57" t="s">
        <v>100</v>
      </c>
      <c r="L19" s="57"/>
      <c r="M19" s="57">
        <f>ROUNDUP((R5*E19)+(R6*J19)+(R7*(E19*2)),2)</f>
        <v>0</v>
      </c>
      <c r="N19" s="91">
        <f>M19</f>
        <v>0</v>
      </c>
      <c r="O19" s="79" t="s">
        <v>218</v>
      </c>
      <c r="P19" s="58" t="s">
        <v>40</v>
      </c>
      <c r="Q19" s="55" t="s">
        <v>41</v>
      </c>
      <c r="R19" s="59">
        <v>3</v>
      </c>
      <c r="S19" s="56">
        <f t="shared" ref="S19:S24" si="1">ROUNDUP(R19*0.75,2)</f>
        <v>2.25</v>
      </c>
      <c r="T19" s="75">
        <f>ROUNDUP((R5*R19)+(R6*S19)+(R7*(R19*2)),2)</f>
        <v>0</v>
      </c>
    </row>
    <row r="20" spans="1:20" ht="18.75" customHeight="1" x14ac:dyDescent="0.2">
      <c r="A20" s="109"/>
      <c r="B20" s="79"/>
      <c r="C20" s="54" t="s">
        <v>163</v>
      </c>
      <c r="D20" s="55"/>
      <c r="E20" s="56">
        <v>30</v>
      </c>
      <c r="F20" s="57" t="s">
        <v>27</v>
      </c>
      <c r="G20" s="83"/>
      <c r="H20" s="87" t="s">
        <v>163</v>
      </c>
      <c r="I20" s="55"/>
      <c r="J20" s="57">
        <f>ROUNDUP(E20*0.75,2)</f>
        <v>22.5</v>
      </c>
      <c r="K20" s="57" t="s">
        <v>27</v>
      </c>
      <c r="L20" s="57"/>
      <c r="M20" s="57">
        <f>ROUNDUP((R5*E20)+(R6*J20)+(R7*(E20*2)),2)</f>
        <v>0</v>
      </c>
      <c r="N20" s="91">
        <f>ROUND(M20+(M20*6/100),2)</f>
        <v>0</v>
      </c>
      <c r="O20" s="79" t="s">
        <v>219</v>
      </c>
      <c r="P20" s="58" t="s">
        <v>44</v>
      </c>
      <c r="Q20" s="55"/>
      <c r="R20" s="59">
        <v>2</v>
      </c>
      <c r="S20" s="56">
        <f t="shared" si="1"/>
        <v>1.5</v>
      </c>
      <c r="T20" s="75">
        <f>ROUNDUP((R5*R20)+(R6*S20)+(R7*(R20*2)),2)</f>
        <v>0</v>
      </c>
    </row>
    <row r="21" spans="1:20" ht="18.75" customHeight="1" x14ac:dyDescent="0.2">
      <c r="A21" s="109"/>
      <c r="B21" s="79"/>
      <c r="C21" s="54" t="s">
        <v>223</v>
      </c>
      <c r="D21" s="55"/>
      <c r="E21" s="56">
        <v>2</v>
      </c>
      <c r="F21" s="57" t="s">
        <v>27</v>
      </c>
      <c r="G21" s="83"/>
      <c r="H21" s="87" t="s">
        <v>223</v>
      </c>
      <c r="I21" s="55"/>
      <c r="J21" s="57">
        <f>ROUNDUP(E21*0.75,2)</f>
        <v>1.5</v>
      </c>
      <c r="K21" s="57" t="s">
        <v>27</v>
      </c>
      <c r="L21" s="57"/>
      <c r="M21" s="57">
        <f>ROUNDUP((R5*E21)+(R6*J21)+(R7*(E21*2)),2)</f>
        <v>0</v>
      </c>
      <c r="N21" s="91">
        <f>M21</f>
        <v>0</v>
      </c>
      <c r="O21" s="79" t="s">
        <v>630</v>
      </c>
      <c r="P21" s="58" t="s">
        <v>216</v>
      </c>
      <c r="Q21" s="55"/>
      <c r="R21" s="59">
        <v>1.5</v>
      </c>
      <c r="S21" s="56">
        <f t="shared" si="1"/>
        <v>1.1300000000000001</v>
      </c>
      <c r="T21" s="75">
        <f>ROUNDUP((R5*R21)+(R6*S21)+(R7*(R21*2)),2)</f>
        <v>0</v>
      </c>
    </row>
    <row r="22" spans="1:20" ht="18.75" customHeight="1" x14ac:dyDescent="0.2">
      <c r="A22" s="109"/>
      <c r="B22" s="79"/>
      <c r="C22" s="54"/>
      <c r="D22" s="55"/>
      <c r="E22" s="56"/>
      <c r="F22" s="57"/>
      <c r="G22" s="83"/>
      <c r="H22" s="87"/>
      <c r="I22" s="55"/>
      <c r="J22" s="57"/>
      <c r="K22" s="57"/>
      <c r="L22" s="57"/>
      <c r="M22" s="57"/>
      <c r="N22" s="91"/>
      <c r="O22" s="79" t="s">
        <v>220</v>
      </c>
      <c r="P22" s="58" t="s">
        <v>86</v>
      </c>
      <c r="Q22" s="55"/>
      <c r="R22" s="59">
        <v>1.5</v>
      </c>
      <c r="S22" s="56">
        <f t="shared" si="1"/>
        <v>1.1300000000000001</v>
      </c>
      <c r="T22" s="75">
        <f>ROUNDUP((R5*R22)+(R6*S22)+(R7*(R22*2)),2)</f>
        <v>0</v>
      </c>
    </row>
    <row r="23" spans="1:20" ht="18.75" customHeight="1" x14ac:dyDescent="0.2">
      <c r="A23" s="109"/>
      <c r="B23" s="79"/>
      <c r="C23" s="54"/>
      <c r="D23" s="55"/>
      <c r="E23" s="56"/>
      <c r="F23" s="57"/>
      <c r="G23" s="83"/>
      <c r="H23" s="87"/>
      <c r="I23" s="55"/>
      <c r="J23" s="57"/>
      <c r="K23" s="57"/>
      <c r="L23" s="57"/>
      <c r="M23" s="57"/>
      <c r="N23" s="91"/>
      <c r="O23" s="79" t="s">
        <v>48</v>
      </c>
      <c r="P23" s="58" t="s">
        <v>69</v>
      </c>
      <c r="Q23" s="55"/>
      <c r="R23" s="59">
        <v>1.5</v>
      </c>
      <c r="S23" s="56">
        <f t="shared" si="1"/>
        <v>1.1300000000000001</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88</v>
      </c>
      <c r="Q24" s="55" t="s">
        <v>41</v>
      </c>
      <c r="R24" s="59">
        <v>1.5</v>
      </c>
      <c r="S24" s="56">
        <f t="shared" si="1"/>
        <v>1.1300000000000001</v>
      </c>
      <c r="T24" s="75">
        <f>ROUNDUP((R5*R24)+(R6*S24)+(R7*(R24*2)),2)</f>
        <v>0</v>
      </c>
    </row>
    <row r="25" spans="1:20" ht="18.75" customHeight="1" x14ac:dyDescent="0.2">
      <c r="A25" s="109"/>
      <c r="B25" s="80"/>
      <c r="C25" s="60"/>
      <c r="D25" s="61"/>
      <c r="E25" s="62"/>
      <c r="F25" s="63"/>
      <c r="G25" s="84"/>
      <c r="H25" s="88"/>
      <c r="I25" s="61"/>
      <c r="J25" s="63"/>
      <c r="K25" s="63"/>
      <c r="L25" s="63"/>
      <c r="M25" s="63"/>
      <c r="N25" s="92"/>
      <c r="O25" s="80"/>
      <c r="P25" s="64"/>
      <c r="Q25" s="61"/>
      <c r="R25" s="65"/>
      <c r="S25" s="62"/>
      <c r="T25" s="76"/>
    </row>
    <row r="26" spans="1:20" ht="18.75" customHeight="1" x14ac:dyDescent="0.2">
      <c r="A26" s="109"/>
      <c r="B26" s="79" t="s">
        <v>97</v>
      </c>
      <c r="C26" s="54" t="s">
        <v>224</v>
      </c>
      <c r="D26" s="55" t="s">
        <v>579</v>
      </c>
      <c r="E26" s="56">
        <v>5</v>
      </c>
      <c r="F26" s="57" t="s">
        <v>27</v>
      </c>
      <c r="G26" s="83"/>
      <c r="H26" s="87" t="s">
        <v>224</v>
      </c>
      <c r="I26" s="55" t="s">
        <v>579</v>
      </c>
      <c r="J26" s="57">
        <f>ROUNDUP(E26*0.75,2)</f>
        <v>3.75</v>
      </c>
      <c r="K26" s="57" t="s">
        <v>27</v>
      </c>
      <c r="L26" s="57"/>
      <c r="M26" s="57">
        <f>ROUNDUP((R5*E26)+(R6*J26)+(R7*(E26*2)),2)</f>
        <v>0</v>
      </c>
      <c r="N26" s="91">
        <f>M26</f>
        <v>0</v>
      </c>
      <c r="O26" s="79" t="s">
        <v>48</v>
      </c>
      <c r="P26" s="58" t="s">
        <v>95</v>
      </c>
      <c r="Q26" s="55"/>
      <c r="R26" s="59">
        <v>100</v>
      </c>
      <c r="S26" s="56">
        <f>ROUNDUP(R26*0.75,2)</f>
        <v>75</v>
      </c>
      <c r="T26" s="75">
        <f>ROUNDUP((R5*R26)+(R6*S26)+(R7*(R26*2)),2)</f>
        <v>0</v>
      </c>
    </row>
    <row r="27" spans="1:20" ht="18.75" customHeight="1" x14ac:dyDescent="0.2">
      <c r="A27" s="109"/>
      <c r="B27" s="79"/>
      <c r="C27" s="54" t="s">
        <v>83</v>
      </c>
      <c r="D27" s="55" t="s">
        <v>84</v>
      </c>
      <c r="E27" s="98">
        <v>0.25</v>
      </c>
      <c r="F27" s="57" t="s">
        <v>56</v>
      </c>
      <c r="G27" s="83"/>
      <c r="H27" s="87" t="s">
        <v>83</v>
      </c>
      <c r="I27" s="55" t="s">
        <v>84</v>
      </c>
      <c r="J27" s="57">
        <f>ROUNDUP(E27*0.75,2)</f>
        <v>0.19</v>
      </c>
      <c r="K27" s="57" t="s">
        <v>56</v>
      </c>
      <c r="L27" s="57"/>
      <c r="M27" s="57">
        <f>ROUNDUP((R5*E27)+(R6*J27)+(R7*(E27*2)),2)</f>
        <v>0</v>
      </c>
      <c r="N27" s="91">
        <f>M27</f>
        <v>0</v>
      </c>
      <c r="O27" s="79"/>
      <c r="P27" s="58" t="s">
        <v>32</v>
      </c>
      <c r="Q27" s="55"/>
      <c r="R27" s="59">
        <v>0.1</v>
      </c>
      <c r="S27" s="56">
        <f>ROUNDUP(R27*0.75,2)</f>
        <v>0.08</v>
      </c>
      <c r="T27" s="75">
        <f>ROUNDUP((R5*R27)+(R6*S27)+(R7*(R27*2)),2)</f>
        <v>0</v>
      </c>
    </row>
    <row r="28" spans="1:20" ht="18.75" customHeight="1" x14ac:dyDescent="0.2">
      <c r="A28" s="109"/>
      <c r="B28" s="79"/>
      <c r="C28" s="54"/>
      <c r="D28" s="55"/>
      <c r="E28" s="56"/>
      <c r="F28" s="57"/>
      <c r="G28" s="83"/>
      <c r="H28" s="87"/>
      <c r="I28" s="55"/>
      <c r="J28" s="57"/>
      <c r="K28" s="57"/>
      <c r="L28" s="57"/>
      <c r="M28" s="57"/>
      <c r="N28" s="91"/>
      <c r="O28" s="79"/>
      <c r="P28" s="58" t="s">
        <v>88</v>
      </c>
      <c r="Q28" s="55" t="s">
        <v>41</v>
      </c>
      <c r="R28" s="59">
        <v>0.5</v>
      </c>
      <c r="S28" s="56">
        <f>ROUNDUP(R28*0.75,2)</f>
        <v>0.38</v>
      </c>
      <c r="T28" s="75">
        <f>ROUNDUP((R5*R28)+(R6*S28)+(R7*(R28*2)),2)</f>
        <v>0</v>
      </c>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225</v>
      </c>
      <c r="C30" s="54" t="s">
        <v>226</v>
      </c>
      <c r="D30" s="55"/>
      <c r="E30" s="56">
        <v>25</v>
      </c>
      <c r="F30" s="57" t="s">
        <v>27</v>
      </c>
      <c r="G30" s="83"/>
      <c r="H30" s="87" t="s">
        <v>226</v>
      </c>
      <c r="I30" s="55"/>
      <c r="J30" s="57">
        <f>ROUNDUP(E30*0.75,2)</f>
        <v>18.75</v>
      </c>
      <c r="K30" s="57" t="s">
        <v>27</v>
      </c>
      <c r="L30" s="57"/>
      <c r="M30" s="57">
        <f>ROUNDUP((R5*E30)+(R6*J30)+(R7*(E30*2)),2)</f>
        <v>0</v>
      </c>
      <c r="N30" s="91">
        <f>M30</f>
        <v>0</v>
      </c>
      <c r="O30" s="79"/>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580</v>
      </c>
      <c r="C34" s="54" t="s">
        <v>230</v>
      </c>
      <c r="D34" s="55" t="s">
        <v>84</v>
      </c>
      <c r="E34" s="56">
        <v>0.5</v>
      </c>
      <c r="F34" s="57" t="s">
        <v>168</v>
      </c>
      <c r="G34" s="83"/>
      <c r="H34" s="87" t="s">
        <v>230</v>
      </c>
      <c r="I34" s="55" t="s">
        <v>84</v>
      </c>
      <c r="J34" s="57">
        <f>ROUNDUP(E34*0.75,2)</f>
        <v>0.38</v>
      </c>
      <c r="K34" s="57" t="s">
        <v>168</v>
      </c>
      <c r="L34" s="57"/>
      <c r="M34" s="57">
        <f>ROUNDUP((S5*E34)+(S6*J34)+(S7*(E34*2)),2)</f>
        <v>0</v>
      </c>
      <c r="N34" s="91">
        <f>M34</f>
        <v>0</v>
      </c>
      <c r="O34" s="79" t="s">
        <v>227</v>
      </c>
      <c r="P34" s="58" t="s">
        <v>40</v>
      </c>
      <c r="Q34" s="55" t="s">
        <v>41</v>
      </c>
      <c r="R34" s="59">
        <v>20</v>
      </c>
      <c r="S34" s="56">
        <f>ROUNDUP(R34*0.75,2)</f>
        <v>15</v>
      </c>
      <c r="T34" s="75">
        <f>ROUNDUP((S5*R34)+(S6*S34)+(S7*(R34*2)),2)</f>
        <v>0</v>
      </c>
    </row>
    <row r="35" spans="1:20" ht="18.75" customHeight="1" x14ac:dyDescent="0.2">
      <c r="A35" s="109"/>
      <c r="B35" s="79"/>
      <c r="C35" s="54" t="s">
        <v>129</v>
      </c>
      <c r="D35" s="55"/>
      <c r="E35" s="56">
        <v>20</v>
      </c>
      <c r="F35" s="57" t="s">
        <v>27</v>
      </c>
      <c r="G35" s="83"/>
      <c r="H35" s="87" t="s">
        <v>129</v>
      </c>
      <c r="I35" s="55"/>
      <c r="J35" s="57">
        <f>ROUNDUP(E35*0.75,2)</f>
        <v>15</v>
      </c>
      <c r="K35" s="57" t="s">
        <v>27</v>
      </c>
      <c r="L35" s="57"/>
      <c r="M35" s="57">
        <f>ROUNDUP((S5*E35)+(S6*J35)+(S7*(E35*2)),2)</f>
        <v>0</v>
      </c>
      <c r="N35" s="91">
        <f>ROUND(M35+(M35*15/100),2)</f>
        <v>0</v>
      </c>
      <c r="O35" s="79" t="s">
        <v>228</v>
      </c>
      <c r="P35" s="58" t="s">
        <v>42</v>
      </c>
      <c r="Q35" s="55"/>
      <c r="R35" s="59">
        <v>20</v>
      </c>
      <c r="S35" s="56">
        <f>ROUNDUP(R35*0.75,2)</f>
        <v>15</v>
      </c>
      <c r="T35" s="75">
        <f>ROUNDUP((S5*R35)+(S6*S35)+(S7*(R35*2)),2)</f>
        <v>0</v>
      </c>
    </row>
    <row r="36" spans="1:20" ht="18.75" customHeight="1" x14ac:dyDescent="0.2">
      <c r="A36" s="109"/>
      <c r="B36" s="79"/>
      <c r="C36" s="54" t="s">
        <v>116</v>
      </c>
      <c r="D36" s="55"/>
      <c r="E36" s="56">
        <v>0.1</v>
      </c>
      <c r="F36" s="57" t="s">
        <v>27</v>
      </c>
      <c r="G36" s="83" t="s">
        <v>117</v>
      </c>
      <c r="H36" s="87" t="s">
        <v>116</v>
      </c>
      <c r="I36" s="55"/>
      <c r="J36" s="57">
        <f>ROUNDUP(E36*0.75,2)</f>
        <v>0.08</v>
      </c>
      <c r="K36" s="57" t="s">
        <v>27</v>
      </c>
      <c r="L36" s="57" t="s">
        <v>117</v>
      </c>
      <c r="M36" s="57">
        <f>ROUNDUP((S5*E36)+(S6*J36)+(S7*(E36*2)),2)</f>
        <v>0</v>
      </c>
      <c r="N36" s="91">
        <f>M36</f>
        <v>0</v>
      </c>
      <c r="O36" s="79" t="s">
        <v>648</v>
      </c>
      <c r="P36" s="58" t="s">
        <v>44</v>
      </c>
      <c r="Q36" s="55"/>
      <c r="R36" s="59">
        <v>1</v>
      </c>
      <c r="S36" s="56">
        <f>ROUNDUP(R36*0.75,2)</f>
        <v>0.75</v>
      </c>
      <c r="T36" s="75">
        <f>ROUNDUP((S5*R36)+(S6*S36)+(S7*(R36*2)),2)</f>
        <v>0</v>
      </c>
    </row>
    <row r="37" spans="1:20" ht="18.75" customHeight="1" x14ac:dyDescent="0.2">
      <c r="A37" s="109"/>
      <c r="B37" s="79"/>
      <c r="C37" s="54"/>
      <c r="D37" s="55"/>
      <c r="E37" s="56"/>
      <c r="F37" s="57"/>
      <c r="G37" s="83"/>
      <c r="H37" s="87"/>
      <c r="I37" s="55"/>
      <c r="J37" s="57"/>
      <c r="K37" s="57"/>
      <c r="L37" s="57"/>
      <c r="M37" s="57"/>
      <c r="N37" s="91"/>
      <c r="O37" s="79" t="s">
        <v>229</v>
      </c>
      <c r="P37" s="58" t="s">
        <v>88</v>
      </c>
      <c r="Q37" s="55" t="s">
        <v>41</v>
      </c>
      <c r="R37" s="59">
        <v>1</v>
      </c>
      <c r="S37" s="56">
        <f>ROUNDUP(R37*0.75,2)</f>
        <v>0.75</v>
      </c>
      <c r="T37" s="75">
        <f>ROUNDUP((S5*R37)+(S6*S37)+(S7*(R37*2)),2)</f>
        <v>0</v>
      </c>
    </row>
    <row r="38" spans="1:20" ht="18.75" customHeight="1" x14ac:dyDescent="0.2">
      <c r="A38" s="109"/>
      <c r="B38" s="79"/>
      <c r="C38" s="54"/>
      <c r="D38" s="55"/>
      <c r="E38" s="56"/>
      <c r="F38" s="57"/>
      <c r="G38" s="83"/>
      <c r="H38" s="87"/>
      <c r="I38" s="55"/>
      <c r="J38" s="57"/>
      <c r="K38" s="57"/>
      <c r="L38" s="57"/>
      <c r="M38" s="57"/>
      <c r="N38" s="91"/>
      <c r="O38" s="79" t="s">
        <v>48</v>
      </c>
      <c r="P38" s="58"/>
      <c r="Q38" s="55"/>
      <c r="R38" s="59"/>
      <c r="S38" s="56"/>
      <c r="T38" s="75"/>
    </row>
    <row r="39" spans="1:20" ht="18.75" customHeight="1" thickBot="1" x14ac:dyDescent="0.25">
      <c r="A39" s="110"/>
      <c r="B39" s="81"/>
      <c r="C39" s="67"/>
      <c r="D39" s="68"/>
      <c r="E39" s="69"/>
      <c r="F39" s="70"/>
      <c r="G39" s="85"/>
      <c r="H39" s="89"/>
      <c r="I39" s="68"/>
      <c r="J39" s="70"/>
      <c r="K39" s="70"/>
      <c r="L39" s="70"/>
      <c r="M39" s="70"/>
      <c r="N39" s="93"/>
      <c r="O39" s="81"/>
      <c r="P39" s="71"/>
      <c r="Q39" s="68"/>
      <c r="R39" s="72"/>
      <c r="S39" s="69"/>
      <c r="T39" s="77"/>
    </row>
    <row r="40" spans="1:20" ht="18.75" customHeight="1" x14ac:dyDescent="0.2">
      <c r="A40" s="108" t="s">
        <v>101</v>
      </c>
      <c r="B40" s="79" t="s">
        <v>25</v>
      </c>
      <c r="C40" s="54"/>
      <c r="D40" s="55"/>
      <c r="E40" s="56"/>
      <c r="F40" s="57"/>
      <c r="G40" s="83"/>
      <c r="H40" s="87"/>
      <c r="I40" s="55"/>
      <c r="J40" s="57"/>
      <c r="K40" s="57"/>
      <c r="L40" s="57"/>
      <c r="M40" s="57"/>
      <c r="N40" s="91"/>
      <c r="O40" s="79"/>
      <c r="P40" s="58" t="s">
        <v>25</v>
      </c>
      <c r="Q40" s="55"/>
      <c r="R40" s="59">
        <v>110</v>
      </c>
      <c r="S40" s="56">
        <f>ROUNDUP(R40*0.75,2)</f>
        <v>82.5</v>
      </c>
      <c r="T40" s="75">
        <f>ROUNDUP((T5*R40)+(T6*S40)+(T7*(R40*2)),2)</f>
        <v>0</v>
      </c>
    </row>
    <row r="41" spans="1:20" ht="18.75" customHeight="1" x14ac:dyDescent="0.2">
      <c r="A41" s="109"/>
      <c r="B41" s="80"/>
      <c r="C41" s="60"/>
      <c r="D41" s="61"/>
      <c r="E41" s="62"/>
      <c r="F41" s="63"/>
      <c r="G41" s="84"/>
      <c r="H41" s="88"/>
      <c r="I41" s="61"/>
      <c r="J41" s="63"/>
      <c r="K41" s="63"/>
      <c r="L41" s="63"/>
      <c r="M41" s="63"/>
      <c r="N41" s="92"/>
      <c r="O41" s="80"/>
      <c r="P41" s="64"/>
      <c r="Q41" s="61"/>
      <c r="R41" s="65"/>
      <c r="S41" s="62"/>
      <c r="T41" s="76"/>
    </row>
    <row r="42" spans="1:20" ht="18.75" customHeight="1" x14ac:dyDescent="0.2">
      <c r="A42" s="109"/>
      <c r="B42" s="79" t="s">
        <v>231</v>
      </c>
      <c r="C42" s="54" t="s">
        <v>237</v>
      </c>
      <c r="D42" s="55" t="s">
        <v>156</v>
      </c>
      <c r="E42" s="56">
        <v>1</v>
      </c>
      <c r="F42" s="57" t="s">
        <v>157</v>
      </c>
      <c r="G42" s="83" t="s">
        <v>76</v>
      </c>
      <c r="H42" s="87" t="s">
        <v>237</v>
      </c>
      <c r="I42" s="55" t="s">
        <v>156</v>
      </c>
      <c r="J42" s="57">
        <f>ROUNDUP(E42*0.75,2)</f>
        <v>0.75</v>
      </c>
      <c r="K42" s="57" t="s">
        <v>157</v>
      </c>
      <c r="L42" s="57" t="s">
        <v>76</v>
      </c>
      <c r="M42" s="57">
        <f>ROUNDUP((T5*E42)+(T6*J42)+(T7*(E42*2)),2)</f>
        <v>0</v>
      </c>
      <c r="N42" s="91">
        <f>M42</f>
        <v>0</v>
      </c>
      <c r="O42" s="79" t="s">
        <v>232</v>
      </c>
      <c r="P42" s="58" t="s">
        <v>40</v>
      </c>
      <c r="Q42" s="55" t="s">
        <v>41</v>
      </c>
      <c r="R42" s="59">
        <v>3</v>
      </c>
      <c r="S42" s="56">
        <f t="shared" ref="S42:S47" si="2">ROUNDUP(R42*0.75,2)</f>
        <v>2.25</v>
      </c>
      <c r="T42" s="75">
        <f>ROUNDUP((T5*R42)+(T6*S42)+(T7*(R42*2)),2)</f>
        <v>0</v>
      </c>
    </row>
    <row r="43" spans="1:20" ht="18.75" customHeight="1" x14ac:dyDescent="0.2">
      <c r="A43" s="109"/>
      <c r="B43" s="79"/>
      <c r="C43" s="54" t="s">
        <v>29</v>
      </c>
      <c r="D43" s="55"/>
      <c r="E43" s="56">
        <v>0.5</v>
      </c>
      <c r="F43" s="57" t="s">
        <v>27</v>
      </c>
      <c r="G43" s="83"/>
      <c r="H43" s="87" t="s">
        <v>29</v>
      </c>
      <c r="I43" s="55"/>
      <c r="J43" s="57">
        <f>ROUNDUP(E43*0.75,2)</f>
        <v>0.38</v>
      </c>
      <c r="K43" s="57" t="s">
        <v>27</v>
      </c>
      <c r="L43" s="57"/>
      <c r="M43" s="57">
        <f>ROUNDUP((T5*E43)+(T6*J43)+(T7*(E43*2)),2)</f>
        <v>0</v>
      </c>
      <c r="N43" s="91">
        <f>ROUND(M43+(M43*10/100),2)</f>
        <v>0</v>
      </c>
      <c r="O43" s="79" t="s">
        <v>233</v>
      </c>
      <c r="P43" s="58" t="s">
        <v>43</v>
      </c>
      <c r="Q43" s="55" t="s">
        <v>41</v>
      </c>
      <c r="R43" s="59">
        <v>5</v>
      </c>
      <c r="S43" s="56">
        <f t="shared" si="2"/>
        <v>3.75</v>
      </c>
      <c r="T43" s="75">
        <f>ROUNDUP((T5*R43)+(T6*S43)+(T7*(R43*2)),2)</f>
        <v>0</v>
      </c>
    </row>
    <row r="44" spans="1:20" ht="18.75" customHeight="1" x14ac:dyDescent="0.2">
      <c r="A44" s="109"/>
      <c r="B44" s="79"/>
      <c r="C44" s="54" t="s">
        <v>49</v>
      </c>
      <c r="D44" s="55"/>
      <c r="E44" s="56">
        <v>10</v>
      </c>
      <c r="F44" s="57" t="s">
        <v>27</v>
      </c>
      <c r="G44" s="83"/>
      <c r="H44" s="87" t="s">
        <v>49</v>
      </c>
      <c r="I44" s="55"/>
      <c r="J44" s="57">
        <f>ROUNDUP(E44*0.75,2)</f>
        <v>7.5</v>
      </c>
      <c r="K44" s="57" t="s">
        <v>27</v>
      </c>
      <c r="L44" s="57"/>
      <c r="M44" s="57">
        <f>ROUNDUP((T5*E44)+(T6*J44)+(T7*(E44*2)),2)</f>
        <v>0</v>
      </c>
      <c r="N44" s="91">
        <f>ROUND(M44+(M44*10/100),2)</f>
        <v>0</v>
      </c>
      <c r="O44" s="79" t="s">
        <v>234</v>
      </c>
      <c r="P44" s="58" t="s">
        <v>131</v>
      </c>
      <c r="Q44" s="55" t="s">
        <v>132</v>
      </c>
      <c r="R44" s="59">
        <v>3</v>
      </c>
      <c r="S44" s="56">
        <f t="shared" si="2"/>
        <v>2.25</v>
      </c>
      <c r="T44" s="75">
        <f>ROUNDUP((T5*R44)+(T6*S44)+(T7*(R44*2)),2)</f>
        <v>0</v>
      </c>
    </row>
    <row r="45" spans="1:20" ht="18.75" customHeight="1" x14ac:dyDescent="0.2">
      <c r="A45" s="109"/>
      <c r="B45" s="79"/>
      <c r="C45" s="54"/>
      <c r="D45" s="55"/>
      <c r="E45" s="56"/>
      <c r="F45" s="57"/>
      <c r="G45" s="83"/>
      <c r="H45" s="87"/>
      <c r="I45" s="55"/>
      <c r="J45" s="57"/>
      <c r="K45" s="57"/>
      <c r="L45" s="57"/>
      <c r="M45" s="57"/>
      <c r="N45" s="91"/>
      <c r="O45" s="79" t="s">
        <v>235</v>
      </c>
      <c r="P45" s="58" t="s">
        <v>30</v>
      </c>
      <c r="Q45" s="55" t="s">
        <v>31</v>
      </c>
      <c r="R45" s="59">
        <v>2</v>
      </c>
      <c r="S45" s="56">
        <f t="shared" si="2"/>
        <v>1.5</v>
      </c>
      <c r="T45" s="75">
        <f>ROUNDUP((T5*R45)+(T6*S45)+(T7*(R45*2)),2)</f>
        <v>0</v>
      </c>
    </row>
    <row r="46" spans="1:20" ht="18.75" customHeight="1" x14ac:dyDescent="0.2">
      <c r="A46" s="109"/>
      <c r="B46" s="79"/>
      <c r="C46" s="54"/>
      <c r="D46" s="55"/>
      <c r="E46" s="56"/>
      <c r="F46" s="57"/>
      <c r="G46" s="83"/>
      <c r="H46" s="87"/>
      <c r="I46" s="55"/>
      <c r="J46" s="57"/>
      <c r="K46" s="57"/>
      <c r="L46" s="57"/>
      <c r="M46" s="57"/>
      <c r="N46" s="91"/>
      <c r="O46" s="79" t="s">
        <v>236</v>
      </c>
      <c r="P46" s="58" t="s">
        <v>42</v>
      </c>
      <c r="Q46" s="55"/>
      <c r="R46" s="59">
        <v>10</v>
      </c>
      <c r="S46" s="56">
        <f t="shared" si="2"/>
        <v>7.5</v>
      </c>
      <c r="T46" s="75">
        <f>ROUNDUP((T5*R46)+(T6*S46)+(T7*(R46*2)),2)</f>
        <v>0</v>
      </c>
    </row>
    <row r="47" spans="1:20" ht="18.75" customHeight="1" x14ac:dyDescent="0.2">
      <c r="A47" s="109"/>
      <c r="B47" s="79"/>
      <c r="C47" s="54"/>
      <c r="D47" s="55"/>
      <c r="E47" s="56"/>
      <c r="F47" s="57"/>
      <c r="G47" s="83"/>
      <c r="H47" s="87"/>
      <c r="I47" s="55"/>
      <c r="J47" s="57"/>
      <c r="K47" s="57"/>
      <c r="L47" s="57"/>
      <c r="M47" s="57"/>
      <c r="N47" s="91"/>
      <c r="O47" s="79" t="s">
        <v>24</v>
      </c>
      <c r="P47" s="58" t="s">
        <v>69</v>
      </c>
      <c r="Q47" s="55"/>
      <c r="R47" s="59">
        <v>0.5</v>
      </c>
      <c r="S47" s="56">
        <f t="shared" si="2"/>
        <v>0.38</v>
      </c>
      <c r="T47" s="75">
        <f>ROUNDUP((T5*R47)+(T6*S47)+(T7*(R47*2)),2)</f>
        <v>0</v>
      </c>
    </row>
    <row r="48" spans="1:20" ht="18.75" customHeight="1" x14ac:dyDescent="0.2">
      <c r="A48" s="109"/>
      <c r="B48" s="79"/>
      <c r="C48" s="54"/>
      <c r="D48" s="55"/>
      <c r="E48" s="56"/>
      <c r="F48" s="57"/>
      <c r="G48" s="83"/>
      <c r="H48" s="87"/>
      <c r="I48" s="55"/>
      <c r="J48" s="57"/>
      <c r="K48" s="57"/>
      <c r="L48" s="57"/>
      <c r="M48" s="57"/>
      <c r="N48" s="91"/>
      <c r="O48" s="79"/>
      <c r="P48" s="58"/>
      <c r="Q48" s="55"/>
      <c r="R48" s="59"/>
      <c r="S48" s="56"/>
      <c r="T48" s="75"/>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238</v>
      </c>
      <c r="C50" s="54" t="s">
        <v>85</v>
      </c>
      <c r="D50" s="55"/>
      <c r="E50" s="56">
        <v>20</v>
      </c>
      <c r="F50" s="57" t="s">
        <v>27</v>
      </c>
      <c r="G50" s="83"/>
      <c r="H50" s="87" t="s">
        <v>85</v>
      </c>
      <c r="I50" s="55"/>
      <c r="J50" s="57">
        <f>ROUNDUP(E50*0.75,2)</f>
        <v>15</v>
      </c>
      <c r="K50" s="57" t="s">
        <v>27</v>
      </c>
      <c r="L50" s="57"/>
      <c r="M50" s="57">
        <f>ROUNDUP((T5*E50)+(T6*J50)+(T7*(E50*2)),2)</f>
        <v>0</v>
      </c>
      <c r="N50" s="91">
        <f>M50</f>
        <v>0</v>
      </c>
      <c r="O50" s="79" t="s">
        <v>161</v>
      </c>
      <c r="P50" s="58" t="s">
        <v>33</v>
      </c>
      <c r="Q50" s="55"/>
      <c r="R50" s="59">
        <v>5</v>
      </c>
      <c r="S50" s="56">
        <f>ROUNDUP(R50*0.75,2)</f>
        <v>3.75</v>
      </c>
      <c r="T50" s="75">
        <f>ROUNDUP((T5*R50)+(T6*S50)+(T7*(R50*2)),2)</f>
        <v>0</v>
      </c>
    </row>
    <row r="51" spans="1:20" ht="18.75" customHeight="1" x14ac:dyDescent="0.2">
      <c r="A51" s="109"/>
      <c r="B51" s="79"/>
      <c r="C51" s="54" t="s">
        <v>28</v>
      </c>
      <c r="D51" s="55"/>
      <c r="E51" s="56">
        <v>20</v>
      </c>
      <c r="F51" s="57" t="s">
        <v>27</v>
      </c>
      <c r="G51" s="83"/>
      <c r="H51" s="87" t="s">
        <v>28</v>
      </c>
      <c r="I51" s="55"/>
      <c r="J51" s="57">
        <f>ROUNDUP(E51*0.75,2)</f>
        <v>15</v>
      </c>
      <c r="K51" s="57" t="s">
        <v>27</v>
      </c>
      <c r="L51" s="57"/>
      <c r="M51" s="57">
        <f>ROUNDUP((T5*E51)+(T6*J51)+(T7*(E51*2)),2)</f>
        <v>0</v>
      </c>
      <c r="N51" s="91">
        <f>ROUND(M51+(M51*6/100),2)</f>
        <v>0</v>
      </c>
      <c r="O51" s="79" t="s">
        <v>239</v>
      </c>
      <c r="P51" s="58" t="s">
        <v>86</v>
      </c>
      <c r="Q51" s="55"/>
      <c r="R51" s="59">
        <v>2</v>
      </c>
      <c r="S51" s="56">
        <f>ROUNDUP(R51*0.75,2)</f>
        <v>1.5</v>
      </c>
      <c r="T51" s="75">
        <f>ROUNDUP((T5*R51)+(T6*S51)+(T7*(R51*2)),2)</f>
        <v>0</v>
      </c>
    </row>
    <row r="52" spans="1:20" ht="18.75" customHeight="1" x14ac:dyDescent="0.2">
      <c r="A52" s="109"/>
      <c r="B52" s="79"/>
      <c r="C52" s="54"/>
      <c r="D52" s="55"/>
      <c r="E52" s="56"/>
      <c r="F52" s="57"/>
      <c r="G52" s="83"/>
      <c r="H52" s="87"/>
      <c r="I52" s="55"/>
      <c r="J52" s="57"/>
      <c r="K52" s="57"/>
      <c r="L52" s="57"/>
      <c r="M52" s="57"/>
      <c r="N52" s="91"/>
      <c r="O52" s="79" t="s">
        <v>240</v>
      </c>
      <c r="P52" s="58" t="s">
        <v>32</v>
      </c>
      <c r="Q52" s="55"/>
      <c r="R52" s="59">
        <v>0.1</v>
      </c>
      <c r="S52" s="56">
        <f>ROUNDUP(R52*0.75,2)</f>
        <v>0.08</v>
      </c>
      <c r="T52" s="75">
        <f>ROUNDUP((T5*R52)+(T6*S52)+(T7*(R52*2)),2)</f>
        <v>0</v>
      </c>
    </row>
    <row r="53" spans="1:20" ht="18.75" customHeight="1" x14ac:dyDescent="0.2">
      <c r="A53" s="109"/>
      <c r="B53" s="79"/>
      <c r="C53" s="54"/>
      <c r="D53" s="55"/>
      <c r="E53" s="56"/>
      <c r="F53" s="57"/>
      <c r="G53" s="83"/>
      <c r="H53" s="87"/>
      <c r="I53" s="55"/>
      <c r="J53" s="57"/>
      <c r="K53" s="57"/>
      <c r="L53" s="57"/>
      <c r="M53" s="57"/>
      <c r="N53" s="91"/>
      <c r="O53" s="79" t="s">
        <v>48</v>
      </c>
      <c r="P53" s="58" t="s">
        <v>39</v>
      </c>
      <c r="Q53" s="55"/>
      <c r="R53" s="59">
        <v>0.01</v>
      </c>
      <c r="S53" s="56">
        <f>ROUNDUP(R53*0.75,2)</f>
        <v>0.01</v>
      </c>
      <c r="T53" s="75">
        <f>ROUNDUP((T5*R53)+(T6*S53)+(T7*(R53*2)),2)</f>
        <v>0</v>
      </c>
    </row>
    <row r="54" spans="1:20" ht="18.75" customHeight="1" x14ac:dyDescent="0.2">
      <c r="A54" s="109"/>
      <c r="B54" s="79"/>
      <c r="C54" s="54"/>
      <c r="D54" s="55"/>
      <c r="E54" s="56"/>
      <c r="F54" s="57"/>
      <c r="G54" s="83"/>
      <c r="H54" s="87"/>
      <c r="I54" s="55"/>
      <c r="J54" s="57"/>
      <c r="K54" s="57"/>
      <c r="L54" s="57"/>
      <c r="M54" s="57"/>
      <c r="N54" s="91"/>
      <c r="O54" s="79"/>
      <c r="P54" s="58" t="s">
        <v>44</v>
      </c>
      <c r="Q54" s="55"/>
      <c r="R54" s="59">
        <v>1.5</v>
      </c>
      <c r="S54" s="56">
        <f>ROUNDUP(R54*0.75,2)</f>
        <v>1.1300000000000001</v>
      </c>
      <c r="T54" s="75">
        <f>ROUNDUP((T5*R54)+(T6*S54)+(T7*(R54*2)),2)</f>
        <v>0</v>
      </c>
    </row>
    <row r="55" spans="1:20" ht="18.75" customHeight="1" x14ac:dyDescent="0.2">
      <c r="A55" s="109"/>
      <c r="B55" s="80"/>
      <c r="C55" s="60"/>
      <c r="D55" s="61"/>
      <c r="E55" s="62"/>
      <c r="F55" s="63"/>
      <c r="G55" s="84"/>
      <c r="H55" s="88"/>
      <c r="I55" s="61"/>
      <c r="J55" s="63"/>
      <c r="K55" s="63"/>
      <c r="L55" s="63"/>
      <c r="M55" s="63"/>
      <c r="N55" s="92"/>
      <c r="O55" s="80"/>
      <c r="P55" s="64"/>
      <c r="Q55" s="61"/>
      <c r="R55" s="65"/>
      <c r="S55" s="62"/>
      <c r="T55" s="76"/>
    </row>
    <row r="56" spans="1:20" ht="18.75" customHeight="1" x14ac:dyDescent="0.2">
      <c r="A56" s="109"/>
      <c r="B56" s="79" t="s">
        <v>133</v>
      </c>
      <c r="C56" s="54" t="s">
        <v>158</v>
      </c>
      <c r="D56" s="55"/>
      <c r="E56" s="56">
        <v>10</v>
      </c>
      <c r="F56" s="57" t="s">
        <v>27</v>
      </c>
      <c r="G56" s="83"/>
      <c r="H56" s="87" t="s">
        <v>158</v>
      </c>
      <c r="I56" s="55"/>
      <c r="J56" s="57">
        <f>ROUNDUP(E56*0.75,2)</f>
        <v>7.5</v>
      </c>
      <c r="K56" s="57" t="s">
        <v>27</v>
      </c>
      <c r="L56" s="57"/>
      <c r="M56" s="57">
        <f>ROUNDUP((T5*E56)+(T6*J56)+(T7*(E56*2)),2)</f>
        <v>0</v>
      </c>
      <c r="N56" s="91">
        <f>ROUND(M56+(M56*15/100),2)</f>
        <v>0</v>
      </c>
      <c r="O56" s="79" t="s">
        <v>48</v>
      </c>
      <c r="P56" s="58" t="s">
        <v>95</v>
      </c>
      <c r="Q56" s="55"/>
      <c r="R56" s="59">
        <v>100</v>
      </c>
      <c r="S56" s="56">
        <f>ROUNDUP(R56*0.75,2)</f>
        <v>75</v>
      </c>
      <c r="T56" s="75">
        <f>ROUNDUP((T5*R56)+(T6*S56)+(T7*(R56*2)),2)</f>
        <v>0</v>
      </c>
    </row>
    <row r="57" spans="1:20" ht="18.75" customHeight="1" x14ac:dyDescent="0.2">
      <c r="A57" s="109"/>
      <c r="B57" s="79"/>
      <c r="C57" s="54" t="s">
        <v>241</v>
      </c>
      <c r="D57" s="55"/>
      <c r="E57" s="56">
        <v>10</v>
      </c>
      <c r="F57" s="57" t="s">
        <v>27</v>
      </c>
      <c r="G57" s="83"/>
      <c r="H57" s="87" t="s">
        <v>241</v>
      </c>
      <c r="I57" s="55"/>
      <c r="J57" s="57">
        <f>ROUNDUP(E57*0.75,2)</f>
        <v>7.5</v>
      </c>
      <c r="K57" s="57" t="s">
        <v>27</v>
      </c>
      <c r="L57" s="57"/>
      <c r="M57" s="57">
        <f>ROUNDUP((T5*E57)+(T6*J57)+(T7*(E57*2)),2)</f>
        <v>0</v>
      </c>
      <c r="N57" s="91">
        <f>ROUND(M57+(M57*10/100),2)</f>
        <v>0</v>
      </c>
      <c r="O57" s="79"/>
      <c r="P57" s="58" t="s">
        <v>136</v>
      </c>
      <c r="Q57" s="55"/>
      <c r="R57" s="59">
        <v>3</v>
      </c>
      <c r="S57" s="56">
        <f>ROUNDUP(R57*0.75,2)</f>
        <v>2.25</v>
      </c>
      <c r="T57" s="75">
        <f>ROUNDUP((T5*R57)+(T6*S57)+(T7*(R57*2)),2)</f>
        <v>0</v>
      </c>
    </row>
    <row r="58" spans="1:20" ht="18.75" customHeight="1" x14ac:dyDescent="0.2">
      <c r="A58" s="109"/>
      <c r="B58" s="80"/>
      <c r="C58" s="60"/>
      <c r="D58" s="61"/>
      <c r="E58" s="62"/>
      <c r="F58" s="63"/>
      <c r="G58" s="84"/>
      <c r="H58" s="88"/>
      <c r="I58" s="61"/>
      <c r="J58" s="63"/>
      <c r="K58" s="63"/>
      <c r="L58" s="63"/>
      <c r="M58" s="63"/>
      <c r="N58" s="92"/>
      <c r="O58" s="80"/>
      <c r="P58" s="64"/>
      <c r="Q58" s="61"/>
      <c r="R58" s="65"/>
      <c r="S58" s="62"/>
      <c r="T58" s="76"/>
    </row>
    <row r="59" spans="1:20" ht="18.75" customHeight="1" x14ac:dyDescent="0.2">
      <c r="A59" s="109"/>
      <c r="B59" s="79" t="s">
        <v>53</v>
      </c>
      <c r="C59" s="54" t="s">
        <v>55</v>
      </c>
      <c r="D59" s="55"/>
      <c r="E59" s="66">
        <v>0.125</v>
      </c>
      <c r="F59" s="57" t="s">
        <v>56</v>
      </c>
      <c r="G59" s="83"/>
      <c r="H59" s="87" t="s">
        <v>55</v>
      </c>
      <c r="I59" s="55"/>
      <c r="J59" s="57">
        <f>ROUNDUP(E59*0.75,2)</f>
        <v>9.9999999999999992E-2</v>
      </c>
      <c r="K59" s="57" t="s">
        <v>56</v>
      </c>
      <c r="L59" s="57"/>
      <c r="M59" s="57">
        <f>ROUNDUP((T5*E59)+(T6*J59)+(T7*(E59*2)),2)</f>
        <v>0</v>
      </c>
      <c r="N59" s="91">
        <f>M59</f>
        <v>0</v>
      </c>
      <c r="O59" s="79" t="s">
        <v>54</v>
      </c>
      <c r="P59" s="58"/>
      <c r="Q59" s="55"/>
      <c r="R59" s="59"/>
      <c r="S59" s="56"/>
      <c r="T59" s="75"/>
    </row>
    <row r="60" spans="1:20" ht="18.75" customHeight="1" thickBot="1" x14ac:dyDescent="0.25">
      <c r="A60" s="110"/>
      <c r="B60" s="81"/>
      <c r="C60" s="67"/>
      <c r="D60" s="68"/>
      <c r="E60" s="69"/>
      <c r="F60" s="70"/>
      <c r="G60" s="85"/>
      <c r="H60" s="89"/>
      <c r="I60" s="68"/>
      <c r="J60" s="70"/>
      <c r="K60" s="70"/>
      <c r="L60" s="70"/>
      <c r="M60" s="70"/>
      <c r="N60" s="93"/>
      <c r="O60" s="81"/>
      <c r="P60" s="71"/>
      <c r="Q60" s="68"/>
      <c r="R60" s="72"/>
      <c r="S60" s="69"/>
      <c r="T60" s="77"/>
    </row>
    <row r="61" spans="1:20" ht="18.75" customHeight="1" x14ac:dyDescent="0.2">
      <c r="A61" s="94" t="s">
        <v>102</v>
      </c>
    </row>
    <row r="62" spans="1:20" ht="18.75" customHeight="1" x14ac:dyDescent="0.2">
      <c r="A62" s="94" t="s">
        <v>103</v>
      </c>
    </row>
    <row r="63" spans="1:20" ht="18.75" customHeight="1" x14ac:dyDescent="0.2">
      <c r="A63" s="37" t="s">
        <v>104</v>
      </c>
    </row>
    <row r="64" spans="1:20" ht="18.75" customHeight="1" x14ac:dyDescent="0.2">
      <c r="A64" s="37" t="s">
        <v>105</v>
      </c>
    </row>
    <row r="65" spans="1:1" ht="18.75" customHeight="1" x14ac:dyDescent="0.2">
      <c r="A65" s="37" t="s">
        <v>106</v>
      </c>
    </row>
    <row r="66" spans="1:1" ht="18.75" customHeight="1" x14ac:dyDescent="0.2">
      <c r="A66" s="37" t="s">
        <v>107</v>
      </c>
    </row>
    <row r="67" spans="1:1" ht="18.75" customHeight="1" x14ac:dyDescent="0.2">
      <c r="A67" s="37" t="s">
        <v>108</v>
      </c>
    </row>
    <row r="68" spans="1:1" ht="18.75" customHeight="1" x14ac:dyDescent="0.2">
      <c r="A68" s="37" t="s">
        <v>242</v>
      </c>
    </row>
    <row r="69" spans="1:1" ht="18.75" customHeight="1" x14ac:dyDescent="0.2">
      <c r="A69" s="37" t="s">
        <v>243</v>
      </c>
    </row>
    <row r="70" spans="1:1" ht="18.75" customHeight="1" x14ac:dyDescent="0.2">
      <c r="A70" s="37" t="s">
        <v>172</v>
      </c>
    </row>
  </sheetData>
  <mergeCells count="7">
    <mergeCell ref="A40:A60"/>
    <mergeCell ref="H1:O1"/>
    <mergeCell ref="A2:T2"/>
    <mergeCell ref="Q3:T3"/>
    <mergeCell ref="A8:F8"/>
    <mergeCell ref="A10:A31"/>
    <mergeCell ref="A32:A39"/>
  </mergeCells>
  <phoneticPr fontId="20"/>
  <printOptions horizontalCentered="1" verticalCentered="1"/>
  <pageMargins left="0.39370078740157483" right="0.39370078740157483" top="0.39370078740157483" bottom="0.39370078740157483" header="0.39370078740157483" footer="0.39370078740157483"/>
  <pageSetup paperSize="12"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5"/>
  <sheetViews>
    <sheetView showZeros="0"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244</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149</v>
      </c>
      <c r="C10" s="48" t="s">
        <v>245</v>
      </c>
      <c r="D10" s="49" t="s">
        <v>581</v>
      </c>
      <c r="E10" s="95">
        <v>0.5</v>
      </c>
      <c r="F10" s="51" t="s">
        <v>100</v>
      </c>
      <c r="G10" s="82"/>
      <c r="H10" s="86" t="s">
        <v>245</v>
      </c>
      <c r="I10" s="49" t="s">
        <v>581</v>
      </c>
      <c r="J10" s="51">
        <f>ROUNDUP(E10*0.75,2)</f>
        <v>0.38</v>
      </c>
      <c r="K10" s="51" t="s">
        <v>100</v>
      </c>
      <c r="L10" s="51"/>
      <c r="M10" s="51">
        <f>ROUNDUP((R5*E10)+(R6*J10)+(R7*(E10*2)),2)</f>
        <v>0</v>
      </c>
      <c r="N10" s="90">
        <f>M10</f>
        <v>0</v>
      </c>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247</v>
      </c>
      <c r="C12" s="54" t="s">
        <v>155</v>
      </c>
      <c r="D12" s="55" t="s">
        <v>156</v>
      </c>
      <c r="E12" s="56">
        <v>1</v>
      </c>
      <c r="F12" s="57" t="s">
        <v>157</v>
      </c>
      <c r="G12" s="83" t="s">
        <v>76</v>
      </c>
      <c r="H12" s="87" t="s">
        <v>155</v>
      </c>
      <c r="I12" s="55" t="s">
        <v>156</v>
      </c>
      <c r="J12" s="57">
        <f>ROUNDUP(E12*0.75,2)</f>
        <v>0.75</v>
      </c>
      <c r="K12" s="57" t="s">
        <v>157</v>
      </c>
      <c r="L12" s="57" t="s">
        <v>76</v>
      </c>
      <c r="M12" s="57">
        <f>ROUNDUP((R5*E12)+(R6*J12)+(R7*(E12*2)),2)</f>
        <v>0</v>
      </c>
      <c r="N12" s="91">
        <f>M12</f>
        <v>0</v>
      </c>
      <c r="O12" s="103" t="s">
        <v>582</v>
      </c>
      <c r="P12" s="58" t="s">
        <v>89</v>
      </c>
      <c r="Q12" s="55"/>
      <c r="R12" s="59">
        <v>3</v>
      </c>
      <c r="S12" s="56">
        <f t="shared" ref="S12:S17" si="0">ROUNDUP(R12*0.75,2)</f>
        <v>2.25</v>
      </c>
      <c r="T12" s="75">
        <f>ROUNDUP((R5*R12)+(R6*S12)+(R7*(R12*2)),2)</f>
        <v>0</v>
      </c>
    </row>
    <row r="13" spans="1:21" ht="18.75" customHeight="1" x14ac:dyDescent="0.2">
      <c r="A13" s="109"/>
      <c r="B13" s="79"/>
      <c r="C13" s="54" t="s">
        <v>164</v>
      </c>
      <c r="D13" s="55"/>
      <c r="E13" s="56">
        <v>20</v>
      </c>
      <c r="F13" s="57" t="s">
        <v>27</v>
      </c>
      <c r="G13" s="83"/>
      <c r="H13" s="87" t="s">
        <v>164</v>
      </c>
      <c r="I13" s="55"/>
      <c r="J13" s="57">
        <f>ROUNDUP(E13*0.75,2)</f>
        <v>15</v>
      </c>
      <c r="K13" s="57" t="s">
        <v>27</v>
      </c>
      <c r="L13" s="57"/>
      <c r="M13" s="57">
        <f>ROUNDUP((R5*E13)+(R6*J13)+(R7*(E13*2)),2)</f>
        <v>0</v>
      </c>
      <c r="N13" s="91">
        <f>ROUND(M13+(M13*10/100),2)</f>
        <v>0</v>
      </c>
      <c r="O13" s="36" t="s">
        <v>538</v>
      </c>
      <c r="P13" s="58" t="s">
        <v>44</v>
      </c>
      <c r="Q13" s="55"/>
      <c r="R13" s="59">
        <v>5</v>
      </c>
      <c r="S13" s="56">
        <f t="shared" si="0"/>
        <v>3.75</v>
      </c>
      <c r="T13" s="75">
        <f>ROUNDUP((R5*R13)+(R6*S13)+(R7*(R13*2)),2)</f>
        <v>0</v>
      </c>
    </row>
    <row r="14" spans="1:21" ht="18.75" customHeight="1" x14ac:dyDescent="0.2">
      <c r="A14" s="109"/>
      <c r="B14" s="79"/>
      <c r="C14" s="54"/>
      <c r="D14" s="55"/>
      <c r="E14" s="56"/>
      <c r="F14" s="57"/>
      <c r="G14" s="83"/>
      <c r="H14" s="87"/>
      <c r="I14" s="55"/>
      <c r="J14" s="57"/>
      <c r="K14" s="57"/>
      <c r="L14" s="57"/>
      <c r="M14" s="57"/>
      <c r="N14" s="91"/>
      <c r="O14" s="79" t="s">
        <v>248</v>
      </c>
      <c r="P14" s="58" t="s">
        <v>42</v>
      </c>
      <c r="Q14" s="55"/>
      <c r="R14" s="59">
        <v>3</v>
      </c>
      <c r="S14" s="56">
        <f t="shared" si="0"/>
        <v>2.25</v>
      </c>
      <c r="T14" s="75">
        <f>ROUNDUP((R5*R14)+(R6*S14)+(R7*(R14*2)),2)</f>
        <v>0</v>
      </c>
    </row>
    <row r="15" spans="1:21" ht="18.75" customHeight="1" x14ac:dyDescent="0.2">
      <c r="A15" s="109"/>
      <c r="B15" s="79"/>
      <c r="C15" s="54"/>
      <c r="D15" s="55"/>
      <c r="E15" s="56"/>
      <c r="F15" s="57"/>
      <c r="G15" s="83"/>
      <c r="H15" s="87"/>
      <c r="I15" s="55"/>
      <c r="J15" s="57"/>
      <c r="K15" s="57"/>
      <c r="L15" s="57"/>
      <c r="M15" s="57"/>
      <c r="N15" s="91"/>
      <c r="O15" s="79" t="s">
        <v>249</v>
      </c>
      <c r="P15" s="58" t="s">
        <v>88</v>
      </c>
      <c r="Q15" s="55" t="s">
        <v>41</v>
      </c>
      <c r="R15" s="59">
        <v>1.5</v>
      </c>
      <c r="S15" s="56">
        <f t="shared" si="0"/>
        <v>1.1300000000000001</v>
      </c>
      <c r="T15" s="75">
        <f>ROUNDUP((R5*R15)+(R6*S15)+(R7*(R15*2)),2)</f>
        <v>0</v>
      </c>
    </row>
    <row r="16" spans="1:21" ht="18.75" customHeight="1" x14ac:dyDescent="0.2">
      <c r="A16" s="109"/>
      <c r="B16" s="79"/>
      <c r="C16" s="54"/>
      <c r="D16" s="55"/>
      <c r="E16" s="56"/>
      <c r="F16" s="57"/>
      <c r="G16" s="83"/>
      <c r="H16" s="87"/>
      <c r="I16" s="55"/>
      <c r="J16" s="57"/>
      <c r="K16" s="57"/>
      <c r="L16" s="57"/>
      <c r="M16" s="57"/>
      <c r="N16" s="91"/>
      <c r="O16" s="79" t="s">
        <v>250</v>
      </c>
      <c r="P16" s="58" t="s">
        <v>69</v>
      </c>
      <c r="Q16" s="55"/>
      <c r="R16" s="59">
        <v>2</v>
      </c>
      <c r="S16" s="56">
        <f t="shared" si="0"/>
        <v>1.5</v>
      </c>
      <c r="T16" s="75">
        <f>ROUNDUP((R5*R16)+(R6*S16)+(R7*(R16*2)),2)</f>
        <v>0</v>
      </c>
    </row>
    <row r="17" spans="1:20" ht="18.75" customHeight="1" x14ac:dyDescent="0.2">
      <c r="A17" s="109"/>
      <c r="B17" s="79"/>
      <c r="C17" s="54"/>
      <c r="D17" s="55"/>
      <c r="E17" s="56"/>
      <c r="F17" s="57"/>
      <c r="G17" s="83"/>
      <c r="H17" s="87"/>
      <c r="I17" s="55"/>
      <c r="J17" s="57"/>
      <c r="K17" s="57"/>
      <c r="L17" s="57"/>
      <c r="M17" s="57"/>
      <c r="N17" s="91"/>
      <c r="O17" s="79" t="s">
        <v>48</v>
      </c>
      <c r="P17" s="58" t="s">
        <v>96</v>
      </c>
      <c r="Q17" s="55"/>
      <c r="R17" s="59">
        <v>1</v>
      </c>
      <c r="S17" s="56">
        <f t="shared" si="0"/>
        <v>0.75</v>
      </c>
      <c r="T17" s="75">
        <f>ROUNDUP((R5*R17)+(R6*S17)+(R7*(R17*2)),2)</f>
        <v>0</v>
      </c>
    </row>
    <row r="18" spans="1:20" ht="18.75" customHeight="1" x14ac:dyDescent="0.2">
      <c r="A18" s="109"/>
      <c r="B18" s="80"/>
      <c r="C18" s="60"/>
      <c r="D18" s="61"/>
      <c r="E18" s="62"/>
      <c r="F18" s="63"/>
      <c r="G18" s="84"/>
      <c r="H18" s="88"/>
      <c r="I18" s="61"/>
      <c r="J18" s="63"/>
      <c r="K18" s="63"/>
      <c r="L18" s="63"/>
      <c r="M18" s="63"/>
      <c r="N18" s="92"/>
      <c r="O18" s="80"/>
      <c r="P18" s="64"/>
      <c r="Q18" s="61"/>
      <c r="R18" s="65"/>
      <c r="S18" s="62"/>
      <c r="T18" s="76"/>
    </row>
    <row r="19" spans="1:20" ht="18.75" customHeight="1" x14ac:dyDescent="0.2">
      <c r="A19" s="109"/>
      <c r="B19" s="79" t="s">
        <v>251</v>
      </c>
      <c r="C19" s="54" t="s">
        <v>83</v>
      </c>
      <c r="D19" s="55" t="s">
        <v>84</v>
      </c>
      <c r="E19" s="96">
        <v>0.5</v>
      </c>
      <c r="F19" s="57" t="s">
        <v>56</v>
      </c>
      <c r="G19" s="83"/>
      <c r="H19" s="87" t="s">
        <v>83</v>
      </c>
      <c r="I19" s="55" t="s">
        <v>84</v>
      </c>
      <c r="J19" s="57">
        <f>ROUNDUP(E19*0.75,2)</f>
        <v>0.38</v>
      </c>
      <c r="K19" s="57" t="s">
        <v>56</v>
      </c>
      <c r="L19" s="57"/>
      <c r="M19" s="57">
        <f>ROUNDUP((R5*E19)+(R6*J19)+(R7*(E19*2)),2)</f>
        <v>0</v>
      </c>
      <c r="N19" s="91">
        <f>M19</f>
        <v>0</v>
      </c>
      <c r="O19" s="79" t="s">
        <v>252</v>
      </c>
      <c r="P19" s="58" t="s">
        <v>44</v>
      </c>
      <c r="Q19" s="55"/>
      <c r="R19" s="59">
        <v>1.5</v>
      </c>
      <c r="S19" s="56">
        <f>ROUNDUP(R19*0.75,2)</f>
        <v>1.1300000000000001</v>
      </c>
      <c r="T19" s="75">
        <f>ROUNDUP((R5*R19)+(R6*S19)+(R7*(R19*2)),2)</f>
        <v>0</v>
      </c>
    </row>
    <row r="20" spans="1:20" ht="18.75" customHeight="1" x14ac:dyDescent="0.2">
      <c r="A20" s="109"/>
      <c r="B20" s="79"/>
      <c r="C20" s="54" t="s">
        <v>253</v>
      </c>
      <c r="D20" s="55"/>
      <c r="E20" s="56">
        <v>30</v>
      </c>
      <c r="F20" s="57" t="s">
        <v>27</v>
      </c>
      <c r="G20" s="83"/>
      <c r="H20" s="87" t="s">
        <v>253</v>
      </c>
      <c r="I20" s="55"/>
      <c r="J20" s="57">
        <f>ROUNDUP(E20*0.75,2)</f>
        <v>22.5</v>
      </c>
      <c r="K20" s="57" t="s">
        <v>27</v>
      </c>
      <c r="L20" s="57"/>
      <c r="M20" s="57">
        <f>ROUNDUP((R5*E20)+(R6*J20)+(R7*(E20*2)),2)</f>
        <v>0</v>
      </c>
      <c r="N20" s="91">
        <f>M20</f>
        <v>0</v>
      </c>
      <c r="O20" s="103" t="s">
        <v>583</v>
      </c>
      <c r="P20" s="58" t="s">
        <v>32</v>
      </c>
      <c r="Q20" s="55"/>
      <c r="R20" s="59">
        <v>0.1</v>
      </c>
      <c r="S20" s="56">
        <f>ROUNDUP(R20*0.75,2)</f>
        <v>0.08</v>
      </c>
      <c r="T20" s="75">
        <f>ROUNDUP((R5*R20)+(R6*S20)+(R7*(R20*2)),2)</f>
        <v>0</v>
      </c>
    </row>
    <row r="21" spans="1:20" ht="18.75" customHeight="1" x14ac:dyDescent="0.2">
      <c r="A21" s="109"/>
      <c r="B21" s="79"/>
      <c r="C21" s="54" t="s">
        <v>49</v>
      </c>
      <c r="D21" s="55"/>
      <c r="E21" s="56">
        <v>10</v>
      </c>
      <c r="F21" s="57" t="s">
        <v>27</v>
      </c>
      <c r="G21" s="83"/>
      <c r="H21" s="87" t="s">
        <v>49</v>
      </c>
      <c r="I21" s="55"/>
      <c r="J21" s="57">
        <f>ROUNDUP(E21*0.75,2)</f>
        <v>7.5</v>
      </c>
      <c r="K21" s="57" t="s">
        <v>27</v>
      </c>
      <c r="L21" s="57"/>
      <c r="M21" s="57">
        <f>ROUNDUP((R5*E21)+(R6*J21)+(R7*(E21*2)),2)</f>
        <v>0</v>
      </c>
      <c r="N21" s="91">
        <f>ROUND(M21+(M21*10/100),2)</f>
        <v>0</v>
      </c>
      <c r="O21" s="36" t="s">
        <v>539</v>
      </c>
      <c r="P21" s="58" t="s">
        <v>39</v>
      </c>
      <c r="Q21" s="55"/>
      <c r="R21" s="59">
        <v>0.01</v>
      </c>
      <c r="S21" s="56">
        <f>ROUNDUP(R21*0.75,2)</f>
        <v>0.01</v>
      </c>
      <c r="T21" s="75">
        <f>ROUNDUP((R5*R21)+(R6*S21)+(R7*(R21*2)),2)</f>
        <v>0</v>
      </c>
    </row>
    <row r="22" spans="1:20" ht="18.75" customHeight="1" x14ac:dyDescent="0.2">
      <c r="A22" s="109"/>
      <c r="B22" s="79"/>
      <c r="C22" s="54"/>
      <c r="D22" s="55"/>
      <c r="E22" s="56"/>
      <c r="F22" s="57"/>
      <c r="G22" s="83"/>
      <c r="H22" s="87"/>
      <c r="I22" s="55"/>
      <c r="J22" s="57"/>
      <c r="K22" s="57"/>
      <c r="L22" s="57"/>
      <c r="M22" s="57"/>
      <c r="N22" s="91"/>
      <c r="O22" s="79" t="s">
        <v>48</v>
      </c>
      <c r="P22" s="58" t="s">
        <v>88</v>
      </c>
      <c r="Q22" s="55" t="s">
        <v>41</v>
      </c>
      <c r="R22" s="59">
        <v>0.3</v>
      </c>
      <c r="S22" s="56">
        <f>ROUNDUP(R22*0.75,2)</f>
        <v>0.23</v>
      </c>
      <c r="T22" s="75">
        <f>ROUNDUP((R5*R22)+(R6*S22)+(R7*(R22*2)),2)</f>
        <v>0</v>
      </c>
    </row>
    <row r="23" spans="1:20" ht="18.75" customHeight="1" x14ac:dyDescent="0.2">
      <c r="A23" s="109"/>
      <c r="B23" s="80"/>
      <c r="C23" s="60"/>
      <c r="D23" s="61"/>
      <c r="E23" s="62"/>
      <c r="F23" s="63"/>
      <c r="G23" s="84"/>
      <c r="H23" s="88"/>
      <c r="I23" s="61"/>
      <c r="J23" s="63"/>
      <c r="K23" s="63"/>
      <c r="L23" s="63"/>
      <c r="M23" s="63"/>
      <c r="N23" s="92"/>
      <c r="O23" s="80"/>
      <c r="P23" s="64"/>
      <c r="Q23" s="61"/>
      <c r="R23" s="65"/>
      <c r="S23" s="62"/>
      <c r="T23" s="76"/>
    </row>
    <row r="24" spans="1:20" ht="18.75" customHeight="1" x14ac:dyDescent="0.2">
      <c r="A24" s="109"/>
      <c r="B24" s="79" t="s">
        <v>133</v>
      </c>
      <c r="C24" s="54" t="s">
        <v>90</v>
      </c>
      <c r="D24" s="55"/>
      <c r="E24" s="56">
        <v>3</v>
      </c>
      <c r="F24" s="57" t="s">
        <v>27</v>
      </c>
      <c r="G24" s="83"/>
      <c r="H24" s="87" t="s">
        <v>90</v>
      </c>
      <c r="I24" s="55"/>
      <c r="J24" s="57">
        <f>ROUNDUP(E24*0.75,2)</f>
        <v>2.25</v>
      </c>
      <c r="K24" s="57" t="s">
        <v>27</v>
      </c>
      <c r="L24" s="57"/>
      <c r="M24" s="57">
        <f>ROUNDUP((R5*E24)+(R6*J24)+(R7*(E24*2)),2)</f>
        <v>0</v>
      </c>
      <c r="N24" s="91">
        <f>M24</f>
        <v>0</v>
      </c>
      <c r="O24" s="79" t="s">
        <v>48</v>
      </c>
      <c r="P24" s="58" t="s">
        <v>95</v>
      </c>
      <c r="Q24" s="55"/>
      <c r="R24" s="59">
        <v>100</v>
      </c>
      <c r="S24" s="56">
        <f>ROUNDUP(R24*0.75,2)</f>
        <v>75</v>
      </c>
      <c r="T24" s="75">
        <f>ROUNDUP((R5*R24)+(R6*S24)+(R7*(R24*2)),2)</f>
        <v>0</v>
      </c>
    </row>
    <row r="25" spans="1:20" ht="18.75" customHeight="1" x14ac:dyDescent="0.2">
      <c r="A25" s="109"/>
      <c r="B25" s="79"/>
      <c r="C25" s="54" t="s">
        <v>255</v>
      </c>
      <c r="D25" s="55"/>
      <c r="E25" s="56">
        <v>3</v>
      </c>
      <c r="F25" s="57" t="s">
        <v>27</v>
      </c>
      <c r="G25" s="83"/>
      <c r="H25" s="87" t="s">
        <v>255</v>
      </c>
      <c r="I25" s="55"/>
      <c r="J25" s="57">
        <f>ROUNDUP(E25*0.75,2)</f>
        <v>2.25</v>
      </c>
      <c r="K25" s="57" t="s">
        <v>27</v>
      </c>
      <c r="L25" s="57"/>
      <c r="M25" s="57">
        <f>ROUNDUP((R5*E25)+(R6*J25)+(R7*(E25*2)),2)</f>
        <v>0</v>
      </c>
      <c r="N25" s="91">
        <f>ROUND(M25+(M25*40/100),2)</f>
        <v>0</v>
      </c>
      <c r="O25" s="79"/>
      <c r="P25" s="58" t="s">
        <v>136</v>
      </c>
      <c r="Q25" s="55"/>
      <c r="R25" s="59">
        <v>3</v>
      </c>
      <c r="S25" s="56">
        <f>ROUNDUP(R25*0.75,2)</f>
        <v>2.25</v>
      </c>
      <c r="T25" s="75">
        <f>ROUNDUP((R5*R25)+(R6*S25)+(R7*(R25*2)),2)</f>
        <v>0</v>
      </c>
    </row>
    <row r="26" spans="1:20" ht="18.75" customHeight="1" x14ac:dyDescent="0.2">
      <c r="A26" s="109"/>
      <c r="B26" s="80"/>
      <c r="C26" s="60"/>
      <c r="D26" s="61"/>
      <c r="E26" s="62"/>
      <c r="F26" s="63"/>
      <c r="G26" s="84"/>
      <c r="H26" s="88"/>
      <c r="I26" s="61"/>
      <c r="J26" s="63"/>
      <c r="K26" s="63"/>
      <c r="L26" s="63"/>
      <c r="M26" s="63"/>
      <c r="N26" s="92"/>
      <c r="O26" s="80"/>
      <c r="P26" s="64"/>
      <c r="Q26" s="61"/>
      <c r="R26" s="65"/>
      <c r="S26" s="62"/>
      <c r="T26" s="76"/>
    </row>
    <row r="27" spans="1:20" ht="18.75" customHeight="1" x14ac:dyDescent="0.2">
      <c r="A27" s="109"/>
      <c r="B27" s="79" t="s">
        <v>208</v>
      </c>
      <c r="C27" s="54" t="s">
        <v>209</v>
      </c>
      <c r="D27" s="55"/>
      <c r="E27" s="99">
        <v>0.16666666666666666</v>
      </c>
      <c r="F27" s="57" t="s">
        <v>56</v>
      </c>
      <c r="G27" s="83"/>
      <c r="H27" s="87" t="s">
        <v>209</v>
      </c>
      <c r="I27" s="55"/>
      <c r="J27" s="57">
        <f>ROUNDUP(E27*0.75,2)</f>
        <v>0.13</v>
      </c>
      <c r="K27" s="57" t="s">
        <v>56</v>
      </c>
      <c r="L27" s="57"/>
      <c r="M27" s="57">
        <f>ROUNDUP((R5*E27)+(R6*J27)+(R7*(E27*2)),2)</f>
        <v>0</v>
      </c>
      <c r="N27" s="91">
        <f>M27</f>
        <v>0</v>
      </c>
      <c r="O27" s="79" t="s">
        <v>54</v>
      </c>
      <c r="P27" s="58"/>
      <c r="Q27" s="55"/>
      <c r="R27" s="59"/>
      <c r="S27" s="56"/>
      <c r="T27" s="75"/>
    </row>
    <row r="28" spans="1:20" ht="18.75" customHeight="1" thickBot="1" x14ac:dyDescent="0.25">
      <c r="A28" s="110"/>
      <c r="B28" s="81"/>
      <c r="C28" s="67"/>
      <c r="D28" s="68"/>
      <c r="E28" s="69"/>
      <c r="F28" s="70"/>
      <c r="G28" s="85"/>
      <c r="H28" s="89"/>
      <c r="I28" s="68"/>
      <c r="J28" s="70"/>
      <c r="K28" s="70"/>
      <c r="L28" s="70"/>
      <c r="M28" s="70"/>
      <c r="N28" s="93"/>
      <c r="O28" s="81"/>
      <c r="P28" s="71"/>
      <c r="Q28" s="68"/>
      <c r="R28" s="72"/>
      <c r="S28" s="69"/>
      <c r="T28" s="77"/>
    </row>
    <row r="29" spans="1:20" ht="18.75" customHeight="1" x14ac:dyDescent="0.2">
      <c r="A29" s="108" t="s">
        <v>73</v>
      </c>
      <c r="B29" s="79" t="s">
        <v>58</v>
      </c>
      <c r="C29" s="54" t="s">
        <v>58</v>
      </c>
      <c r="D29" s="55" t="s">
        <v>31</v>
      </c>
      <c r="E29" s="56">
        <v>120</v>
      </c>
      <c r="F29" s="57" t="s">
        <v>59</v>
      </c>
      <c r="G29" s="83"/>
      <c r="H29" s="87" t="s">
        <v>58</v>
      </c>
      <c r="I29" s="55" t="s">
        <v>31</v>
      </c>
      <c r="J29" s="57">
        <f>ROUNDUP(E29*0.75,2)</f>
        <v>90</v>
      </c>
      <c r="K29" s="57" t="s">
        <v>59</v>
      </c>
      <c r="L29" s="57"/>
      <c r="M29" s="57">
        <f>ROUNDUP((S5*E29)+(S6*J29)+(S7*(E29*2)),2)</f>
        <v>0</v>
      </c>
      <c r="N29" s="91">
        <f>M29</f>
        <v>0</v>
      </c>
      <c r="O29" s="79"/>
      <c r="P29" s="58"/>
      <c r="Q29" s="55"/>
      <c r="R29" s="59"/>
      <c r="S29" s="56"/>
      <c r="T29" s="75"/>
    </row>
    <row r="30" spans="1:20" ht="18.75" customHeight="1" x14ac:dyDescent="0.2">
      <c r="A30" s="109"/>
      <c r="B30" s="80"/>
      <c r="C30" s="60"/>
      <c r="D30" s="61"/>
      <c r="E30" s="62"/>
      <c r="F30" s="63"/>
      <c r="G30" s="84"/>
      <c r="H30" s="88"/>
      <c r="I30" s="61"/>
      <c r="J30" s="63"/>
      <c r="K30" s="63"/>
      <c r="L30" s="63"/>
      <c r="M30" s="63"/>
      <c r="N30" s="92"/>
      <c r="O30" s="80"/>
      <c r="P30" s="64"/>
      <c r="Q30" s="61"/>
      <c r="R30" s="65"/>
      <c r="S30" s="62"/>
      <c r="T30" s="76"/>
    </row>
    <row r="31" spans="1:20" ht="18.75" customHeight="1" x14ac:dyDescent="0.2">
      <c r="A31" s="109"/>
      <c r="B31" s="79" t="s">
        <v>256</v>
      </c>
      <c r="C31" s="54" t="s">
        <v>83</v>
      </c>
      <c r="D31" s="55" t="s">
        <v>84</v>
      </c>
      <c r="E31" s="96">
        <v>0.5</v>
      </c>
      <c r="F31" s="57" t="s">
        <v>56</v>
      </c>
      <c r="G31" s="83"/>
      <c r="H31" s="87" t="s">
        <v>83</v>
      </c>
      <c r="I31" s="55" t="s">
        <v>84</v>
      </c>
      <c r="J31" s="57">
        <f>ROUNDUP(E31*0.75,2)</f>
        <v>0.38</v>
      </c>
      <c r="K31" s="57" t="s">
        <v>56</v>
      </c>
      <c r="L31" s="57"/>
      <c r="M31" s="57">
        <f>ROUNDUP((S5*E31)+(S6*J31)+(S7*(E31*2)),2)</f>
        <v>0</v>
      </c>
      <c r="N31" s="91">
        <f>M31</f>
        <v>0</v>
      </c>
      <c r="O31" s="79" t="s">
        <v>257</v>
      </c>
      <c r="P31" s="58" t="s">
        <v>69</v>
      </c>
      <c r="Q31" s="55"/>
      <c r="R31" s="59">
        <v>7</v>
      </c>
      <c r="S31" s="56">
        <f>ROUNDUP(R31*0.75,2)</f>
        <v>5.25</v>
      </c>
      <c r="T31" s="75">
        <f>ROUNDUP((S5*R31)+(S6*S31)+(S7*(R31*2)),2)</f>
        <v>0</v>
      </c>
    </row>
    <row r="32" spans="1:20" ht="18.75" customHeight="1" x14ac:dyDescent="0.2">
      <c r="A32" s="109"/>
      <c r="B32" s="79"/>
      <c r="C32" s="54" t="s">
        <v>58</v>
      </c>
      <c r="D32" s="55" t="s">
        <v>31</v>
      </c>
      <c r="E32" s="56">
        <v>50</v>
      </c>
      <c r="F32" s="57" t="s">
        <v>59</v>
      </c>
      <c r="G32" s="83"/>
      <c r="H32" s="87" t="s">
        <v>58</v>
      </c>
      <c r="I32" s="55" t="s">
        <v>31</v>
      </c>
      <c r="J32" s="57">
        <f>ROUNDUP(E32*0.75,2)</f>
        <v>37.5</v>
      </c>
      <c r="K32" s="57" t="s">
        <v>59</v>
      </c>
      <c r="L32" s="57"/>
      <c r="M32" s="57">
        <f>ROUNDUP((S5*E32)+(S6*J32)+(S7*(E32*2)),2)</f>
        <v>0</v>
      </c>
      <c r="N32" s="91">
        <f>M32</f>
        <v>0</v>
      </c>
      <c r="O32" s="79" t="s">
        <v>258</v>
      </c>
      <c r="P32" s="58"/>
      <c r="Q32" s="55"/>
      <c r="R32" s="59"/>
      <c r="S32" s="56"/>
      <c r="T32" s="75"/>
    </row>
    <row r="33" spans="1:20" ht="18.75" customHeight="1" x14ac:dyDescent="0.2">
      <c r="A33" s="109"/>
      <c r="B33" s="79"/>
      <c r="C33" s="54" t="s">
        <v>261</v>
      </c>
      <c r="D33" s="55"/>
      <c r="E33" s="100">
        <v>0.33333333333333331</v>
      </c>
      <c r="F33" s="57" t="s">
        <v>100</v>
      </c>
      <c r="G33" s="83"/>
      <c r="H33" s="87" t="s">
        <v>261</v>
      </c>
      <c r="I33" s="55"/>
      <c r="J33" s="57">
        <f>ROUNDUP(E33*0.75,2)</f>
        <v>0.25</v>
      </c>
      <c r="K33" s="57" t="s">
        <v>100</v>
      </c>
      <c r="L33" s="57"/>
      <c r="M33" s="57">
        <f>ROUNDUP((S5*E33)+(S6*J33)+(S7*(E33*2)),2)</f>
        <v>0</v>
      </c>
      <c r="N33" s="91">
        <f>M33</f>
        <v>0</v>
      </c>
      <c r="O33" s="79" t="s">
        <v>259</v>
      </c>
      <c r="P33" s="58"/>
      <c r="Q33" s="55"/>
      <c r="R33" s="59"/>
      <c r="S33" s="56"/>
      <c r="T33" s="75"/>
    </row>
    <row r="34" spans="1:20" ht="18.75" customHeight="1" x14ac:dyDescent="0.2">
      <c r="A34" s="109"/>
      <c r="B34" s="79"/>
      <c r="C34" s="54"/>
      <c r="D34" s="55"/>
      <c r="E34" s="56"/>
      <c r="F34" s="57"/>
      <c r="G34" s="83"/>
      <c r="H34" s="87"/>
      <c r="I34" s="55"/>
      <c r="J34" s="57"/>
      <c r="K34" s="57"/>
      <c r="L34" s="57"/>
      <c r="M34" s="57"/>
      <c r="N34" s="91"/>
      <c r="O34" s="79" t="s">
        <v>260</v>
      </c>
      <c r="P34" s="58"/>
      <c r="Q34" s="55"/>
      <c r="R34" s="59"/>
      <c r="S34" s="56"/>
      <c r="T34" s="75"/>
    </row>
    <row r="35" spans="1:20" ht="18.75" customHeight="1" x14ac:dyDescent="0.2">
      <c r="A35" s="109"/>
      <c r="B35" s="79"/>
      <c r="C35" s="54"/>
      <c r="D35" s="55"/>
      <c r="E35" s="56"/>
      <c r="F35" s="57"/>
      <c r="G35" s="83"/>
      <c r="H35" s="87"/>
      <c r="I35" s="55"/>
      <c r="J35" s="57"/>
      <c r="K35" s="57"/>
      <c r="L35" s="57"/>
      <c r="M35" s="57"/>
      <c r="N35" s="91"/>
      <c r="O35" s="79" t="s">
        <v>24</v>
      </c>
      <c r="P35" s="58"/>
      <c r="Q35" s="55"/>
      <c r="R35" s="59"/>
      <c r="S35" s="56"/>
      <c r="T35" s="75"/>
    </row>
    <row r="36" spans="1:20" ht="18.75" customHeight="1" x14ac:dyDescent="0.2">
      <c r="A36" s="109"/>
      <c r="B36" s="79"/>
      <c r="C36" s="54"/>
      <c r="D36" s="55"/>
      <c r="E36" s="56"/>
      <c r="F36" s="57"/>
      <c r="G36" s="83"/>
      <c r="H36" s="87"/>
      <c r="I36" s="55"/>
      <c r="J36" s="57"/>
      <c r="K36" s="57"/>
      <c r="L36" s="57"/>
      <c r="M36" s="57"/>
      <c r="N36" s="91"/>
      <c r="O36" s="79"/>
      <c r="P36" s="58"/>
      <c r="Q36" s="55"/>
      <c r="R36" s="59"/>
      <c r="S36" s="56"/>
      <c r="T36" s="75"/>
    </row>
    <row r="37" spans="1:20" ht="18.75" customHeight="1" thickBot="1" x14ac:dyDescent="0.25">
      <c r="A37" s="110"/>
      <c r="B37" s="81"/>
      <c r="C37" s="67"/>
      <c r="D37" s="68"/>
      <c r="E37" s="69"/>
      <c r="F37" s="70"/>
      <c r="G37" s="85"/>
      <c r="H37" s="89"/>
      <c r="I37" s="68"/>
      <c r="J37" s="70"/>
      <c r="K37" s="70"/>
      <c r="L37" s="70"/>
      <c r="M37" s="70"/>
      <c r="N37" s="93"/>
      <c r="O37" s="81"/>
      <c r="P37" s="71"/>
      <c r="Q37" s="68"/>
      <c r="R37" s="72"/>
      <c r="S37" s="69"/>
      <c r="T37" s="77"/>
    </row>
    <row r="38" spans="1:20" ht="18.75" customHeight="1" x14ac:dyDescent="0.2">
      <c r="A38" s="108" t="s">
        <v>101</v>
      </c>
      <c r="B38" s="79" t="s">
        <v>262</v>
      </c>
      <c r="C38" s="54" t="s">
        <v>265</v>
      </c>
      <c r="D38" s="55"/>
      <c r="E38" s="73">
        <v>0.1</v>
      </c>
      <c r="F38" s="57" t="s">
        <v>100</v>
      </c>
      <c r="G38" s="83" t="s">
        <v>76</v>
      </c>
      <c r="H38" s="87" t="s">
        <v>265</v>
      </c>
      <c r="I38" s="55"/>
      <c r="J38" s="57">
        <f>ROUNDUP(E38*0.75,2)</f>
        <v>0.08</v>
      </c>
      <c r="K38" s="57" t="s">
        <v>100</v>
      </c>
      <c r="L38" s="57" t="s">
        <v>76</v>
      </c>
      <c r="M38" s="57">
        <f>ROUNDUP((T5*E38)+(T6*J38)+(T7*(E38*2)),2)</f>
        <v>0</v>
      </c>
      <c r="N38" s="91">
        <f>M38</f>
        <v>0</v>
      </c>
      <c r="O38" s="79" t="s">
        <v>263</v>
      </c>
      <c r="P38" s="58" t="s">
        <v>25</v>
      </c>
      <c r="Q38" s="55"/>
      <c r="R38" s="59">
        <v>110</v>
      </c>
      <c r="S38" s="56">
        <f>ROUNDUP(R38*0.75,2)</f>
        <v>82.5</v>
      </c>
      <c r="T38" s="75">
        <f>ROUNDUP((T5*R38)+(T6*S38)+(T7*(R38*2)),2)</f>
        <v>0</v>
      </c>
    </row>
    <row r="39" spans="1:20" ht="18.75" customHeight="1" x14ac:dyDescent="0.2">
      <c r="A39" s="109"/>
      <c r="B39" s="79"/>
      <c r="C39" s="54" t="s">
        <v>49</v>
      </c>
      <c r="D39" s="55"/>
      <c r="E39" s="56">
        <v>10</v>
      </c>
      <c r="F39" s="57" t="s">
        <v>27</v>
      </c>
      <c r="G39" s="83"/>
      <c r="H39" s="87" t="s">
        <v>49</v>
      </c>
      <c r="I39" s="55"/>
      <c r="J39" s="57">
        <f>ROUNDUP(E39*0.75,2)</f>
        <v>7.5</v>
      </c>
      <c r="K39" s="57" t="s">
        <v>27</v>
      </c>
      <c r="L39" s="57"/>
      <c r="M39" s="57">
        <f>ROUNDUP((T5*E39)+(T6*J39)+(T7*(E39*2)),2)</f>
        <v>0</v>
      </c>
      <c r="N39" s="91">
        <f>ROUND(M39+(M39*10/100),2)</f>
        <v>0</v>
      </c>
      <c r="O39" s="79" t="s">
        <v>264</v>
      </c>
      <c r="P39" s="58" t="s">
        <v>216</v>
      </c>
      <c r="Q39" s="55"/>
      <c r="R39" s="59">
        <v>1</v>
      </c>
      <c r="S39" s="56">
        <f>ROUNDUP(R39*0.75,2)</f>
        <v>0.75</v>
      </c>
      <c r="T39" s="75">
        <f>ROUNDUP((T5*R39)+(T6*S39)+(T7*(R39*2)),2)</f>
        <v>0</v>
      </c>
    </row>
    <row r="40" spans="1:20" ht="18.75" customHeight="1" x14ac:dyDescent="0.2">
      <c r="A40" s="109"/>
      <c r="B40" s="79"/>
      <c r="C40" s="54"/>
      <c r="D40" s="55"/>
      <c r="E40" s="56"/>
      <c r="F40" s="57"/>
      <c r="G40" s="83"/>
      <c r="H40" s="87"/>
      <c r="I40" s="55"/>
      <c r="J40" s="57"/>
      <c r="K40" s="57"/>
      <c r="L40" s="57"/>
      <c r="M40" s="57"/>
      <c r="N40" s="91"/>
      <c r="O40" s="79" t="s">
        <v>48</v>
      </c>
      <c r="P40" s="58" t="s">
        <v>95</v>
      </c>
      <c r="Q40" s="55"/>
      <c r="R40" s="59">
        <v>20</v>
      </c>
      <c r="S40" s="56">
        <f>ROUNDUP(R40*0.75,2)</f>
        <v>15</v>
      </c>
      <c r="T40" s="75">
        <f>ROUNDUP((T5*R40)+(T6*S40)+(T7*(R40*2)),2)</f>
        <v>0</v>
      </c>
    </row>
    <row r="41" spans="1:20" ht="18.75" customHeight="1" x14ac:dyDescent="0.2">
      <c r="A41" s="109"/>
      <c r="B41" s="79"/>
      <c r="C41" s="54"/>
      <c r="D41" s="55"/>
      <c r="E41" s="56"/>
      <c r="F41" s="57"/>
      <c r="G41" s="83"/>
      <c r="H41" s="87"/>
      <c r="I41" s="55"/>
      <c r="J41" s="57"/>
      <c r="K41" s="57"/>
      <c r="L41" s="57"/>
      <c r="M41" s="57"/>
      <c r="N41" s="91"/>
      <c r="O41" s="79"/>
      <c r="P41" s="58" t="s">
        <v>69</v>
      </c>
      <c r="Q41" s="55"/>
      <c r="R41" s="59">
        <v>1</v>
      </c>
      <c r="S41" s="56">
        <f>ROUNDUP(R41*0.75,2)</f>
        <v>0.75</v>
      </c>
      <c r="T41" s="75">
        <f>ROUNDUP((T5*R41)+(T6*S41)+(T7*(R41*2)),2)</f>
        <v>0</v>
      </c>
    </row>
    <row r="42" spans="1:20" ht="18.75" customHeight="1" x14ac:dyDescent="0.2">
      <c r="A42" s="109"/>
      <c r="B42" s="79"/>
      <c r="C42" s="54"/>
      <c r="D42" s="55"/>
      <c r="E42" s="56"/>
      <c r="F42" s="57"/>
      <c r="G42" s="83"/>
      <c r="H42" s="87"/>
      <c r="I42" s="55"/>
      <c r="J42" s="57"/>
      <c r="K42" s="57"/>
      <c r="L42" s="57"/>
      <c r="M42" s="57"/>
      <c r="N42" s="91"/>
      <c r="O42" s="79"/>
      <c r="P42" s="58" t="s">
        <v>88</v>
      </c>
      <c r="Q42" s="55" t="s">
        <v>41</v>
      </c>
      <c r="R42" s="59">
        <v>1</v>
      </c>
      <c r="S42" s="56">
        <f>ROUNDUP(R42*0.75,2)</f>
        <v>0.75</v>
      </c>
      <c r="T42" s="75">
        <f>ROUNDUP((T5*R42)+(T6*S42)+(T7*(R42*2)),2)</f>
        <v>0</v>
      </c>
    </row>
    <row r="43" spans="1:20" ht="18.75" customHeight="1" x14ac:dyDescent="0.2">
      <c r="A43" s="109"/>
      <c r="B43" s="80"/>
      <c r="C43" s="60"/>
      <c r="D43" s="61"/>
      <c r="E43" s="62"/>
      <c r="F43" s="63"/>
      <c r="G43" s="84"/>
      <c r="H43" s="88"/>
      <c r="I43" s="61"/>
      <c r="J43" s="63"/>
      <c r="K43" s="63"/>
      <c r="L43" s="63"/>
      <c r="M43" s="63"/>
      <c r="N43" s="92"/>
      <c r="O43" s="80"/>
      <c r="P43" s="64"/>
      <c r="Q43" s="61"/>
      <c r="R43" s="65"/>
      <c r="S43" s="62"/>
      <c r="T43" s="76"/>
    </row>
    <row r="44" spans="1:20" ht="18.75" customHeight="1" x14ac:dyDescent="0.2">
      <c r="A44" s="109"/>
      <c r="B44" s="79" t="s">
        <v>266</v>
      </c>
      <c r="C44" s="54" t="s">
        <v>270</v>
      </c>
      <c r="D44" s="55"/>
      <c r="E44" s="56">
        <v>1</v>
      </c>
      <c r="F44" s="57" t="s">
        <v>72</v>
      </c>
      <c r="G44" s="83"/>
      <c r="H44" s="87" t="s">
        <v>270</v>
      </c>
      <c r="I44" s="55"/>
      <c r="J44" s="57">
        <f>ROUNDUP(E44*0.75,2)</f>
        <v>0.75</v>
      </c>
      <c r="K44" s="57" t="s">
        <v>72</v>
      </c>
      <c r="L44" s="57"/>
      <c r="M44" s="57">
        <f>ROUNDUP((T5*E44)+(T6*J44)+(T7*(E44*2)),2)</f>
        <v>0</v>
      </c>
      <c r="N44" s="91">
        <f>M44</f>
        <v>0</v>
      </c>
      <c r="O44" s="79" t="s">
        <v>267</v>
      </c>
      <c r="P44" s="58" t="s">
        <v>96</v>
      </c>
      <c r="Q44" s="55"/>
      <c r="R44" s="59">
        <v>5</v>
      </c>
      <c r="S44" s="56">
        <f>ROUNDUP(R44*0.75,2)</f>
        <v>3.75</v>
      </c>
      <c r="T44" s="75">
        <f>ROUNDUP((T5*R44)+(T6*S44)+(T7*(R44*2)),2)</f>
        <v>0</v>
      </c>
    </row>
    <row r="45" spans="1:20" ht="18.75" customHeight="1" x14ac:dyDescent="0.2">
      <c r="A45" s="109"/>
      <c r="B45" s="79"/>
      <c r="C45" s="54" t="s">
        <v>45</v>
      </c>
      <c r="D45" s="55"/>
      <c r="E45" s="56">
        <v>20</v>
      </c>
      <c r="F45" s="57" t="s">
        <v>27</v>
      </c>
      <c r="G45" s="83"/>
      <c r="H45" s="87" t="s">
        <v>45</v>
      </c>
      <c r="I45" s="55"/>
      <c r="J45" s="57">
        <f>ROUNDUP(E45*0.75,2)</f>
        <v>15</v>
      </c>
      <c r="K45" s="57" t="s">
        <v>27</v>
      </c>
      <c r="L45" s="57"/>
      <c r="M45" s="57">
        <f>ROUNDUP((T5*E45)+(T6*J45)+(T7*(E45*2)),2)</f>
        <v>0</v>
      </c>
      <c r="N45" s="91">
        <f>ROUND(M45+(M45*3/100),2)</f>
        <v>0</v>
      </c>
      <c r="O45" s="79" t="s">
        <v>268</v>
      </c>
      <c r="P45" s="58" t="s">
        <v>136</v>
      </c>
      <c r="Q45" s="55"/>
      <c r="R45" s="59">
        <v>2</v>
      </c>
      <c r="S45" s="56">
        <f>ROUNDUP(R45*0.75,2)</f>
        <v>1.5</v>
      </c>
      <c r="T45" s="75">
        <f>ROUNDUP((T5*R45)+(T6*S45)+(T7*(R45*2)),2)</f>
        <v>0</v>
      </c>
    </row>
    <row r="46" spans="1:20" ht="18.75" customHeight="1" x14ac:dyDescent="0.2">
      <c r="A46" s="109"/>
      <c r="B46" s="79"/>
      <c r="C46" s="54"/>
      <c r="D46" s="55"/>
      <c r="E46" s="56"/>
      <c r="F46" s="57"/>
      <c r="G46" s="83"/>
      <c r="H46" s="87"/>
      <c r="I46" s="55"/>
      <c r="J46" s="57"/>
      <c r="K46" s="57"/>
      <c r="L46" s="57"/>
      <c r="M46" s="57"/>
      <c r="N46" s="91"/>
      <c r="O46" s="79" t="s">
        <v>269</v>
      </c>
      <c r="P46" s="58" t="s">
        <v>86</v>
      </c>
      <c r="Q46" s="55"/>
      <c r="R46" s="59">
        <v>1</v>
      </c>
      <c r="S46" s="56">
        <f>ROUNDUP(R46*0.75,2)</f>
        <v>0.75</v>
      </c>
      <c r="T46" s="75">
        <f>ROUNDUP((T5*R46)+(T6*S46)+(T7*(R46*2)),2)</f>
        <v>0</v>
      </c>
    </row>
    <row r="47" spans="1:20" ht="18.75" customHeight="1" x14ac:dyDescent="0.2">
      <c r="A47" s="109"/>
      <c r="B47" s="79"/>
      <c r="C47" s="54"/>
      <c r="D47" s="55"/>
      <c r="E47" s="56"/>
      <c r="F47" s="57"/>
      <c r="G47" s="83"/>
      <c r="H47" s="87"/>
      <c r="I47" s="55"/>
      <c r="J47" s="57"/>
      <c r="K47" s="57"/>
      <c r="L47" s="57"/>
      <c r="M47" s="57"/>
      <c r="N47" s="91"/>
      <c r="O47" s="79" t="s">
        <v>48</v>
      </c>
      <c r="P47" s="58" t="s">
        <v>44</v>
      </c>
      <c r="Q47" s="55"/>
      <c r="R47" s="59">
        <v>2</v>
      </c>
      <c r="S47" s="56">
        <f>ROUNDUP(R47*0.75,2)</f>
        <v>1.5</v>
      </c>
      <c r="T47" s="75">
        <f>ROUNDUP((T5*R47)+(T6*S47)+(T7*(R47*2)),2)</f>
        <v>0</v>
      </c>
    </row>
    <row r="48" spans="1:20" ht="18.75" customHeight="1" x14ac:dyDescent="0.2">
      <c r="A48" s="109"/>
      <c r="B48" s="80"/>
      <c r="C48" s="60"/>
      <c r="D48" s="61"/>
      <c r="E48" s="62"/>
      <c r="F48" s="63"/>
      <c r="G48" s="84"/>
      <c r="H48" s="88"/>
      <c r="I48" s="61"/>
      <c r="J48" s="63"/>
      <c r="K48" s="63"/>
      <c r="L48" s="63"/>
      <c r="M48" s="63"/>
      <c r="N48" s="92"/>
      <c r="O48" s="80"/>
      <c r="P48" s="64"/>
      <c r="Q48" s="61"/>
      <c r="R48" s="65"/>
      <c r="S48" s="62"/>
      <c r="T48" s="76"/>
    </row>
    <row r="49" spans="1:20" ht="18.75" customHeight="1" x14ac:dyDescent="0.2">
      <c r="A49" s="109"/>
      <c r="B49" s="79" t="s">
        <v>584</v>
      </c>
      <c r="C49" s="54" t="s">
        <v>272</v>
      </c>
      <c r="D49" s="55"/>
      <c r="E49" s="56">
        <v>20</v>
      </c>
      <c r="F49" s="57" t="s">
        <v>27</v>
      </c>
      <c r="G49" s="83" t="s">
        <v>67</v>
      </c>
      <c r="H49" s="87" t="s">
        <v>272</v>
      </c>
      <c r="I49" s="55"/>
      <c r="J49" s="57">
        <f>ROUNDUP(E49*0.75,2)</f>
        <v>15</v>
      </c>
      <c r="K49" s="57" t="s">
        <v>27</v>
      </c>
      <c r="L49" s="57" t="s">
        <v>67</v>
      </c>
      <c r="M49" s="57">
        <f>ROUNDUP((T5*E49)+(T6*J49)+(T7*(E49*2)),2)</f>
        <v>0</v>
      </c>
      <c r="N49" s="91">
        <f>M49</f>
        <v>0</v>
      </c>
      <c r="O49" s="79" t="s">
        <v>271</v>
      </c>
      <c r="P49" s="58" t="s">
        <v>95</v>
      </c>
      <c r="Q49" s="55"/>
      <c r="R49" s="59">
        <v>2</v>
      </c>
      <c r="S49" s="56">
        <f>ROUNDUP(R49*0.75,2)</f>
        <v>1.5</v>
      </c>
      <c r="T49" s="75">
        <f>ROUNDUP((T5*R49)+(T6*S49)+(T7*(R49*2)),2)</f>
        <v>0</v>
      </c>
    </row>
    <row r="50" spans="1:20" ht="18.75" customHeight="1" x14ac:dyDescent="0.2">
      <c r="A50" s="109"/>
      <c r="B50" s="79"/>
      <c r="C50" s="54" t="s">
        <v>185</v>
      </c>
      <c r="D50" s="55"/>
      <c r="E50" s="56">
        <v>20</v>
      </c>
      <c r="F50" s="57" t="s">
        <v>27</v>
      </c>
      <c r="G50" s="83"/>
      <c r="H50" s="87" t="s">
        <v>185</v>
      </c>
      <c r="I50" s="55"/>
      <c r="J50" s="57">
        <f>ROUNDUP(E50*0.75,2)</f>
        <v>15</v>
      </c>
      <c r="K50" s="57" t="s">
        <v>27</v>
      </c>
      <c r="L50" s="57"/>
      <c r="M50" s="57">
        <f>ROUNDUP((T5*E50)+(T6*J50)+(T7*(E50*2)),2)</f>
        <v>0</v>
      </c>
      <c r="N50" s="91">
        <f>ROUND(M50+(M50*15/100),2)</f>
        <v>0</v>
      </c>
      <c r="O50" s="79" t="s">
        <v>585</v>
      </c>
      <c r="P50" s="58" t="s">
        <v>88</v>
      </c>
      <c r="Q50" s="55" t="s">
        <v>41</v>
      </c>
      <c r="R50" s="59">
        <v>1</v>
      </c>
      <c r="S50" s="56">
        <f>ROUNDUP(R50*0.75,2)</f>
        <v>0.75</v>
      </c>
      <c r="T50" s="75">
        <f>ROUNDUP((T5*R50)+(T6*S50)+(T7*(R50*2)),2)</f>
        <v>0</v>
      </c>
    </row>
    <row r="51" spans="1:20" ht="18.75" customHeight="1" x14ac:dyDescent="0.2">
      <c r="A51" s="109"/>
      <c r="B51" s="79"/>
      <c r="C51" s="54" t="s">
        <v>273</v>
      </c>
      <c r="D51" s="55"/>
      <c r="E51" s="66">
        <v>0.125</v>
      </c>
      <c r="F51" s="57" t="s">
        <v>100</v>
      </c>
      <c r="G51" s="83" t="s">
        <v>274</v>
      </c>
      <c r="H51" s="87" t="s">
        <v>273</v>
      </c>
      <c r="I51" s="55"/>
      <c r="J51" s="57">
        <f>ROUNDUP(E51*0.75,2)</f>
        <v>9.9999999999999992E-2</v>
      </c>
      <c r="K51" s="57" t="s">
        <v>100</v>
      </c>
      <c r="L51" s="57" t="s">
        <v>274</v>
      </c>
      <c r="M51" s="57">
        <f>ROUNDUP((T5*E51)+(T6*J51)+(T7*(E51*2)),2)</f>
        <v>0</v>
      </c>
      <c r="N51" s="91">
        <f>M51</f>
        <v>0</v>
      </c>
      <c r="O51" s="79" t="s">
        <v>48</v>
      </c>
      <c r="P51" s="58"/>
      <c r="Q51" s="55"/>
      <c r="R51" s="59"/>
      <c r="S51" s="56"/>
      <c r="T51" s="75"/>
    </row>
    <row r="52" spans="1:20" ht="18.75" customHeight="1" x14ac:dyDescent="0.2">
      <c r="A52" s="109"/>
      <c r="B52" s="80"/>
      <c r="C52" s="60"/>
      <c r="D52" s="61"/>
      <c r="E52" s="62"/>
      <c r="F52" s="63"/>
      <c r="G52" s="84"/>
      <c r="H52" s="88"/>
      <c r="I52" s="61"/>
      <c r="J52" s="63"/>
      <c r="K52" s="63"/>
      <c r="L52" s="63"/>
      <c r="M52" s="63"/>
      <c r="N52" s="92"/>
      <c r="O52" s="80"/>
      <c r="P52" s="64"/>
      <c r="Q52" s="61"/>
      <c r="R52" s="65"/>
      <c r="S52" s="62"/>
      <c r="T52" s="76"/>
    </row>
    <row r="53" spans="1:20" ht="18.75" customHeight="1" x14ac:dyDescent="0.2">
      <c r="A53" s="109"/>
      <c r="B53" s="79" t="s">
        <v>97</v>
      </c>
      <c r="C53" s="54" t="s">
        <v>254</v>
      </c>
      <c r="D53" s="55"/>
      <c r="E53" s="56">
        <v>20</v>
      </c>
      <c r="F53" s="57" t="s">
        <v>27</v>
      </c>
      <c r="G53" s="83"/>
      <c r="H53" s="87" t="s">
        <v>254</v>
      </c>
      <c r="I53" s="55"/>
      <c r="J53" s="57">
        <f>ROUNDUP(E53*0.75,2)</f>
        <v>15</v>
      </c>
      <c r="K53" s="57" t="s">
        <v>27</v>
      </c>
      <c r="L53" s="57"/>
      <c r="M53" s="57">
        <f>ROUNDUP((T5*E53)+(T6*J53)+(T7*(E53*2)),2)</f>
        <v>0</v>
      </c>
      <c r="N53" s="91">
        <f>M53</f>
        <v>0</v>
      </c>
      <c r="O53" s="79" t="s">
        <v>48</v>
      </c>
      <c r="P53" s="58" t="s">
        <v>95</v>
      </c>
      <c r="Q53" s="55"/>
      <c r="R53" s="59">
        <v>100</v>
      </c>
      <c r="S53" s="56">
        <f>ROUNDUP(R53*0.75,2)</f>
        <v>75</v>
      </c>
      <c r="T53" s="75">
        <f>ROUNDUP((T5*R53)+(T6*S53)+(T7*(R53*2)),2)</f>
        <v>0</v>
      </c>
    </row>
    <row r="54" spans="1:20" ht="18.75" customHeight="1" x14ac:dyDescent="0.2">
      <c r="A54" s="109"/>
      <c r="B54" s="79"/>
      <c r="C54" s="54" t="s">
        <v>135</v>
      </c>
      <c r="D54" s="55"/>
      <c r="E54" s="56">
        <v>5</v>
      </c>
      <c r="F54" s="57" t="s">
        <v>27</v>
      </c>
      <c r="G54" s="83"/>
      <c r="H54" s="87" t="s">
        <v>135</v>
      </c>
      <c r="I54" s="55"/>
      <c r="J54" s="57">
        <f>ROUNDUP(E54*0.75,2)</f>
        <v>3.75</v>
      </c>
      <c r="K54" s="57" t="s">
        <v>27</v>
      </c>
      <c r="L54" s="57"/>
      <c r="M54" s="57">
        <f>ROUNDUP((T5*E54)+(T6*J54)+(T7*(E54*2)),2)</f>
        <v>0</v>
      </c>
      <c r="N54" s="91">
        <f>M54</f>
        <v>0</v>
      </c>
      <c r="O54" s="79"/>
      <c r="P54" s="58" t="s">
        <v>32</v>
      </c>
      <c r="Q54" s="55"/>
      <c r="R54" s="59">
        <v>0.1</v>
      </c>
      <c r="S54" s="56">
        <f>ROUNDUP(R54*0.75,2)</f>
        <v>0.08</v>
      </c>
      <c r="T54" s="75">
        <f>ROUNDUP((T5*R54)+(T6*S54)+(T7*(R54*2)),2)</f>
        <v>0</v>
      </c>
    </row>
    <row r="55" spans="1:20" ht="18.75" customHeight="1" x14ac:dyDescent="0.2">
      <c r="A55" s="109"/>
      <c r="B55" s="79"/>
      <c r="C55" s="54"/>
      <c r="D55" s="55"/>
      <c r="E55" s="56"/>
      <c r="F55" s="57"/>
      <c r="G55" s="83"/>
      <c r="H55" s="87"/>
      <c r="I55" s="55"/>
      <c r="J55" s="57"/>
      <c r="K55" s="57"/>
      <c r="L55" s="57"/>
      <c r="M55" s="57"/>
      <c r="N55" s="91"/>
      <c r="O55" s="79"/>
      <c r="P55" s="58" t="s">
        <v>88</v>
      </c>
      <c r="Q55" s="55" t="s">
        <v>41</v>
      </c>
      <c r="R55" s="59">
        <v>0.5</v>
      </c>
      <c r="S55" s="56">
        <f>ROUNDUP(R55*0.75,2)</f>
        <v>0.38</v>
      </c>
      <c r="T55" s="75">
        <f>ROUNDUP((T5*R55)+(T6*S55)+(T7*(R55*2)),2)</f>
        <v>0</v>
      </c>
    </row>
    <row r="56" spans="1:20" ht="18.75" customHeight="1" thickBot="1" x14ac:dyDescent="0.25">
      <c r="A56" s="110"/>
      <c r="B56" s="81"/>
      <c r="C56" s="67"/>
      <c r="D56" s="68"/>
      <c r="E56" s="69"/>
      <c r="F56" s="70"/>
      <c r="G56" s="85"/>
      <c r="H56" s="89"/>
      <c r="I56" s="68"/>
      <c r="J56" s="70"/>
      <c r="K56" s="70"/>
      <c r="L56" s="70"/>
      <c r="M56" s="70"/>
      <c r="N56" s="93"/>
      <c r="O56" s="81"/>
      <c r="P56" s="71"/>
      <c r="Q56" s="68"/>
      <c r="R56" s="72"/>
      <c r="S56" s="69"/>
      <c r="T56" s="77"/>
    </row>
    <row r="57" spans="1:20" ht="18.75" customHeight="1" x14ac:dyDescent="0.2">
      <c r="A57" s="94" t="s">
        <v>102</v>
      </c>
    </row>
    <row r="58" spans="1:20" ht="18.75" customHeight="1" x14ac:dyDescent="0.2">
      <c r="A58" s="94" t="s">
        <v>103</v>
      </c>
    </row>
    <row r="59" spans="1:20" ht="18.75" customHeight="1" x14ac:dyDescent="0.2">
      <c r="A59" s="37" t="s">
        <v>104</v>
      </c>
    </row>
    <row r="60" spans="1:20" ht="18.75" customHeight="1" x14ac:dyDescent="0.2">
      <c r="A60" s="37" t="s">
        <v>105</v>
      </c>
    </row>
    <row r="61" spans="1:20" ht="18.75" customHeight="1" x14ac:dyDescent="0.2">
      <c r="A61" s="37" t="s">
        <v>106</v>
      </c>
    </row>
    <row r="62" spans="1:20" ht="18.75" customHeight="1" x14ac:dyDescent="0.2">
      <c r="A62" s="37" t="s">
        <v>107</v>
      </c>
    </row>
    <row r="63" spans="1:20" ht="18.75" customHeight="1" x14ac:dyDescent="0.2">
      <c r="A63" s="37" t="s">
        <v>108</v>
      </c>
    </row>
    <row r="64" spans="1:20" ht="18.75" customHeight="1" x14ac:dyDescent="0.2">
      <c r="A64" s="37" t="s">
        <v>169</v>
      </c>
    </row>
    <row r="65" spans="1:1" ht="18.75" customHeight="1" x14ac:dyDescent="0.2">
      <c r="A65" s="37" t="s">
        <v>172</v>
      </c>
    </row>
  </sheetData>
  <mergeCells count="7">
    <mergeCell ref="A38:A56"/>
    <mergeCell ref="H1:O1"/>
    <mergeCell ref="A2:T2"/>
    <mergeCell ref="Q3:T3"/>
    <mergeCell ref="A8:F8"/>
    <mergeCell ref="A10:A28"/>
    <mergeCell ref="A29:A37"/>
  </mergeCells>
  <phoneticPr fontId="19"/>
  <printOptions horizontalCentered="1" verticalCentered="1"/>
  <pageMargins left="0.39370078740157483" right="0.39370078740157483" top="0.39370078740157483" bottom="0.39370078740157483" header="0.19685039370078741" footer="0.19685039370078741"/>
  <pageSetup paperSize="12" scale="5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8"/>
  <sheetViews>
    <sheetView showZeros="0" topLeftCell="A7"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275</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276</v>
      </c>
      <c r="C10" s="48" t="s">
        <v>279</v>
      </c>
      <c r="D10" s="49" t="s">
        <v>41</v>
      </c>
      <c r="E10" s="50">
        <v>40</v>
      </c>
      <c r="F10" s="51" t="s">
        <v>27</v>
      </c>
      <c r="G10" s="82"/>
      <c r="H10" s="86" t="s">
        <v>279</v>
      </c>
      <c r="I10" s="49" t="s">
        <v>41</v>
      </c>
      <c r="J10" s="51">
        <f>ROUNDUP(E10*0.75,2)</f>
        <v>30</v>
      </c>
      <c r="K10" s="51" t="s">
        <v>27</v>
      </c>
      <c r="L10" s="51"/>
      <c r="M10" s="51">
        <f>ROUNDUP((R5*E10)+(R6*J10)+(R7*(E10*2)),2)</f>
        <v>0</v>
      </c>
      <c r="N10" s="90">
        <f>M10</f>
        <v>0</v>
      </c>
      <c r="O10" s="78" t="s">
        <v>277</v>
      </c>
      <c r="P10" s="52" t="s">
        <v>30</v>
      </c>
      <c r="Q10" s="49" t="s">
        <v>31</v>
      </c>
      <c r="R10" s="53">
        <v>2</v>
      </c>
      <c r="S10" s="50">
        <f>ROUNDUP(R10*0.75,2)</f>
        <v>1.5</v>
      </c>
      <c r="T10" s="74">
        <f>ROUNDUP((R5*R10)+(R6*S10)+(R7*(R10*2)),2)</f>
        <v>0</v>
      </c>
    </row>
    <row r="11" spans="1:21" ht="18.75" customHeight="1" x14ac:dyDescent="0.2">
      <c r="A11" s="109"/>
      <c r="B11" s="79"/>
      <c r="C11" s="54" t="s">
        <v>26</v>
      </c>
      <c r="D11" s="55"/>
      <c r="E11" s="56">
        <v>20</v>
      </c>
      <c r="F11" s="57" t="s">
        <v>27</v>
      </c>
      <c r="G11" s="83"/>
      <c r="H11" s="87" t="s">
        <v>26</v>
      </c>
      <c r="I11" s="55"/>
      <c r="J11" s="57">
        <f>ROUNDUP(E11*0.75,2)</f>
        <v>15</v>
      </c>
      <c r="K11" s="57" t="s">
        <v>27</v>
      </c>
      <c r="L11" s="57"/>
      <c r="M11" s="57">
        <f>ROUNDUP((R5*E11)+(R6*J11)+(R7*(E11*2)),2)</f>
        <v>0</v>
      </c>
      <c r="N11" s="91">
        <f>M11</f>
        <v>0</v>
      </c>
      <c r="O11" s="103" t="s">
        <v>586</v>
      </c>
      <c r="P11" s="58" t="s">
        <v>44</v>
      </c>
      <c r="Q11" s="55"/>
      <c r="R11" s="59">
        <v>2</v>
      </c>
      <c r="S11" s="56">
        <f>ROUNDUP(R11*0.75,2)</f>
        <v>1.5</v>
      </c>
      <c r="T11" s="75">
        <f>ROUNDUP((R5*R11)+(R6*S11)+(R7*(R11*2)),2)</f>
        <v>0</v>
      </c>
    </row>
    <row r="12" spans="1:21" ht="18.75" customHeight="1" x14ac:dyDescent="0.2">
      <c r="A12" s="109"/>
      <c r="B12" s="79"/>
      <c r="C12" s="54" t="s">
        <v>28</v>
      </c>
      <c r="D12" s="55"/>
      <c r="E12" s="56">
        <v>30</v>
      </c>
      <c r="F12" s="57" t="s">
        <v>27</v>
      </c>
      <c r="G12" s="83"/>
      <c r="H12" s="87" t="s">
        <v>28</v>
      </c>
      <c r="I12" s="55"/>
      <c r="J12" s="57">
        <f>ROUNDUP(E12*0.75,2)</f>
        <v>22.5</v>
      </c>
      <c r="K12" s="57" t="s">
        <v>27</v>
      </c>
      <c r="L12" s="57"/>
      <c r="M12" s="57">
        <f>ROUNDUP((R5*E12)+(R6*J12)+(R7*(E12*2)),2)</f>
        <v>0</v>
      </c>
      <c r="N12" s="91">
        <f>ROUND(M12+(M12*6/100),2)</f>
        <v>0</v>
      </c>
      <c r="O12" s="36" t="s">
        <v>587</v>
      </c>
      <c r="P12" s="58" t="s">
        <v>33</v>
      </c>
      <c r="Q12" s="55"/>
      <c r="R12" s="59">
        <v>10</v>
      </c>
      <c r="S12" s="56">
        <f>ROUNDUP(R12*0.75,2)</f>
        <v>7.5</v>
      </c>
      <c r="T12" s="75">
        <f>ROUNDUP((R5*R12)+(R6*S12)+(R7*(R12*2)),2)</f>
        <v>0</v>
      </c>
    </row>
    <row r="13" spans="1:21" ht="18.75" customHeight="1" x14ac:dyDescent="0.2">
      <c r="A13" s="109"/>
      <c r="B13" s="79"/>
      <c r="C13" s="54" t="s">
        <v>29</v>
      </c>
      <c r="D13" s="55"/>
      <c r="E13" s="56">
        <v>0.5</v>
      </c>
      <c r="F13" s="57" t="s">
        <v>27</v>
      </c>
      <c r="G13" s="83"/>
      <c r="H13" s="87" t="s">
        <v>29</v>
      </c>
      <c r="I13" s="55"/>
      <c r="J13" s="57">
        <f>ROUNDUP(E13*0.75,2)</f>
        <v>0.38</v>
      </c>
      <c r="K13" s="57" t="s">
        <v>27</v>
      </c>
      <c r="L13" s="57"/>
      <c r="M13" s="57">
        <f>ROUNDUP((R5*E13)+(R6*J13)+(R7*(E13*2)),2)</f>
        <v>0</v>
      </c>
      <c r="N13" s="91">
        <f>ROUND(M13+(M13*10/100),2)</f>
        <v>0</v>
      </c>
      <c r="O13" s="79" t="s">
        <v>278</v>
      </c>
      <c r="P13" s="58" t="s">
        <v>46</v>
      </c>
      <c r="Q13" s="55"/>
      <c r="R13" s="59">
        <v>2</v>
      </c>
      <c r="S13" s="56">
        <f>ROUNDUP(R13*0.75,2)</f>
        <v>1.5</v>
      </c>
      <c r="T13" s="75">
        <f>ROUNDUP((R5*R13)+(R6*S13)+(R7*(R13*2)),2)</f>
        <v>0</v>
      </c>
    </row>
    <row r="14" spans="1:21" ht="18.75" customHeight="1" x14ac:dyDescent="0.2">
      <c r="A14" s="109"/>
      <c r="B14" s="79"/>
      <c r="C14" s="54"/>
      <c r="D14" s="55"/>
      <c r="E14" s="56"/>
      <c r="F14" s="57"/>
      <c r="G14" s="83"/>
      <c r="H14" s="87"/>
      <c r="I14" s="55"/>
      <c r="J14" s="57"/>
      <c r="K14" s="57"/>
      <c r="L14" s="57"/>
      <c r="M14" s="57"/>
      <c r="N14" s="91"/>
      <c r="O14" s="79" t="s">
        <v>48</v>
      </c>
      <c r="P14" s="58" t="s">
        <v>69</v>
      </c>
      <c r="Q14" s="55"/>
      <c r="R14" s="59">
        <v>0.5</v>
      </c>
      <c r="S14" s="56">
        <f>ROUNDUP(R14*0.75,2)</f>
        <v>0.38</v>
      </c>
      <c r="T14" s="75">
        <f>ROUNDUP((R5*R14)+(R6*S14)+(R7*(R14*2)),2)</f>
        <v>0</v>
      </c>
    </row>
    <row r="15" spans="1:21" ht="18.75" customHeight="1" x14ac:dyDescent="0.2">
      <c r="A15" s="109"/>
      <c r="B15" s="80"/>
      <c r="C15" s="60"/>
      <c r="D15" s="61"/>
      <c r="E15" s="62"/>
      <c r="F15" s="63"/>
      <c r="G15" s="84"/>
      <c r="H15" s="88"/>
      <c r="I15" s="61"/>
      <c r="J15" s="63"/>
      <c r="K15" s="63"/>
      <c r="L15" s="63"/>
      <c r="M15" s="63"/>
      <c r="N15" s="92"/>
      <c r="O15" s="80"/>
      <c r="P15" s="64"/>
      <c r="Q15" s="61"/>
      <c r="R15" s="65"/>
      <c r="S15" s="62"/>
      <c r="T15" s="76"/>
    </row>
    <row r="16" spans="1:21" ht="18.75" customHeight="1" x14ac:dyDescent="0.2">
      <c r="A16" s="109"/>
      <c r="B16" s="79" t="s">
        <v>280</v>
      </c>
      <c r="C16" s="54" t="s">
        <v>129</v>
      </c>
      <c r="D16" s="55"/>
      <c r="E16" s="56">
        <v>40</v>
      </c>
      <c r="F16" s="57" t="s">
        <v>27</v>
      </c>
      <c r="G16" s="83"/>
      <c r="H16" s="87" t="s">
        <v>129</v>
      </c>
      <c r="I16" s="55"/>
      <c r="J16" s="57">
        <f>ROUNDUP(E16*0.75,2)</f>
        <v>30</v>
      </c>
      <c r="K16" s="57" t="s">
        <v>27</v>
      </c>
      <c r="L16" s="57"/>
      <c r="M16" s="57">
        <f>ROUNDUP((R5*E16)+(R6*J16)+(R7*(E16*2)),2)</f>
        <v>0</v>
      </c>
      <c r="N16" s="91">
        <f>ROUND(M16+(M16*15/100),2)</f>
        <v>0</v>
      </c>
      <c r="O16" s="79" t="s">
        <v>281</v>
      </c>
      <c r="P16" s="58" t="s">
        <v>69</v>
      </c>
      <c r="Q16" s="55"/>
      <c r="R16" s="59">
        <v>0.3</v>
      </c>
      <c r="S16" s="56">
        <f>ROUNDUP(R16*0.75,2)</f>
        <v>0.23</v>
      </c>
      <c r="T16" s="75">
        <f>ROUNDUP((R5*R16)+(R6*S16)+(R7*(R16*2)),2)</f>
        <v>0</v>
      </c>
    </row>
    <row r="17" spans="1:20" ht="18.75" customHeight="1" x14ac:dyDescent="0.2">
      <c r="A17" s="109"/>
      <c r="B17" s="79"/>
      <c r="C17" s="54" t="s">
        <v>38</v>
      </c>
      <c r="D17" s="55"/>
      <c r="E17" s="56">
        <v>10</v>
      </c>
      <c r="F17" s="57" t="s">
        <v>27</v>
      </c>
      <c r="G17" s="83"/>
      <c r="H17" s="87" t="s">
        <v>38</v>
      </c>
      <c r="I17" s="55"/>
      <c r="J17" s="57">
        <f>ROUNDUP(E17*0.75,2)</f>
        <v>7.5</v>
      </c>
      <c r="K17" s="57" t="s">
        <v>27</v>
      </c>
      <c r="L17" s="57"/>
      <c r="M17" s="57">
        <f>ROUNDUP((R5*E17)+(R6*J17)+(R7*(E17*2)),2)</f>
        <v>0</v>
      </c>
      <c r="N17" s="91">
        <f>M17</f>
        <v>0</v>
      </c>
      <c r="O17" s="79" t="s">
        <v>183</v>
      </c>
      <c r="P17" s="58" t="s">
        <v>32</v>
      </c>
      <c r="Q17" s="55"/>
      <c r="R17" s="59">
        <v>0.1</v>
      </c>
      <c r="S17" s="56">
        <f>ROUNDUP(R17*0.75,2)</f>
        <v>0.08</v>
      </c>
      <c r="T17" s="75">
        <f>ROUNDUP((R5*R17)+(R6*S17)+(R7*(R17*2)),2)</f>
        <v>0</v>
      </c>
    </row>
    <row r="18" spans="1:20" ht="18.75" customHeight="1" x14ac:dyDescent="0.2">
      <c r="A18" s="109"/>
      <c r="B18" s="79"/>
      <c r="C18" s="54"/>
      <c r="D18" s="55"/>
      <c r="E18" s="56"/>
      <c r="F18" s="57"/>
      <c r="G18" s="83"/>
      <c r="H18" s="87"/>
      <c r="I18" s="55"/>
      <c r="J18" s="57"/>
      <c r="K18" s="57"/>
      <c r="L18" s="57"/>
      <c r="M18" s="57"/>
      <c r="N18" s="91"/>
      <c r="O18" s="79" t="s">
        <v>24</v>
      </c>
      <c r="P18" s="58" t="s">
        <v>131</v>
      </c>
      <c r="Q18" s="55" t="s">
        <v>132</v>
      </c>
      <c r="R18" s="59">
        <v>4</v>
      </c>
      <c r="S18" s="56">
        <f>ROUNDUP(R18*0.75,2)</f>
        <v>3</v>
      </c>
      <c r="T18" s="75">
        <f>ROUNDUP((R5*R18)+(R6*S18)+(R7*(R18*2)),2)</f>
        <v>0</v>
      </c>
    </row>
    <row r="19" spans="1:20" ht="18.75" customHeight="1" x14ac:dyDescent="0.2">
      <c r="A19" s="109"/>
      <c r="B19" s="79"/>
      <c r="C19" s="54"/>
      <c r="D19" s="55"/>
      <c r="E19" s="56"/>
      <c r="F19" s="57"/>
      <c r="G19" s="83"/>
      <c r="H19" s="87"/>
      <c r="I19" s="55"/>
      <c r="J19" s="57"/>
      <c r="K19" s="57"/>
      <c r="L19" s="57"/>
      <c r="M19" s="57"/>
      <c r="N19" s="91"/>
      <c r="O19" s="79"/>
      <c r="P19" s="58"/>
      <c r="Q19" s="55"/>
      <c r="R19" s="59"/>
      <c r="S19" s="56"/>
      <c r="T19" s="75"/>
    </row>
    <row r="20" spans="1:20" ht="18.75" customHeight="1" x14ac:dyDescent="0.2">
      <c r="A20" s="109"/>
      <c r="B20" s="80"/>
      <c r="C20" s="60"/>
      <c r="D20" s="61"/>
      <c r="E20" s="62"/>
      <c r="F20" s="63"/>
      <c r="G20" s="84"/>
      <c r="H20" s="88"/>
      <c r="I20" s="61"/>
      <c r="J20" s="63"/>
      <c r="K20" s="63"/>
      <c r="L20" s="63"/>
      <c r="M20" s="63"/>
      <c r="N20" s="92"/>
      <c r="O20" s="80"/>
      <c r="P20" s="64"/>
      <c r="Q20" s="61"/>
      <c r="R20" s="65"/>
      <c r="S20" s="62"/>
      <c r="T20" s="76"/>
    </row>
    <row r="21" spans="1:20" ht="18.75" customHeight="1" x14ac:dyDescent="0.2">
      <c r="A21" s="109"/>
      <c r="B21" s="79" t="s">
        <v>282</v>
      </c>
      <c r="C21" s="54" t="s">
        <v>49</v>
      </c>
      <c r="D21" s="55"/>
      <c r="E21" s="56">
        <v>10</v>
      </c>
      <c r="F21" s="57" t="s">
        <v>27</v>
      </c>
      <c r="G21" s="83"/>
      <c r="H21" s="87" t="s">
        <v>49</v>
      </c>
      <c r="I21" s="55"/>
      <c r="J21" s="57">
        <f>ROUNDUP(E21*0.75,2)</f>
        <v>7.5</v>
      </c>
      <c r="K21" s="57" t="s">
        <v>27</v>
      </c>
      <c r="L21" s="57"/>
      <c r="M21" s="57">
        <f>ROUNDUP((R5*E21)+(R6*J21)+(R7*(E21*2)),2)</f>
        <v>0</v>
      </c>
      <c r="N21" s="91">
        <f>ROUND(M21+(M21*10/100),2)</f>
        <v>0</v>
      </c>
      <c r="O21" s="79" t="s">
        <v>588</v>
      </c>
      <c r="P21" s="58" t="s">
        <v>30</v>
      </c>
      <c r="Q21" s="55" t="s">
        <v>31</v>
      </c>
      <c r="R21" s="59">
        <v>1.5</v>
      </c>
      <c r="S21" s="56">
        <f>ROUNDUP(R21*0.75,2)</f>
        <v>1.1300000000000001</v>
      </c>
      <c r="T21" s="75">
        <f>ROUNDUP((R5*R21)+(R6*S21)+(R7*(R21*2)),2)</f>
        <v>0</v>
      </c>
    </row>
    <row r="22" spans="1:20" ht="18.75" customHeight="1" x14ac:dyDescent="0.2">
      <c r="A22" s="109"/>
      <c r="B22" s="79"/>
      <c r="C22" s="54" t="s">
        <v>37</v>
      </c>
      <c r="D22" s="55"/>
      <c r="E22" s="56">
        <v>10</v>
      </c>
      <c r="F22" s="57" t="s">
        <v>27</v>
      </c>
      <c r="G22" s="83"/>
      <c r="H22" s="87" t="s">
        <v>37</v>
      </c>
      <c r="I22" s="55"/>
      <c r="J22" s="57">
        <f>ROUNDUP(E22*0.75,2)</f>
        <v>7.5</v>
      </c>
      <c r="K22" s="57" t="s">
        <v>27</v>
      </c>
      <c r="L22" s="57"/>
      <c r="M22" s="57">
        <f>ROUNDUP((R5*E22)+(R6*J22)+(R7*(E22*2)),2)</f>
        <v>0</v>
      </c>
      <c r="N22" s="91">
        <f>ROUND(M22+(M22*10/100),2)</f>
        <v>0</v>
      </c>
      <c r="O22" s="103" t="s">
        <v>589</v>
      </c>
      <c r="P22" s="58" t="s">
        <v>42</v>
      </c>
      <c r="Q22" s="55"/>
      <c r="R22" s="59">
        <v>60</v>
      </c>
      <c r="S22" s="56">
        <f>ROUNDUP(R22*0.75,2)</f>
        <v>45</v>
      </c>
      <c r="T22" s="75">
        <f>ROUNDUP((R5*R22)+(R6*S22)+(R7*(R22*2)),2)</f>
        <v>0</v>
      </c>
    </row>
    <row r="23" spans="1:20" ht="18.75" customHeight="1" x14ac:dyDescent="0.2">
      <c r="A23" s="109"/>
      <c r="B23" s="79"/>
      <c r="C23" s="54" t="s">
        <v>285</v>
      </c>
      <c r="D23" s="55"/>
      <c r="E23" s="56">
        <v>40</v>
      </c>
      <c r="F23" s="57" t="s">
        <v>59</v>
      </c>
      <c r="G23" s="83"/>
      <c r="H23" s="87" t="s">
        <v>285</v>
      </c>
      <c r="I23" s="55"/>
      <c r="J23" s="57">
        <f>ROUNDUP(E23*0.75,2)</f>
        <v>30</v>
      </c>
      <c r="K23" s="57" t="s">
        <v>59</v>
      </c>
      <c r="L23" s="57"/>
      <c r="M23" s="57">
        <f>ROUNDUP((R5*E23)+(R6*J23)+(R7*(E23*2)),2)</f>
        <v>0</v>
      </c>
      <c r="N23" s="91">
        <f>M23</f>
        <v>0</v>
      </c>
      <c r="O23" s="36" t="s">
        <v>590</v>
      </c>
      <c r="P23" s="58" t="s">
        <v>51</v>
      </c>
      <c r="Q23" s="55" t="s">
        <v>52</v>
      </c>
      <c r="R23" s="59">
        <v>0.5</v>
      </c>
      <c r="S23" s="56">
        <f>ROUNDUP(R23*0.75,2)</f>
        <v>0.38</v>
      </c>
      <c r="T23" s="75">
        <f>ROUNDUP((R5*R23)+(R6*S23)+(R7*(R23*2)),2)</f>
        <v>0</v>
      </c>
    </row>
    <row r="24" spans="1:20" ht="18.75" customHeight="1" x14ac:dyDescent="0.2">
      <c r="A24" s="109"/>
      <c r="B24" s="79"/>
      <c r="C24" s="54"/>
      <c r="D24" s="55"/>
      <c r="E24" s="56"/>
      <c r="F24" s="57"/>
      <c r="G24" s="83"/>
      <c r="H24" s="87"/>
      <c r="I24" s="55"/>
      <c r="J24" s="57"/>
      <c r="K24" s="57"/>
      <c r="L24" s="57"/>
      <c r="M24" s="57"/>
      <c r="N24" s="91"/>
      <c r="O24" s="79" t="s">
        <v>283</v>
      </c>
      <c r="P24" s="58" t="s">
        <v>32</v>
      </c>
      <c r="Q24" s="55"/>
      <c r="R24" s="59">
        <v>0.1</v>
      </c>
      <c r="S24" s="56">
        <f>ROUNDUP(R24*0.75,2)</f>
        <v>0.08</v>
      </c>
      <c r="T24" s="75">
        <f>ROUNDUP((R5*R24)+(R6*S24)+(R7*(R24*2)),2)</f>
        <v>0</v>
      </c>
    </row>
    <row r="25" spans="1:20" ht="18.75" customHeight="1" x14ac:dyDescent="0.2">
      <c r="A25" s="109"/>
      <c r="B25" s="79"/>
      <c r="C25" s="54"/>
      <c r="D25" s="55"/>
      <c r="E25" s="56"/>
      <c r="F25" s="57"/>
      <c r="G25" s="83"/>
      <c r="H25" s="87"/>
      <c r="I25" s="55"/>
      <c r="J25" s="57"/>
      <c r="K25" s="57"/>
      <c r="L25" s="57"/>
      <c r="M25" s="57"/>
      <c r="N25" s="91"/>
      <c r="O25" s="79" t="s">
        <v>284</v>
      </c>
      <c r="P25" s="58" t="s">
        <v>89</v>
      </c>
      <c r="Q25" s="55"/>
      <c r="R25" s="59">
        <v>1.5</v>
      </c>
      <c r="S25" s="56">
        <f>ROUNDUP(R25*0.75,2)</f>
        <v>1.1300000000000001</v>
      </c>
      <c r="T25" s="75">
        <f>ROUNDUP((R5*R25)+(R6*S25)+(R7*(R25*2)),2)</f>
        <v>0</v>
      </c>
    </row>
    <row r="26" spans="1:20" ht="18.75" customHeight="1" thickBot="1" x14ac:dyDescent="0.25">
      <c r="A26" s="110"/>
      <c r="B26" s="81"/>
      <c r="C26" s="67"/>
      <c r="D26" s="68"/>
      <c r="E26" s="69"/>
      <c r="F26" s="70"/>
      <c r="G26" s="85"/>
      <c r="H26" s="89"/>
      <c r="I26" s="68"/>
      <c r="J26" s="70"/>
      <c r="K26" s="70"/>
      <c r="L26" s="70"/>
      <c r="M26" s="70"/>
      <c r="N26" s="93"/>
      <c r="O26" s="81" t="s">
        <v>48</v>
      </c>
      <c r="P26" s="71"/>
      <c r="Q26" s="68"/>
      <c r="R26" s="72"/>
      <c r="S26" s="69"/>
      <c r="T26" s="77"/>
    </row>
    <row r="27" spans="1:20" ht="18.75" customHeight="1" x14ac:dyDescent="0.2">
      <c r="A27" s="108" t="s">
        <v>73</v>
      </c>
      <c r="B27" s="79" t="s">
        <v>58</v>
      </c>
      <c r="C27" s="54" t="s">
        <v>58</v>
      </c>
      <c r="D27" s="55" t="s">
        <v>31</v>
      </c>
      <c r="E27" s="56">
        <v>120</v>
      </c>
      <c r="F27" s="57" t="s">
        <v>59</v>
      </c>
      <c r="G27" s="83"/>
      <c r="H27" s="87" t="s">
        <v>58</v>
      </c>
      <c r="I27" s="55" t="s">
        <v>31</v>
      </c>
      <c r="J27" s="57">
        <f>ROUNDUP(E27*0.75,2)</f>
        <v>90</v>
      </c>
      <c r="K27" s="57" t="s">
        <v>59</v>
      </c>
      <c r="L27" s="57"/>
      <c r="M27" s="57">
        <f>ROUNDUP((S5*E27)+(S6*J27)+(S7*(E27*2)),2)</f>
        <v>0</v>
      </c>
      <c r="N27" s="91">
        <f>M27</f>
        <v>0</v>
      </c>
      <c r="O27" s="79"/>
      <c r="P27" s="58"/>
      <c r="Q27" s="55"/>
      <c r="R27" s="59"/>
      <c r="S27" s="56"/>
      <c r="T27" s="75"/>
    </row>
    <row r="28" spans="1:20" ht="18.75" customHeight="1" x14ac:dyDescent="0.2">
      <c r="A28" s="109"/>
      <c r="B28" s="80"/>
      <c r="C28" s="60"/>
      <c r="D28" s="61"/>
      <c r="E28" s="62"/>
      <c r="F28" s="63"/>
      <c r="G28" s="84"/>
      <c r="H28" s="88"/>
      <c r="I28" s="61"/>
      <c r="J28" s="63"/>
      <c r="K28" s="63"/>
      <c r="L28" s="63"/>
      <c r="M28" s="63"/>
      <c r="N28" s="92"/>
      <c r="O28" s="80"/>
      <c r="P28" s="64"/>
      <c r="Q28" s="61"/>
      <c r="R28" s="65"/>
      <c r="S28" s="62"/>
      <c r="T28" s="76"/>
    </row>
    <row r="29" spans="1:20" ht="18.75" customHeight="1" x14ac:dyDescent="0.2">
      <c r="A29" s="109"/>
      <c r="B29" s="79" t="s">
        <v>441</v>
      </c>
      <c r="C29" s="54" t="s">
        <v>28</v>
      </c>
      <c r="D29" s="55"/>
      <c r="E29" s="56">
        <v>5</v>
      </c>
      <c r="F29" s="57" t="s">
        <v>27</v>
      </c>
      <c r="G29" s="83"/>
      <c r="H29" s="87" t="s">
        <v>28</v>
      </c>
      <c r="I29" s="55"/>
      <c r="J29" s="57">
        <f>ROUNDUP(E29*0.75,2)</f>
        <v>3.75</v>
      </c>
      <c r="K29" s="57" t="s">
        <v>27</v>
      </c>
      <c r="L29" s="57"/>
      <c r="M29" s="57">
        <f>ROUNDUP((S5*E29)+(S6*J29)+(S7*(E29*2)),2)</f>
        <v>0</v>
      </c>
      <c r="N29" s="91">
        <f>ROUND(M29+(M29*6/100),2)</f>
        <v>0</v>
      </c>
      <c r="O29" s="103" t="s">
        <v>569</v>
      </c>
      <c r="P29" s="58" t="s">
        <v>25</v>
      </c>
      <c r="Q29" s="55"/>
      <c r="R29" s="59">
        <v>70</v>
      </c>
      <c r="S29" s="56">
        <f>ROUNDUP(R29*0.75,2)</f>
        <v>52.5</v>
      </c>
      <c r="T29" s="75">
        <f>ROUNDUP((S5*R29)+(S6*S29)+(S7*(R29*2)),2)</f>
        <v>0</v>
      </c>
    </row>
    <row r="30" spans="1:20" ht="18.75" customHeight="1" x14ac:dyDescent="0.2">
      <c r="A30" s="109"/>
      <c r="B30" s="79"/>
      <c r="C30" s="54" t="s">
        <v>230</v>
      </c>
      <c r="D30" s="55" t="s">
        <v>84</v>
      </c>
      <c r="E30" s="56">
        <v>0.5</v>
      </c>
      <c r="F30" s="57" t="s">
        <v>168</v>
      </c>
      <c r="G30" s="83"/>
      <c r="H30" s="87" t="s">
        <v>230</v>
      </c>
      <c r="I30" s="55" t="s">
        <v>84</v>
      </c>
      <c r="J30" s="57">
        <f>ROUNDUP(E30*0.75,2)</f>
        <v>0.38</v>
      </c>
      <c r="K30" s="57" t="s">
        <v>168</v>
      </c>
      <c r="L30" s="57"/>
      <c r="M30" s="57">
        <f>ROUNDUP((S5*E30)+(S6*J30)+(S7*(E30*2)),2)</f>
        <v>0</v>
      </c>
      <c r="N30" s="91">
        <f>M30</f>
        <v>0</v>
      </c>
      <c r="O30" s="36" t="s">
        <v>568</v>
      </c>
      <c r="P30" s="58" t="s">
        <v>30</v>
      </c>
      <c r="Q30" s="55" t="s">
        <v>31</v>
      </c>
      <c r="R30" s="59">
        <v>1</v>
      </c>
      <c r="S30" s="56">
        <f>ROUNDUP(R30*0.75,2)</f>
        <v>0.75</v>
      </c>
      <c r="T30" s="75">
        <f>ROUNDUP((S5*R30)+(S6*S30)+(S7*(R30*2)),2)</f>
        <v>0</v>
      </c>
    </row>
    <row r="31" spans="1:20" ht="18.75" customHeight="1" x14ac:dyDescent="0.2">
      <c r="A31" s="109"/>
      <c r="B31" s="79"/>
      <c r="C31" s="54" t="s">
        <v>443</v>
      </c>
      <c r="D31" s="55"/>
      <c r="E31" s="56">
        <v>20</v>
      </c>
      <c r="F31" s="57" t="s">
        <v>27</v>
      </c>
      <c r="G31" s="83"/>
      <c r="H31" s="87" t="s">
        <v>443</v>
      </c>
      <c r="I31" s="55"/>
      <c r="J31" s="57">
        <f>ROUNDUP(E31*0.75,2)</f>
        <v>15</v>
      </c>
      <c r="K31" s="57" t="s">
        <v>27</v>
      </c>
      <c r="L31" s="57"/>
      <c r="M31" s="57">
        <f>ROUNDUP((S5*E31)+(S6*J31)+(S7*(E31*2)),2)</f>
        <v>0</v>
      </c>
      <c r="N31" s="91">
        <f>M31</f>
        <v>0</v>
      </c>
      <c r="O31" s="79" t="s">
        <v>442</v>
      </c>
      <c r="P31" s="58" t="s">
        <v>51</v>
      </c>
      <c r="Q31" s="55" t="s">
        <v>52</v>
      </c>
      <c r="R31" s="59">
        <v>0.5</v>
      </c>
      <c r="S31" s="56">
        <f>ROUNDUP(R31*0.75,2)</f>
        <v>0.38</v>
      </c>
      <c r="T31" s="75">
        <f>ROUNDUP((S5*R31)+(S6*S31)+(S7*(R31*2)),2)</f>
        <v>0</v>
      </c>
    </row>
    <row r="32" spans="1:20" ht="18.75" customHeight="1" thickBot="1" x14ac:dyDescent="0.25">
      <c r="A32" s="110"/>
      <c r="B32" s="81"/>
      <c r="C32" s="67"/>
      <c r="D32" s="68"/>
      <c r="E32" s="69"/>
      <c r="F32" s="70"/>
      <c r="G32" s="85"/>
      <c r="H32" s="89"/>
      <c r="I32" s="68"/>
      <c r="J32" s="70"/>
      <c r="K32" s="70"/>
      <c r="L32" s="70"/>
      <c r="M32" s="70"/>
      <c r="N32" s="93"/>
      <c r="O32" s="81" t="s">
        <v>48</v>
      </c>
      <c r="P32" s="71"/>
      <c r="Q32" s="68"/>
      <c r="R32" s="72"/>
      <c r="S32" s="69"/>
      <c r="T32" s="77"/>
    </row>
    <row r="33" spans="1:20" ht="18.75" customHeight="1" x14ac:dyDescent="0.2">
      <c r="A33" s="108" t="s">
        <v>101</v>
      </c>
      <c r="B33" s="79" t="s">
        <v>25</v>
      </c>
      <c r="C33" s="54"/>
      <c r="D33" s="55"/>
      <c r="E33" s="56"/>
      <c r="F33" s="57"/>
      <c r="G33" s="83"/>
      <c r="H33" s="87"/>
      <c r="I33" s="55"/>
      <c r="J33" s="57"/>
      <c r="K33" s="57"/>
      <c r="L33" s="57"/>
      <c r="M33" s="57"/>
      <c r="N33" s="91"/>
      <c r="O33" s="79"/>
      <c r="P33" s="58" t="s">
        <v>25</v>
      </c>
      <c r="Q33" s="55"/>
      <c r="R33" s="59">
        <v>110</v>
      </c>
      <c r="S33" s="56">
        <f>ROUNDUP(R33*0.75,2)</f>
        <v>82.5</v>
      </c>
      <c r="T33" s="75">
        <f>ROUNDUP((T5*R33)+(T6*S33)+(T7*(R33*2)),2)</f>
        <v>0</v>
      </c>
    </row>
    <row r="34" spans="1:20" ht="18.75" customHeight="1" x14ac:dyDescent="0.2">
      <c r="A34" s="109"/>
      <c r="B34" s="80"/>
      <c r="C34" s="60"/>
      <c r="D34" s="61"/>
      <c r="E34" s="62"/>
      <c r="F34" s="63"/>
      <c r="G34" s="84"/>
      <c r="H34" s="88"/>
      <c r="I34" s="61"/>
      <c r="J34" s="63"/>
      <c r="K34" s="63"/>
      <c r="L34" s="63"/>
      <c r="M34" s="63"/>
      <c r="N34" s="92"/>
      <c r="O34" s="80"/>
      <c r="P34" s="64"/>
      <c r="Q34" s="61"/>
      <c r="R34" s="65"/>
      <c r="S34" s="62"/>
      <c r="T34" s="76"/>
    </row>
    <row r="35" spans="1:20" ht="18.75" customHeight="1" x14ac:dyDescent="0.2">
      <c r="A35" s="109"/>
      <c r="B35" s="79" t="s">
        <v>292</v>
      </c>
      <c r="C35" s="54" t="s">
        <v>296</v>
      </c>
      <c r="D35" s="55"/>
      <c r="E35" s="56">
        <v>1</v>
      </c>
      <c r="F35" s="57" t="s">
        <v>157</v>
      </c>
      <c r="G35" s="83" t="s">
        <v>76</v>
      </c>
      <c r="H35" s="87" t="s">
        <v>296</v>
      </c>
      <c r="I35" s="55"/>
      <c r="J35" s="57">
        <f>ROUNDUP(E35*0.75,2)</f>
        <v>0.75</v>
      </c>
      <c r="K35" s="57" t="s">
        <v>157</v>
      </c>
      <c r="L35" s="57" t="s">
        <v>76</v>
      </c>
      <c r="M35" s="57">
        <f>ROUNDUP((T5*E35)+(T6*J35)+(T7*(E35*2)),2)</f>
        <v>0</v>
      </c>
      <c r="N35" s="91">
        <f>M35</f>
        <v>0</v>
      </c>
      <c r="O35" s="79" t="s">
        <v>293</v>
      </c>
      <c r="P35" s="58" t="s">
        <v>86</v>
      </c>
      <c r="Q35" s="55"/>
      <c r="R35" s="59">
        <v>0.5</v>
      </c>
      <c r="S35" s="56">
        <f>ROUNDUP(R35*0.75,2)</f>
        <v>0.38</v>
      </c>
      <c r="T35" s="75">
        <f>ROUNDUP((T5*R35)+(T6*S35)+(T7*(R35*2)),2)</f>
        <v>0</v>
      </c>
    </row>
    <row r="36" spans="1:20" ht="18.75" customHeight="1" x14ac:dyDescent="0.2">
      <c r="A36" s="109"/>
      <c r="B36" s="79"/>
      <c r="C36" s="54" t="s">
        <v>297</v>
      </c>
      <c r="D36" s="55"/>
      <c r="E36" s="56">
        <v>0.5</v>
      </c>
      <c r="F36" s="57" t="s">
        <v>27</v>
      </c>
      <c r="G36" s="83"/>
      <c r="H36" s="87" t="s">
        <v>297</v>
      </c>
      <c r="I36" s="55"/>
      <c r="J36" s="57">
        <f>ROUNDUP(E36*0.75,2)</f>
        <v>0.38</v>
      </c>
      <c r="K36" s="57" t="s">
        <v>27</v>
      </c>
      <c r="L36" s="57"/>
      <c r="M36" s="57">
        <f>ROUNDUP((T5*E36)+(T6*J36)+(T7*(E36*2)),2)</f>
        <v>0</v>
      </c>
      <c r="N36" s="91">
        <f>ROUND(M36+(M36*20/100),2)</f>
        <v>0</v>
      </c>
      <c r="O36" s="79" t="s">
        <v>294</v>
      </c>
      <c r="P36" s="58" t="s">
        <v>95</v>
      </c>
      <c r="Q36" s="55"/>
      <c r="R36" s="59">
        <v>20</v>
      </c>
      <c r="S36" s="56">
        <f>ROUNDUP(R36*0.75,2)</f>
        <v>15</v>
      </c>
      <c r="T36" s="75">
        <f>ROUNDUP((T5*R36)+(T6*S36)+(T7*(R36*2)),2)</f>
        <v>0</v>
      </c>
    </row>
    <row r="37" spans="1:20" ht="18.75" customHeight="1" x14ac:dyDescent="0.2">
      <c r="A37" s="109"/>
      <c r="B37" s="79"/>
      <c r="C37" s="54" t="s">
        <v>49</v>
      </c>
      <c r="D37" s="55"/>
      <c r="E37" s="56">
        <v>10</v>
      </c>
      <c r="F37" s="57" t="s">
        <v>27</v>
      </c>
      <c r="G37" s="83"/>
      <c r="H37" s="87" t="s">
        <v>49</v>
      </c>
      <c r="I37" s="55"/>
      <c r="J37" s="57">
        <f>ROUNDUP(E37*0.75,2)</f>
        <v>7.5</v>
      </c>
      <c r="K37" s="57" t="s">
        <v>27</v>
      </c>
      <c r="L37" s="57"/>
      <c r="M37" s="57">
        <f>ROUNDUP((T5*E37)+(T6*J37)+(T7*(E37*2)),2)</f>
        <v>0</v>
      </c>
      <c r="N37" s="91">
        <f>ROUND(M37+(M37*10/100),2)</f>
        <v>0</v>
      </c>
      <c r="O37" s="79" t="s">
        <v>295</v>
      </c>
      <c r="P37" s="58" t="s">
        <v>69</v>
      </c>
      <c r="Q37" s="55"/>
      <c r="R37" s="59">
        <v>1.5</v>
      </c>
      <c r="S37" s="56">
        <f>ROUNDUP(R37*0.75,2)</f>
        <v>1.1300000000000001</v>
      </c>
      <c r="T37" s="75">
        <f>ROUNDUP((T5*R37)+(T6*S37)+(T7*(R37*2)),2)</f>
        <v>0</v>
      </c>
    </row>
    <row r="38" spans="1:20" ht="18.75" customHeight="1" x14ac:dyDescent="0.2">
      <c r="A38" s="109"/>
      <c r="B38" s="79"/>
      <c r="C38" s="54" t="s">
        <v>186</v>
      </c>
      <c r="D38" s="55"/>
      <c r="E38" s="56">
        <v>5</v>
      </c>
      <c r="F38" s="57" t="s">
        <v>27</v>
      </c>
      <c r="G38" s="83"/>
      <c r="H38" s="87" t="s">
        <v>186</v>
      </c>
      <c r="I38" s="55"/>
      <c r="J38" s="57">
        <f>ROUNDUP(E38*0.75,2)</f>
        <v>3.75</v>
      </c>
      <c r="K38" s="57" t="s">
        <v>27</v>
      </c>
      <c r="L38" s="57"/>
      <c r="M38" s="57">
        <f>ROUNDUP((T5*E38)+(T6*J38)+(T7*(E38*2)),2)</f>
        <v>0</v>
      </c>
      <c r="N38" s="91">
        <f>ROUND(M38+(M38*15/100),2)</f>
        <v>0</v>
      </c>
      <c r="O38" s="79" t="s">
        <v>48</v>
      </c>
      <c r="P38" s="58" t="s">
        <v>88</v>
      </c>
      <c r="Q38" s="55" t="s">
        <v>41</v>
      </c>
      <c r="R38" s="59">
        <v>1.5</v>
      </c>
      <c r="S38" s="56">
        <f>ROUNDUP(R38*0.75,2)</f>
        <v>1.1300000000000001</v>
      </c>
      <c r="T38" s="75">
        <f>ROUNDUP((T5*R38)+(T6*S38)+(T7*(R38*2)),2)</f>
        <v>0</v>
      </c>
    </row>
    <row r="39" spans="1:20" ht="18.75" customHeight="1" x14ac:dyDescent="0.2">
      <c r="A39" s="109"/>
      <c r="B39" s="79"/>
      <c r="C39" s="54"/>
      <c r="D39" s="55"/>
      <c r="E39" s="56"/>
      <c r="F39" s="57"/>
      <c r="G39" s="83"/>
      <c r="H39" s="87"/>
      <c r="I39" s="55"/>
      <c r="J39" s="57"/>
      <c r="K39" s="57"/>
      <c r="L39" s="57"/>
      <c r="M39" s="57"/>
      <c r="N39" s="91"/>
      <c r="O39" s="79"/>
      <c r="P39" s="58" t="s">
        <v>96</v>
      </c>
      <c r="Q39" s="55"/>
      <c r="R39" s="59">
        <v>1</v>
      </c>
      <c r="S39" s="56">
        <f>ROUNDUP(R39*0.75,2)</f>
        <v>0.75</v>
      </c>
      <c r="T39" s="75">
        <f>ROUNDUP((T5*R39)+(T6*S39)+(T7*(R39*2)),2)</f>
        <v>0</v>
      </c>
    </row>
    <row r="40" spans="1:20" ht="18.75" customHeight="1" x14ac:dyDescent="0.2">
      <c r="A40" s="109"/>
      <c r="B40" s="80"/>
      <c r="C40" s="60"/>
      <c r="D40" s="61"/>
      <c r="E40" s="62"/>
      <c r="F40" s="63"/>
      <c r="G40" s="84"/>
      <c r="H40" s="88"/>
      <c r="I40" s="61"/>
      <c r="J40" s="63"/>
      <c r="K40" s="63"/>
      <c r="L40" s="63"/>
      <c r="M40" s="63"/>
      <c r="N40" s="92"/>
      <c r="O40" s="80"/>
      <c r="P40" s="64"/>
      <c r="Q40" s="61"/>
      <c r="R40" s="65"/>
      <c r="S40" s="62"/>
      <c r="T40" s="76"/>
    </row>
    <row r="41" spans="1:20" ht="18.75" customHeight="1" x14ac:dyDescent="0.2">
      <c r="A41" s="109"/>
      <c r="B41" s="79" t="s">
        <v>298</v>
      </c>
      <c r="C41" s="54" t="s">
        <v>145</v>
      </c>
      <c r="D41" s="55"/>
      <c r="E41" s="99">
        <v>0.16666666666666666</v>
      </c>
      <c r="F41" s="57" t="s">
        <v>146</v>
      </c>
      <c r="G41" s="83"/>
      <c r="H41" s="87" t="s">
        <v>145</v>
      </c>
      <c r="I41" s="55"/>
      <c r="J41" s="57">
        <f>ROUNDUP(E41*0.75,2)</f>
        <v>0.13</v>
      </c>
      <c r="K41" s="57" t="s">
        <v>146</v>
      </c>
      <c r="L41" s="57"/>
      <c r="M41" s="57">
        <f>ROUNDUP((T5*E41)+(T6*J41)+(T7*(E41*2)),2)</f>
        <v>0</v>
      </c>
      <c r="N41" s="91">
        <f>M41</f>
        <v>0</v>
      </c>
      <c r="O41" s="79" t="s">
        <v>591</v>
      </c>
      <c r="P41" s="58" t="s">
        <v>69</v>
      </c>
      <c r="Q41" s="55"/>
      <c r="R41" s="59">
        <v>1</v>
      </c>
      <c r="S41" s="56">
        <f>ROUNDUP(R41*0.75,2)</f>
        <v>0.75</v>
      </c>
      <c r="T41" s="75">
        <f>ROUNDUP((T5*R41)+(T6*S41)+(T7*(R41*2)),2)</f>
        <v>0</v>
      </c>
    </row>
    <row r="42" spans="1:20" ht="18.75" customHeight="1" x14ac:dyDescent="0.2">
      <c r="A42" s="109"/>
      <c r="B42" s="79"/>
      <c r="C42" s="54" t="s">
        <v>83</v>
      </c>
      <c r="D42" s="55" t="s">
        <v>84</v>
      </c>
      <c r="E42" s="96">
        <v>0.5</v>
      </c>
      <c r="F42" s="57" t="s">
        <v>56</v>
      </c>
      <c r="G42" s="83"/>
      <c r="H42" s="87" t="s">
        <v>83</v>
      </c>
      <c r="I42" s="55" t="s">
        <v>84</v>
      </c>
      <c r="J42" s="57">
        <f>ROUNDUP(E42*0.75,2)</f>
        <v>0.38</v>
      </c>
      <c r="K42" s="57" t="s">
        <v>56</v>
      </c>
      <c r="L42" s="57"/>
      <c r="M42" s="57">
        <f>ROUNDUP((T5*E42)+(T6*J42)+(T7*(E42*2)),2)</f>
        <v>0</v>
      </c>
      <c r="N42" s="91">
        <f>M42</f>
        <v>0</v>
      </c>
      <c r="O42" s="79" t="s">
        <v>299</v>
      </c>
      <c r="P42" s="58" t="s">
        <v>88</v>
      </c>
      <c r="Q42" s="55" t="s">
        <v>41</v>
      </c>
      <c r="R42" s="59">
        <v>0.5</v>
      </c>
      <c r="S42" s="56">
        <f>ROUNDUP(R42*0.75,2)</f>
        <v>0.38</v>
      </c>
      <c r="T42" s="75">
        <f>ROUNDUP((T5*R42)+(T6*S42)+(T7*(R42*2)),2)</f>
        <v>0</v>
      </c>
    </row>
    <row r="43" spans="1:20" ht="18.75" customHeight="1" x14ac:dyDescent="0.2">
      <c r="A43" s="109"/>
      <c r="B43" s="79"/>
      <c r="C43" s="54" t="s">
        <v>130</v>
      </c>
      <c r="D43" s="55"/>
      <c r="E43" s="56">
        <v>10</v>
      </c>
      <c r="F43" s="57" t="s">
        <v>27</v>
      </c>
      <c r="G43" s="83"/>
      <c r="H43" s="87" t="s">
        <v>130</v>
      </c>
      <c r="I43" s="55"/>
      <c r="J43" s="57">
        <f>ROUNDUP(E43*0.75,2)</f>
        <v>7.5</v>
      </c>
      <c r="K43" s="57" t="s">
        <v>27</v>
      </c>
      <c r="L43" s="57"/>
      <c r="M43" s="57">
        <f>ROUNDUP((T5*E43)+(T6*J43)+(T7*(E43*2)),2)</f>
        <v>0</v>
      </c>
      <c r="N43" s="91">
        <f>ROUND(M43+(M43*2/100),2)</f>
        <v>0</v>
      </c>
      <c r="O43" s="79" t="s">
        <v>48</v>
      </c>
      <c r="P43" s="58" t="s">
        <v>32</v>
      </c>
      <c r="Q43" s="55"/>
      <c r="R43" s="59">
        <v>0.1</v>
      </c>
      <c r="S43" s="56">
        <f>ROUNDUP(R43*0.75,2)</f>
        <v>0.08</v>
      </c>
      <c r="T43" s="75">
        <f>ROUNDUP((T5*R43)+(T6*S43)+(T7*(R43*2)),2)</f>
        <v>0</v>
      </c>
    </row>
    <row r="44" spans="1:20" ht="18.75" customHeight="1" x14ac:dyDescent="0.2">
      <c r="A44" s="109"/>
      <c r="B44" s="79"/>
      <c r="C44" s="54"/>
      <c r="D44" s="55"/>
      <c r="E44" s="56"/>
      <c r="F44" s="57"/>
      <c r="G44" s="83"/>
      <c r="H44" s="87"/>
      <c r="I44" s="55"/>
      <c r="J44" s="57"/>
      <c r="K44" s="57"/>
      <c r="L44" s="57"/>
      <c r="M44" s="57"/>
      <c r="N44" s="91"/>
      <c r="O44" s="79"/>
      <c r="P44" s="58" t="s">
        <v>87</v>
      </c>
      <c r="Q44" s="55"/>
      <c r="R44" s="59">
        <v>2</v>
      </c>
      <c r="S44" s="56">
        <f>ROUNDUP(R44*0.75,2)</f>
        <v>1.5</v>
      </c>
      <c r="T44" s="75">
        <f>ROUNDUP((T5*R44)+(T6*S44)+(T7*(R44*2)),2)</f>
        <v>0</v>
      </c>
    </row>
    <row r="45" spans="1:20" ht="18.75" customHeight="1" x14ac:dyDescent="0.2">
      <c r="A45" s="109"/>
      <c r="B45" s="79"/>
      <c r="C45" s="54"/>
      <c r="D45" s="55"/>
      <c r="E45" s="56"/>
      <c r="F45" s="57"/>
      <c r="G45" s="83"/>
      <c r="H45" s="87"/>
      <c r="I45" s="55"/>
      <c r="J45" s="57"/>
      <c r="K45" s="57"/>
      <c r="L45" s="57"/>
      <c r="M45" s="57"/>
      <c r="N45" s="91"/>
      <c r="O45" s="79"/>
      <c r="P45" s="58" t="s">
        <v>216</v>
      </c>
      <c r="Q45" s="55"/>
      <c r="R45" s="59">
        <v>2</v>
      </c>
      <c r="S45" s="56">
        <f>ROUNDUP(R45*0.75,2)</f>
        <v>1.5</v>
      </c>
      <c r="T45" s="75">
        <f>ROUNDUP((T5*R45)+(T6*S45)+(T7*(R45*2)),2)</f>
        <v>0</v>
      </c>
    </row>
    <row r="46" spans="1:20" ht="18.75" customHeight="1" x14ac:dyDescent="0.2">
      <c r="A46" s="109"/>
      <c r="B46" s="80"/>
      <c r="C46" s="60"/>
      <c r="D46" s="61"/>
      <c r="E46" s="62"/>
      <c r="F46" s="63"/>
      <c r="G46" s="84"/>
      <c r="H46" s="88"/>
      <c r="I46" s="61"/>
      <c r="J46" s="63"/>
      <c r="K46" s="63"/>
      <c r="L46" s="63"/>
      <c r="M46" s="63"/>
      <c r="N46" s="92"/>
      <c r="O46" s="80"/>
      <c r="P46" s="64"/>
      <c r="Q46" s="61"/>
      <c r="R46" s="65"/>
      <c r="S46" s="62"/>
      <c r="T46" s="76"/>
    </row>
    <row r="47" spans="1:20" ht="18.75" customHeight="1" x14ac:dyDescent="0.2">
      <c r="A47" s="109"/>
      <c r="B47" s="79" t="s">
        <v>133</v>
      </c>
      <c r="C47" s="54" t="s">
        <v>163</v>
      </c>
      <c r="D47" s="55"/>
      <c r="E47" s="56">
        <v>20</v>
      </c>
      <c r="F47" s="57" t="s">
        <v>27</v>
      </c>
      <c r="G47" s="83"/>
      <c r="H47" s="87" t="s">
        <v>163</v>
      </c>
      <c r="I47" s="55"/>
      <c r="J47" s="57">
        <f>ROUNDUP(E47*0.75,2)</f>
        <v>15</v>
      </c>
      <c r="K47" s="57" t="s">
        <v>27</v>
      </c>
      <c r="L47" s="57"/>
      <c r="M47" s="57">
        <f>ROUNDUP((T5*E47)+(T6*J47)+(T7*(E47*2)),2)</f>
        <v>0</v>
      </c>
      <c r="N47" s="91">
        <f>ROUND(M47+(M47*6/100),2)</f>
        <v>0</v>
      </c>
      <c r="O47" s="79" t="s">
        <v>48</v>
      </c>
      <c r="P47" s="58" t="s">
        <v>95</v>
      </c>
      <c r="Q47" s="55"/>
      <c r="R47" s="59">
        <v>100</v>
      </c>
      <c r="S47" s="56">
        <f>ROUNDUP(R47*0.75,2)</f>
        <v>75</v>
      </c>
      <c r="T47" s="75">
        <f>ROUNDUP((T5*R47)+(T6*S47)+(T7*(R47*2)),2)</f>
        <v>0</v>
      </c>
    </row>
    <row r="48" spans="1:20" ht="18.75" customHeight="1" x14ac:dyDescent="0.2">
      <c r="A48" s="109"/>
      <c r="B48" s="79"/>
      <c r="C48" s="54" t="s">
        <v>50</v>
      </c>
      <c r="D48" s="55"/>
      <c r="E48" s="56">
        <v>0.5</v>
      </c>
      <c r="F48" s="57" t="s">
        <v>27</v>
      </c>
      <c r="G48" s="83"/>
      <c r="H48" s="87" t="s">
        <v>50</v>
      </c>
      <c r="I48" s="55"/>
      <c r="J48" s="57">
        <f>ROUNDUP(E48*0.75,2)</f>
        <v>0.38</v>
      </c>
      <c r="K48" s="57" t="s">
        <v>27</v>
      </c>
      <c r="L48" s="57"/>
      <c r="M48" s="57">
        <f>ROUNDUP((T5*E48)+(T6*J48)+(T7*(E48*2)),2)</f>
        <v>0</v>
      </c>
      <c r="N48" s="91">
        <f>M48</f>
        <v>0</v>
      </c>
      <c r="O48" s="79"/>
      <c r="P48" s="58" t="s">
        <v>136</v>
      </c>
      <c r="Q48" s="55"/>
      <c r="R48" s="59">
        <v>3</v>
      </c>
      <c r="S48" s="56">
        <f>ROUNDUP(R48*0.75,2)</f>
        <v>2.25</v>
      </c>
      <c r="T48" s="75">
        <f>ROUNDUP((T5*R48)+(T6*S48)+(T7*(R48*2)),2)</f>
        <v>0</v>
      </c>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53</v>
      </c>
      <c r="C50" s="54" t="s">
        <v>55</v>
      </c>
      <c r="D50" s="55"/>
      <c r="E50" s="66">
        <v>0.125</v>
      </c>
      <c r="F50" s="57" t="s">
        <v>56</v>
      </c>
      <c r="G50" s="83"/>
      <c r="H50" s="87" t="s">
        <v>55</v>
      </c>
      <c r="I50" s="55"/>
      <c r="J50" s="57">
        <f>ROUNDUP(E50*0.75,2)</f>
        <v>9.9999999999999992E-2</v>
      </c>
      <c r="K50" s="57" t="s">
        <v>56</v>
      </c>
      <c r="L50" s="57"/>
      <c r="M50" s="57">
        <f>ROUNDUP((T5*E50)+(T6*J50)+(T7*(E50*2)),2)</f>
        <v>0</v>
      </c>
      <c r="N50" s="91">
        <f>M50</f>
        <v>0</v>
      </c>
      <c r="O50" s="79" t="s">
        <v>54</v>
      </c>
      <c r="P50" s="58"/>
      <c r="Q50" s="55"/>
      <c r="R50" s="59"/>
      <c r="S50" s="56"/>
      <c r="T50" s="75"/>
    </row>
    <row r="51" spans="1:20" ht="18.75" customHeight="1" thickBot="1" x14ac:dyDescent="0.25">
      <c r="A51" s="110"/>
      <c r="B51" s="81"/>
      <c r="C51" s="67"/>
      <c r="D51" s="68"/>
      <c r="E51" s="69"/>
      <c r="F51" s="70"/>
      <c r="G51" s="85"/>
      <c r="H51" s="89"/>
      <c r="I51" s="68"/>
      <c r="J51" s="70"/>
      <c r="K51" s="70"/>
      <c r="L51" s="70"/>
      <c r="M51" s="70"/>
      <c r="N51" s="93"/>
      <c r="O51" s="81"/>
      <c r="P51" s="71"/>
      <c r="Q51" s="68"/>
      <c r="R51" s="72"/>
      <c r="S51" s="69"/>
      <c r="T51" s="77"/>
    </row>
    <row r="52" spans="1:20" ht="18.75" customHeight="1" x14ac:dyDescent="0.2">
      <c r="A52" s="94" t="s">
        <v>102</v>
      </c>
    </row>
    <row r="53" spans="1:20" ht="18.75" customHeight="1" x14ac:dyDescent="0.2">
      <c r="A53" s="94" t="s">
        <v>103</v>
      </c>
    </row>
    <row r="54" spans="1:20" ht="18.75" customHeight="1" x14ac:dyDescent="0.2">
      <c r="A54" s="37" t="s">
        <v>104</v>
      </c>
    </row>
    <row r="55" spans="1:20" ht="18.75" customHeight="1" x14ac:dyDescent="0.2">
      <c r="A55" s="37" t="s">
        <v>105</v>
      </c>
    </row>
    <row r="56" spans="1:20" ht="18.75" customHeight="1" x14ac:dyDescent="0.2">
      <c r="A56" s="37" t="s">
        <v>106</v>
      </c>
    </row>
    <row r="57" spans="1:20" ht="18.75" customHeight="1" x14ac:dyDescent="0.2">
      <c r="A57" s="37" t="s">
        <v>107</v>
      </c>
    </row>
    <row r="58" spans="1:20" ht="18.75" customHeight="1" x14ac:dyDescent="0.2">
      <c r="A58" s="37" t="s">
        <v>108</v>
      </c>
    </row>
  </sheetData>
  <mergeCells count="7">
    <mergeCell ref="A33:A51"/>
    <mergeCell ref="H1:O1"/>
    <mergeCell ref="A2:T2"/>
    <mergeCell ref="Q3:T3"/>
    <mergeCell ref="A8:F8"/>
    <mergeCell ref="A10:A26"/>
    <mergeCell ref="A27:A32"/>
  </mergeCells>
  <phoneticPr fontId="19"/>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2"/>
  <sheetViews>
    <sheetView showZeros="0" topLeftCell="A19" zoomScale="80" zoomScaleNormal="80" zoomScaleSheetLayoutView="80" workbookViewId="0">
      <selection activeCell="O41" sqref="O41"/>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8.88671875" customWidth="1"/>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300</v>
      </c>
      <c r="B8" s="117"/>
      <c r="C8" s="117"/>
      <c r="D8" s="117"/>
      <c r="E8" s="117"/>
      <c r="F8" s="117"/>
      <c r="G8" s="2"/>
      <c r="H8" s="2"/>
      <c r="I8" s="19"/>
      <c r="J8" s="2"/>
      <c r="K8" s="7"/>
      <c r="L8" s="7"/>
      <c r="M8" s="7"/>
      <c r="N8" s="17"/>
      <c r="O8" s="2"/>
      <c r="P8" s="20"/>
      <c r="Q8" s="19"/>
      <c r="R8" s="21"/>
      <c r="S8" s="21"/>
      <c r="T8" s="22"/>
      <c r="U8" s="18"/>
    </row>
    <row r="9" spans="1:21"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301</v>
      </c>
      <c r="C10" s="48" t="s">
        <v>124</v>
      </c>
      <c r="D10" s="49"/>
      <c r="E10" s="50">
        <v>30</v>
      </c>
      <c r="F10" s="51" t="s">
        <v>27</v>
      </c>
      <c r="G10" s="82"/>
      <c r="H10" s="86" t="s">
        <v>124</v>
      </c>
      <c r="I10" s="49"/>
      <c r="J10" s="51">
        <f t="shared" ref="J10:J16" si="0">ROUNDUP(E10*0.75,2)</f>
        <v>22.5</v>
      </c>
      <c r="K10" s="51" t="s">
        <v>27</v>
      </c>
      <c r="L10" s="51"/>
      <c r="M10" s="51">
        <f>ROUNDUP((R5*E10)+(R6*J10)+(R7*(E10*2)),2)</f>
        <v>0</v>
      </c>
      <c r="N10" s="90">
        <f>M10</f>
        <v>0</v>
      </c>
      <c r="O10" s="78" t="s">
        <v>302</v>
      </c>
      <c r="P10" s="52" t="s">
        <v>25</v>
      </c>
      <c r="Q10" s="49"/>
      <c r="R10" s="53">
        <v>110</v>
      </c>
      <c r="S10" s="50">
        <f t="shared" ref="S10:S16" si="1">ROUNDUP(R10*0.75,2)</f>
        <v>82.5</v>
      </c>
      <c r="T10" s="74">
        <f>ROUNDUP((R5*R10)+(R6*S10)+(R7*(R10*2)),2)</f>
        <v>0</v>
      </c>
    </row>
    <row r="11" spans="1:21" ht="18.75" customHeight="1" x14ac:dyDescent="0.2">
      <c r="A11" s="109"/>
      <c r="B11" s="79"/>
      <c r="C11" s="54" t="s">
        <v>181</v>
      </c>
      <c r="D11" s="55"/>
      <c r="E11" s="56">
        <v>0.5</v>
      </c>
      <c r="F11" s="57" t="s">
        <v>27</v>
      </c>
      <c r="G11" s="83"/>
      <c r="H11" s="87" t="s">
        <v>181</v>
      </c>
      <c r="I11" s="55"/>
      <c r="J11" s="57">
        <f t="shared" si="0"/>
        <v>0.38</v>
      </c>
      <c r="K11" s="57" t="s">
        <v>27</v>
      </c>
      <c r="L11" s="57"/>
      <c r="M11" s="57">
        <f>ROUNDUP((R5*E11)+(R6*J11)+(R7*(E11*2)),2)</f>
        <v>0</v>
      </c>
      <c r="N11" s="91"/>
      <c r="O11" s="103" t="s">
        <v>542</v>
      </c>
      <c r="P11" s="58" t="s">
        <v>44</v>
      </c>
      <c r="Q11" s="55"/>
      <c r="R11" s="59">
        <v>2</v>
      </c>
      <c r="S11" s="56">
        <f t="shared" si="1"/>
        <v>1.5</v>
      </c>
      <c r="T11" s="75">
        <f>ROUNDUP((R5*R11)+(R6*S11)+(R7*(R11*2)),2)</f>
        <v>0</v>
      </c>
    </row>
    <row r="12" spans="1:21" ht="18.75" customHeight="1" x14ac:dyDescent="0.2">
      <c r="A12" s="109"/>
      <c r="B12" s="79"/>
      <c r="C12" s="54" t="s">
        <v>28</v>
      </c>
      <c r="D12" s="55"/>
      <c r="E12" s="56">
        <v>20</v>
      </c>
      <c r="F12" s="57" t="s">
        <v>27</v>
      </c>
      <c r="G12" s="83"/>
      <c r="H12" s="87" t="s">
        <v>28</v>
      </c>
      <c r="I12" s="55"/>
      <c r="J12" s="57">
        <f t="shared" si="0"/>
        <v>15</v>
      </c>
      <c r="K12" s="57" t="s">
        <v>27</v>
      </c>
      <c r="L12" s="57"/>
      <c r="M12" s="57">
        <f>ROUNDUP((R5*E12)+(R6*J12)+(R7*(E12*2)),2)</f>
        <v>0</v>
      </c>
      <c r="N12" s="91">
        <f>ROUND(M12+(M12*6/100),2)</f>
        <v>0</v>
      </c>
      <c r="O12" s="36" t="s">
        <v>543</v>
      </c>
      <c r="P12" s="58" t="s">
        <v>40</v>
      </c>
      <c r="Q12" s="55" t="s">
        <v>41</v>
      </c>
      <c r="R12" s="59">
        <v>4</v>
      </c>
      <c r="S12" s="56">
        <f t="shared" si="1"/>
        <v>3</v>
      </c>
      <c r="T12" s="75">
        <f>ROUNDUP((R5*R12)+(R6*S12)+(R7*(R12*2)),2)</f>
        <v>0</v>
      </c>
    </row>
    <row r="13" spans="1:21" ht="18.75" customHeight="1" x14ac:dyDescent="0.2">
      <c r="A13" s="109"/>
      <c r="B13" s="79"/>
      <c r="C13" s="54" t="s">
        <v>49</v>
      </c>
      <c r="D13" s="55"/>
      <c r="E13" s="56">
        <v>10</v>
      </c>
      <c r="F13" s="57" t="s">
        <v>27</v>
      </c>
      <c r="G13" s="83"/>
      <c r="H13" s="87" t="s">
        <v>49</v>
      </c>
      <c r="I13" s="55"/>
      <c r="J13" s="57">
        <f t="shared" si="0"/>
        <v>7.5</v>
      </c>
      <c r="K13" s="57" t="s">
        <v>27</v>
      </c>
      <c r="L13" s="57"/>
      <c r="M13" s="57">
        <f>ROUNDUP((R5*E13)+(R6*J13)+(R7*(E13*2)),2)</f>
        <v>0</v>
      </c>
      <c r="N13" s="91">
        <f>ROUND(M13+(M13*10/100),2)</f>
        <v>0</v>
      </c>
      <c r="O13" s="79" t="s">
        <v>303</v>
      </c>
      <c r="P13" s="58" t="s">
        <v>42</v>
      </c>
      <c r="Q13" s="55"/>
      <c r="R13" s="59">
        <v>30</v>
      </c>
      <c r="S13" s="56">
        <f t="shared" si="1"/>
        <v>22.5</v>
      </c>
      <c r="T13" s="75">
        <f>ROUNDUP((R5*R13)+(R6*S13)+(R7*(R13*2)),2)</f>
        <v>0</v>
      </c>
    </row>
    <row r="14" spans="1:21" ht="18.75" customHeight="1" x14ac:dyDescent="0.2">
      <c r="A14" s="109"/>
      <c r="B14" s="79"/>
      <c r="C14" s="54" t="s">
        <v>215</v>
      </c>
      <c r="D14" s="55"/>
      <c r="E14" s="56">
        <v>10</v>
      </c>
      <c r="F14" s="57" t="s">
        <v>27</v>
      </c>
      <c r="G14" s="83"/>
      <c r="H14" s="87" t="s">
        <v>215</v>
      </c>
      <c r="I14" s="55"/>
      <c r="J14" s="57">
        <f t="shared" si="0"/>
        <v>7.5</v>
      </c>
      <c r="K14" s="57" t="s">
        <v>27</v>
      </c>
      <c r="L14" s="57"/>
      <c r="M14" s="57">
        <f>ROUNDUP((R5*E14)+(R6*J14)+(R7*(E14*2)),2)</f>
        <v>0</v>
      </c>
      <c r="N14" s="91">
        <f>ROUND(M14+(M14*15/100),2)</f>
        <v>0</v>
      </c>
      <c r="O14" s="103" t="s">
        <v>540</v>
      </c>
      <c r="P14" s="58" t="s">
        <v>46</v>
      </c>
      <c r="Q14" s="55"/>
      <c r="R14" s="59">
        <v>4</v>
      </c>
      <c r="S14" s="56">
        <f t="shared" si="1"/>
        <v>3</v>
      </c>
      <c r="T14" s="75">
        <f>ROUNDUP((R5*R14)+(R6*S14)+(R7*(R14*2)),2)</f>
        <v>0</v>
      </c>
    </row>
    <row r="15" spans="1:21" ht="18.75" customHeight="1" x14ac:dyDescent="0.2">
      <c r="A15" s="109"/>
      <c r="B15" s="79"/>
      <c r="C15" s="54" t="s">
        <v>58</v>
      </c>
      <c r="D15" s="55" t="s">
        <v>31</v>
      </c>
      <c r="E15" s="56">
        <v>10</v>
      </c>
      <c r="F15" s="57" t="s">
        <v>59</v>
      </c>
      <c r="G15" s="83"/>
      <c r="H15" s="87" t="s">
        <v>58</v>
      </c>
      <c r="I15" s="55" t="s">
        <v>31</v>
      </c>
      <c r="J15" s="57">
        <f t="shared" si="0"/>
        <v>7.5</v>
      </c>
      <c r="K15" s="57" t="s">
        <v>59</v>
      </c>
      <c r="L15" s="57"/>
      <c r="M15" s="57">
        <f>ROUNDUP((R5*E15)+(R6*J15)+(R7*(E15*2)),2)</f>
        <v>0</v>
      </c>
      <c r="N15" s="91">
        <f>M15</f>
        <v>0</v>
      </c>
      <c r="O15" s="36" t="s">
        <v>541</v>
      </c>
      <c r="P15" s="58" t="s">
        <v>33</v>
      </c>
      <c r="Q15" s="55"/>
      <c r="R15" s="59">
        <v>6</v>
      </c>
      <c r="S15" s="56">
        <f t="shared" si="1"/>
        <v>4.5</v>
      </c>
      <c r="T15" s="75">
        <f>ROUNDUP((R5*R15)+(R6*S15)+(R7*(R15*2)),2)</f>
        <v>0</v>
      </c>
    </row>
    <row r="16" spans="1:21" ht="18.75" customHeight="1" x14ac:dyDescent="0.2">
      <c r="A16" s="109"/>
      <c r="B16" s="79"/>
      <c r="C16" s="54" t="s">
        <v>306</v>
      </c>
      <c r="D16" s="55"/>
      <c r="E16" s="56">
        <v>1</v>
      </c>
      <c r="F16" s="57" t="s">
        <v>27</v>
      </c>
      <c r="G16" s="83" t="s">
        <v>76</v>
      </c>
      <c r="H16" s="87" t="s">
        <v>306</v>
      </c>
      <c r="I16" s="55"/>
      <c r="J16" s="57">
        <f t="shared" si="0"/>
        <v>0.75</v>
      </c>
      <c r="K16" s="57" t="s">
        <v>27</v>
      </c>
      <c r="L16" s="57" t="s">
        <v>76</v>
      </c>
      <c r="M16" s="57">
        <f>ROUNDUP((R5*E16)+(R6*J16)+(R7*(E16*2)),2)</f>
        <v>0</v>
      </c>
      <c r="N16" s="91">
        <f>M16</f>
        <v>0</v>
      </c>
      <c r="O16" s="103" t="s">
        <v>573</v>
      </c>
      <c r="P16" s="58" t="s">
        <v>51</v>
      </c>
      <c r="Q16" s="55" t="s">
        <v>52</v>
      </c>
      <c r="R16" s="59">
        <v>0.8</v>
      </c>
      <c r="S16" s="56">
        <f t="shared" si="1"/>
        <v>0.6</v>
      </c>
      <c r="T16" s="75">
        <f>ROUNDUP((R5*R16)+(R6*S16)+(R7*(R16*2)),2)</f>
        <v>0</v>
      </c>
    </row>
    <row r="17" spans="1:20" ht="18.75" customHeight="1" x14ac:dyDescent="0.2">
      <c r="A17" s="109"/>
      <c r="B17" s="79"/>
      <c r="C17" s="54"/>
      <c r="D17" s="55"/>
      <c r="E17" s="56"/>
      <c r="F17" s="57"/>
      <c r="G17" s="83"/>
      <c r="H17" s="87"/>
      <c r="I17" s="55"/>
      <c r="J17" s="57"/>
      <c r="K17" s="57"/>
      <c r="L17" s="57"/>
      <c r="M17" s="57"/>
      <c r="N17" s="91"/>
      <c r="O17" s="79" t="s">
        <v>304</v>
      </c>
      <c r="P17" s="58"/>
      <c r="Q17" s="55"/>
      <c r="R17" s="59"/>
      <c r="S17" s="56"/>
      <c r="T17" s="75"/>
    </row>
    <row r="18" spans="1:20" ht="18.75" customHeight="1" x14ac:dyDescent="0.2">
      <c r="A18" s="109"/>
      <c r="B18" s="79"/>
      <c r="C18" s="54"/>
      <c r="D18" s="55"/>
      <c r="E18" s="56"/>
      <c r="F18" s="57"/>
      <c r="G18" s="83"/>
      <c r="H18" s="87"/>
      <c r="I18" s="55"/>
      <c r="J18" s="57"/>
      <c r="K18" s="57"/>
      <c r="L18" s="57"/>
      <c r="M18" s="57"/>
      <c r="N18" s="91"/>
      <c r="O18" s="107" t="s">
        <v>305</v>
      </c>
      <c r="P18" s="58"/>
      <c r="Q18" s="55"/>
      <c r="R18" s="59"/>
      <c r="S18" s="56"/>
      <c r="T18" s="75"/>
    </row>
    <row r="19" spans="1:20" ht="18.75" customHeight="1" x14ac:dyDescent="0.2">
      <c r="A19" s="109"/>
      <c r="B19" s="80"/>
      <c r="C19" s="60"/>
      <c r="D19" s="61"/>
      <c r="E19" s="62"/>
      <c r="F19" s="63"/>
      <c r="G19" s="84"/>
      <c r="H19" s="88"/>
      <c r="I19" s="61"/>
      <c r="J19" s="63"/>
      <c r="K19" s="63"/>
      <c r="L19" s="63"/>
      <c r="M19" s="63"/>
      <c r="N19" s="92"/>
      <c r="O19" s="80" t="s">
        <v>48</v>
      </c>
      <c r="P19" s="64"/>
      <c r="Q19" s="61"/>
      <c r="R19" s="65"/>
      <c r="S19" s="62"/>
      <c r="T19" s="76"/>
    </row>
    <row r="20" spans="1:20" ht="18.75" customHeight="1" x14ac:dyDescent="0.2">
      <c r="A20" s="109"/>
      <c r="B20" s="79" t="s">
        <v>307</v>
      </c>
      <c r="C20" s="54" t="s">
        <v>134</v>
      </c>
      <c r="D20" s="55"/>
      <c r="E20" s="56">
        <v>30</v>
      </c>
      <c r="F20" s="57" t="s">
        <v>27</v>
      </c>
      <c r="G20" s="83"/>
      <c r="H20" s="87" t="s">
        <v>134</v>
      </c>
      <c r="I20" s="55"/>
      <c r="J20" s="57">
        <f>ROUNDUP(E20*0.75,2)</f>
        <v>22.5</v>
      </c>
      <c r="K20" s="57" t="s">
        <v>27</v>
      </c>
      <c r="L20" s="57"/>
      <c r="M20" s="57">
        <f>ROUNDUP((R5*E20)+(R6*J20)+(R7*(E20*2)),2)</f>
        <v>0</v>
      </c>
      <c r="N20" s="91">
        <f>ROUND(M20+(M20*3/100),2)</f>
        <v>0</v>
      </c>
      <c r="O20" s="103" t="s">
        <v>574</v>
      </c>
      <c r="P20" s="58" t="s">
        <v>69</v>
      </c>
      <c r="Q20" s="55"/>
      <c r="R20" s="59">
        <v>1</v>
      </c>
      <c r="S20" s="56">
        <f>ROUNDUP(R20*0.75,2)</f>
        <v>0.75</v>
      </c>
      <c r="T20" s="75">
        <f>ROUNDUP((R5*R20)+(R6*S20)+(R7*(R20*2)),2)</f>
        <v>0</v>
      </c>
    </row>
    <row r="21" spans="1:20" ht="18.75" customHeight="1" x14ac:dyDescent="0.2">
      <c r="A21" s="109"/>
      <c r="B21" s="79"/>
      <c r="C21" s="54" t="s">
        <v>158</v>
      </c>
      <c r="D21" s="55"/>
      <c r="E21" s="56">
        <v>10</v>
      </c>
      <c r="F21" s="57" t="s">
        <v>27</v>
      </c>
      <c r="G21" s="83"/>
      <c r="H21" s="87" t="s">
        <v>158</v>
      </c>
      <c r="I21" s="55"/>
      <c r="J21" s="57">
        <f>ROUNDUP(E21*0.75,2)</f>
        <v>7.5</v>
      </c>
      <c r="K21" s="57" t="s">
        <v>27</v>
      </c>
      <c r="L21" s="57"/>
      <c r="M21" s="57">
        <f>ROUNDUP((R5*E21)+(R6*J21)+(R7*(E21*2)),2)</f>
        <v>0</v>
      </c>
      <c r="N21" s="91">
        <f>ROUND(M21+(M21*15/100),2)</f>
        <v>0</v>
      </c>
      <c r="O21" s="36" t="s">
        <v>575</v>
      </c>
      <c r="P21" s="58" t="s">
        <v>88</v>
      </c>
      <c r="Q21" s="55" t="s">
        <v>41</v>
      </c>
      <c r="R21" s="59">
        <v>1</v>
      </c>
      <c r="S21" s="56">
        <f>ROUNDUP(R21*0.75,2)</f>
        <v>0.75</v>
      </c>
      <c r="T21" s="75">
        <f>ROUNDUP((R5*R21)+(R6*S21)+(R7*(R21*2)),2)</f>
        <v>0</v>
      </c>
    </row>
    <row r="22" spans="1:20" ht="18.75" customHeight="1" x14ac:dyDescent="0.2">
      <c r="A22" s="109"/>
      <c r="B22" s="79"/>
      <c r="C22" s="54" t="s">
        <v>45</v>
      </c>
      <c r="D22" s="55"/>
      <c r="E22" s="56">
        <v>10</v>
      </c>
      <c r="F22" s="57" t="s">
        <v>27</v>
      </c>
      <c r="G22" s="83"/>
      <c r="H22" s="87" t="s">
        <v>45</v>
      </c>
      <c r="I22" s="55"/>
      <c r="J22" s="57">
        <f>ROUNDUP(E22*0.75,2)</f>
        <v>7.5</v>
      </c>
      <c r="K22" s="57" t="s">
        <v>27</v>
      </c>
      <c r="L22" s="57"/>
      <c r="M22" s="57">
        <f>ROUNDUP((R5*E22)+(R6*J22)+(R7*(E22*2)),2)</f>
        <v>0</v>
      </c>
      <c r="N22" s="91">
        <f>ROUND(M22+(M22*3/100),2)</f>
        <v>0</v>
      </c>
      <c r="O22" s="79" t="s">
        <v>183</v>
      </c>
      <c r="P22" s="58" t="s">
        <v>87</v>
      </c>
      <c r="Q22" s="55"/>
      <c r="R22" s="59">
        <v>2</v>
      </c>
      <c r="S22" s="56">
        <f>ROUNDUP(R22*0.75,2)</f>
        <v>1.5</v>
      </c>
      <c r="T22" s="75">
        <f>ROUNDUP((R5*R22)+(R6*S22)+(R7*(R22*2)),2)</f>
        <v>0</v>
      </c>
    </row>
    <row r="23" spans="1:20" ht="18.75" customHeight="1" x14ac:dyDescent="0.2">
      <c r="A23" s="109"/>
      <c r="B23" s="79"/>
      <c r="C23" s="54"/>
      <c r="D23" s="55"/>
      <c r="E23" s="56"/>
      <c r="F23" s="57"/>
      <c r="G23" s="83"/>
      <c r="H23" s="87"/>
      <c r="I23" s="55"/>
      <c r="J23" s="57"/>
      <c r="K23" s="57"/>
      <c r="L23" s="57"/>
      <c r="M23" s="57"/>
      <c r="N23" s="91"/>
      <c r="O23" s="79" t="s">
        <v>48</v>
      </c>
      <c r="P23" s="58" t="s">
        <v>44</v>
      </c>
      <c r="Q23" s="55"/>
      <c r="R23" s="59">
        <v>2</v>
      </c>
      <c r="S23" s="56">
        <f>ROUNDUP(R23*0.75,2)</f>
        <v>1.5</v>
      </c>
      <c r="T23" s="75">
        <f>ROUNDUP((R5*R23)+(R6*S23)+(R7*(R23*2)),2)</f>
        <v>0</v>
      </c>
    </row>
    <row r="24" spans="1:20" ht="18.75" customHeight="1" x14ac:dyDescent="0.2">
      <c r="A24" s="109"/>
      <c r="B24" s="80"/>
      <c r="C24" s="60"/>
      <c r="D24" s="61"/>
      <c r="E24" s="62"/>
      <c r="F24" s="63"/>
      <c r="G24" s="84"/>
      <c r="H24" s="88"/>
      <c r="I24" s="61"/>
      <c r="J24" s="63"/>
      <c r="K24" s="63"/>
      <c r="L24" s="63"/>
      <c r="M24" s="63"/>
      <c r="N24" s="92"/>
      <c r="O24" s="80"/>
      <c r="P24" s="64"/>
      <c r="Q24" s="61"/>
      <c r="R24" s="65"/>
      <c r="S24" s="62"/>
      <c r="T24" s="76"/>
    </row>
    <row r="25" spans="1:20" ht="18.75" customHeight="1" x14ac:dyDescent="0.2">
      <c r="A25" s="109"/>
      <c r="B25" s="79" t="s">
        <v>188</v>
      </c>
      <c r="C25" s="54" t="s">
        <v>192</v>
      </c>
      <c r="D25" s="55" t="s">
        <v>31</v>
      </c>
      <c r="E25" s="56">
        <v>40</v>
      </c>
      <c r="F25" s="57" t="s">
        <v>27</v>
      </c>
      <c r="G25" s="83"/>
      <c r="H25" s="87" t="s">
        <v>192</v>
      </c>
      <c r="I25" s="55" t="s">
        <v>31</v>
      </c>
      <c r="J25" s="57">
        <f>ROUNDUP(E25*0.75,2)</f>
        <v>30</v>
      </c>
      <c r="K25" s="57" t="s">
        <v>27</v>
      </c>
      <c r="L25" s="57"/>
      <c r="M25" s="57">
        <f>ROUNDUP((R5*E25)+(R6*J25)+(R7*(E25*2)),2)</f>
        <v>0</v>
      </c>
      <c r="N25" s="91">
        <f>M25</f>
        <v>0</v>
      </c>
      <c r="O25" s="79" t="s">
        <v>189</v>
      </c>
      <c r="P25" s="58" t="s">
        <v>69</v>
      </c>
      <c r="Q25" s="55"/>
      <c r="R25" s="59">
        <v>1</v>
      </c>
      <c r="S25" s="56">
        <f>ROUNDUP(R25*0.75,2)</f>
        <v>0.75</v>
      </c>
      <c r="T25" s="75">
        <f>ROUNDUP((R5*R25)+(R6*S25)+(R7*(R25*2)),2)</f>
        <v>0</v>
      </c>
    </row>
    <row r="26" spans="1:20" ht="18.75" customHeight="1" x14ac:dyDescent="0.2">
      <c r="A26" s="109"/>
      <c r="B26" s="79"/>
      <c r="C26" s="54"/>
      <c r="D26" s="55"/>
      <c r="E26" s="56"/>
      <c r="F26" s="57"/>
      <c r="G26" s="83"/>
      <c r="H26" s="87"/>
      <c r="I26" s="55"/>
      <c r="J26" s="57"/>
      <c r="K26" s="57"/>
      <c r="L26" s="57"/>
      <c r="M26" s="57"/>
      <c r="N26" s="91"/>
      <c r="O26" s="79" t="s">
        <v>190</v>
      </c>
      <c r="P26" s="58" t="s">
        <v>42</v>
      </c>
      <c r="Q26" s="55"/>
      <c r="R26" s="59">
        <v>3</v>
      </c>
      <c r="S26" s="56">
        <f>ROUNDUP(R26*0.75,2)</f>
        <v>2.25</v>
      </c>
      <c r="T26" s="75">
        <f>ROUNDUP((R5*R26)+(R6*S26)+(R7*(R26*2)),2)</f>
        <v>0</v>
      </c>
    </row>
    <row r="27" spans="1:20" ht="18.75" customHeight="1" x14ac:dyDescent="0.2">
      <c r="A27" s="109"/>
      <c r="B27" s="79"/>
      <c r="C27" s="54"/>
      <c r="D27" s="55"/>
      <c r="E27" s="56"/>
      <c r="F27" s="57"/>
      <c r="G27" s="83"/>
      <c r="H27" s="87"/>
      <c r="I27" s="55"/>
      <c r="J27" s="57"/>
      <c r="K27" s="57"/>
      <c r="L27" s="57"/>
      <c r="M27" s="57"/>
      <c r="N27" s="91"/>
      <c r="O27" s="79" t="s">
        <v>191</v>
      </c>
      <c r="P27" s="58"/>
      <c r="Q27" s="55"/>
      <c r="R27" s="59"/>
      <c r="S27" s="56"/>
      <c r="T27" s="75"/>
    </row>
    <row r="28" spans="1:20" ht="18.75" customHeight="1" x14ac:dyDescent="0.2">
      <c r="A28" s="109"/>
      <c r="B28" s="79"/>
      <c r="C28" s="54"/>
      <c r="D28" s="55"/>
      <c r="E28" s="56"/>
      <c r="F28" s="57"/>
      <c r="G28" s="83"/>
      <c r="H28" s="87"/>
      <c r="I28" s="55"/>
      <c r="J28" s="57"/>
      <c r="K28" s="57"/>
      <c r="L28" s="57"/>
      <c r="M28" s="57"/>
      <c r="N28" s="91"/>
      <c r="O28" s="79" t="s">
        <v>48</v>
      </c>
      <c r="P28" s="58"/>
      <c r="Q28" s="55"/>
      <c r="R28" s="59"/>
      <c r="S28" s="56"/>
      <c r="T28" s="75"/>
    </row>
    <row r="29" spans="1:20" ht="18.75" customHeight="1" thickBot="1" x14ac:dyDescent="0.25">
      <c r="A29" s="110"/>
      <c r="B29" s="81"/>
      <c r="C29" s="67"/>
      <c r="D29" s="68"/>
      <c r="E29" s="69"/>
      <c r="F29" s="70"/>
      <c r="G29" s="85"/>
      <c r="H29" s="89"/>
      <c r="I29" s="68"/>
      <c r="J29" s="70"/>
      <c r="K29" s="70"/>
      <c r="L29" s="70"/>
      <c r="M29" s="70"/>
      <c r="N29" s="93"/>
      <c r="O29" s="81"/>
      <c r="P29" s="71"/>
      <c r="Q29" s="68"/>
      <c r="R29" s="72"/>
      <c r="S29" s="69"/>
      <c r="T29" s="77"/>
    </row>
    <row r="30" spans="1:20" ht="18.75" customHeight="1" x14ac:dyDescent="0.2">
      <c r="A30" s="108" t="s">
        <v>73</v>
      </c>
      <c r="B30" s="79" t="s">
        <v>58</v>
      </c>
      <c r="C30" s="54" t="s">
        <v>58</v>
      </c>
      <c r="D30" s="55" t="s">
        <v>31</v>
      </c>
      <c r="E30" s="56">
        <v>120</v>
      </c>
      <c r="F30" s="57" t="s">
        <v>59</v>
      </c>
      <c r="G30" s="83"/>
      <c r="H30" s="87" t="s">
        <v>58</v>
      </c>
      <c r="I30" s="55" t="s">
        <v>31</v>
      </c>
      <c r="J30" s="57">
        <f>ROUNDUP(E30*0.75,2)</f>
        <v>90</v>
      </c>
      <c r="K30" s="57" t="s">
        <v>59</v>
      </c>
      <c r="L30" s="57"/>
      <c r="M30" s="57">
        <f>ROUNDUP((S5*E30)+(S6*J30)+(S7*(E30*2)),2)</f>
        <v>0</v>
      </c>
      <c r="N30" s="91">
        <f>M30</f>
        <v>0</v>
      </c>
      <c r="O30" s="79"/>
      <c r="P30" s="58"/>
      <c r="Q30" s="55"/>
      <c r="R30" s="59"/>
      <c r="S30" s="56"/>
      <c r="T30" s="75"/>
    </row>
    <row r="31" spans="1:20" ht="18.75" customHeight="1" x14ac:dyDescent="0.2">
      <c r="A31" s="109"/>
      <c r="B31" s="80"/>
      <c r="C31" s="60"/>
      <c r="D31" s="61"/>
      <c r="E31" s="62"/>
      <c r="F31" s="63"/>
      <c r="G31" s="84"/>
      <c r="H31" s="88"/>
      <c r="I31" s="61"/>
      <c r="J31" s="63"/>
      <c r="K31" s="63"/>
      <c r="L31" s="63"/>
      <c r="M31" s="63"/>
      <c r="N31" s="92"/>
      <c r="O31" s="80"/>
      <c r="P31" s="64"/>
      <c r="Q31" s="61"/>
      <c r="R31" s="65"/>
      <c r="S31" s="62"/>
      <c r="T31" s="76"/>
    </row>
    <row r="32" spans="1:20" ht="18.75" customHeight="1" x14ac:dyDescent="0.2">
      <c r="A32" s="109"/>
      <c r="B32" s="79" t="s">
        <v>308</v>
      </c>
      <c r="C32" s="54" t="s">
        <v>164</v>
      </c>
      <c r="D32" s="55"/>
      <c r="E32" s="56">
        <v>50</v>
      </c>
      <c r="F32" s="57" t="s">
        <v>27</v>
      </c>
      <c r="G32" s="83"/>
      <c r="H32" s="87" t="s">
        <v>164</v>
      </c>
      <c r="I32" s="55"/>
      <c r="J32" s="57">
        <f>ROUNDUP(E32*0.75,2)</f>
        <v>37.5</v>
      </c>
      <c r="K32" s="57" t="s">
        <v>27</v>
      </c>
      <c r="L32" s="57"/>
      <c r="M32" s="57">
        <f>ROUNDUP((S5*E32)+(S6*J32)+(S7*(E32*2)),2)</f>
        <v>0</v>
      </c>
      <c r="N32" s="91">
        <f>ROUND(M32+(M32*10/100),2)</f>
        <v>0</v>
      </c>
      <c r="O32" s="79" t="s">
        <v>309</v>
      </c>
      <c r="P32" s="58" t="s">
        <v>69</v>
      </c>
      <c r="Q32" s="55"/>
      <c r="R32" s="59">
        <v>6</v>
      </c>
      <c r="S32" s="56">
        <f>ROUNDUP(R32*0.75,2)</f>
        <v>4.5</v>
      </c>
      <c r="T32" s="75">
        <f>ROUNDUP((S5*R32)+(S6*S32)+(S7*(R32*2)),2)</f>
        <v>0</v>
      </c>
    </row>
    <row r="33" spans="1:20" ht="18.75" customHeight="1" x14ac:dyDescent="0.2">
      <c r="A33" s="109"/>
      <c r="B33" s="79"/>
      <c r="C33" s="54" t="s">
        <v>285</v>
      </c>
      <c r="D33" s="55"/>
      <c r="E33" s="56">
        <v>8</v>
      </c>
      <c r="F33" s="57" t="s">
        <v>59</v>
      </c>
      <c r="G33" s="83"/>
      <c r="H33" s="87" t="s">
        <v>285</v>
      </c>
      <c r="I33" s="55"/>
      <c r="J33" s="57">
        <f>ROUNDUP(E33*0.75,2)</f>
        <v>6</v>
      </c>
      <c r="K33" s="57" t="s">
        <v>59</v>
      </c>
      <c r="L33" s="57"/>
      <c r="M33" s="57">
        <f>ROUNDUP((S5*E33)+(S6*J33)+(S7*(E33*2)),2)</f>
        <v>0</v>
      </c>
      <c r="N33" s="91">
        <f>M33</f>
        <v>0</v>
      </c>
      <c r="O33" s="79" t="s">
        <v>310</v>
      </c>
      <c r="P33" s="58" t="s">
        <v>30</v>
      </c>
      <c r="Q33" s="55" t="s">
        <v>31</v>
      </c>
      <c r="R33" s="59">
        <v>2</v>
      </c>
      <c r="S33" s="56">
        <f>ROUNDUP(R33*0.75,2)</f>
        <v>1.5</v>
      </c>
      <c r="T33" s="75">
        <f>ROUNDUP((S5*R33)+(S6*S33)+(S7*(R33*2)),2)</f>
        <v>0</v>
      </c>
    </row>
    <row r="34" spans="1:20" ht="18.75" customHeight="1" x14ac:dyDescent="0.2">
      <c r="A34" s="109"/>
      <c r="B34" s="79"/>
      <c r="C34" s="54"/>
      <c r="D34" s="55"/>
      <c r="E34" s="56"/>
      <c r="F34" s="57"/>
      <c r="G34" s="83"/>
      <c r="H34" s="87"/>
      <c r="I34" s="55"/>
      <c r="J34" s="57"/>
      <c r="K34" s="57"/>
      <c r="L34" s="57"/>
      <c r="M34" s="57"/>
      <c r="N34" s="91"/>
      <c r="O34" s="79" t="s">
        <v>311</v>
      </c>
      <c r="P34" s="58" t="s">
        <v>88</v>
      </c>
      <c r="Q34" s="55" t="s">
        <v>41</v>
      </c>
      <c r="R34" s="59">
        <v>0.5</v>
      </c>
      <c r="S34" s="56">
        <f>ROUNDUP(R34*0.75,2)</f>
        <v>0.38</v>
      </c>
      <c r="T34" s="75">
        <f>ROUNDUP((S5*R34)+(S6*S34)+(S7*(R34*2)),2)</f>
        <v>0</v>
      </c>
    </row>
    <row r="35" spans="1:20" ht="18.75" customHeight="1" x14ac:dyDescent="0.2">
      <c r="A35" s="109"/>
      <c r="B35" s="79"/>
      <c r="C35" s="54"/>
      <c r="D35" s="55"/>
      <c r="E35" s="56"/>
      <c r="F35" s="57"/>
      <c r="G35" s="83"/>
      <c r="H35" s="87"/>
      <c r="I35" s="55"/>
      <c r="J35" s="57"/>
      <c r="K35" s="57"/>
      <c r="L35" s="57"/>
      <c r="M35" s="57"/>
      <c r="N35" s="91"/>
      <c r="O35" s="103" t="s">
        <v>545</v>
      </c>
      <c r="P35" s="58" t="s">
        <v>96</v>
      </c>
      <c r="Q35" s="55"/>
      <c r="R35" s="59">
        <v>0.5</v>
      </c>
      <c r="S35" s="56">
        <f>ROUNDUP(R35*0.75,2)</f>
        <v>0.38</v>
      </c>
      <c r="T35" s="75">
        <f>ROUNDUP((S5*R35)+(S6*S35)+(S7*(R35*2)),2)</f>
        <v>0</v>
      </c>
    </row>
    <row r="36" spans="1:20" ht="18.75" customHeight="1" x14ac:dyDescent="0.2">
      <c r="A36" s="109"/>
      <c r="B36" s="79"/>
      <c r="C36" s="54"/>
      <c r="D36" s="55"/>
      <c r="E36" s="56"/>
      <c r="F36" s="57"/>
      <c r="G36" s="83"/>
      <c r="H36" s="87"/>
      <c r="I36" s="55"/>
      <c r="J36" s="57"/>
      <c r="K36" s="57"/>
      <c r="L36" s="57"/>
      <c r="M36" s="57"/>
      <c r="N36" s="91"/>
      <c r="O36" s="106" t="s">
        <v>577</v>
      </c>
      <c r="P36" s="58"/>
      <c r="Q36" s="55"/>
      <c r="R36" s="59"/>
      <c r="S36" s="56"/>
      <c r="T36" s="75"/>
    </row>
    <row r="37" spans="1:20" ht="18.75" customHeight="1" x14ac:dyDescent="0.2">
      <c r="A37" s="109"/>
      <c r="B37" s="79"/>
      <c r="C37" s="54"/>
      <c r="D37" s="55"/>
      <c r="E37" s="56"/>
      <c r="F37" s="57"/>
      <c r="G37" s="83"/>
      <c r="H37" s="87"/>
      <c r="I37" s="55"/>
      <c r="J37" s="57"/>
      <c r="K37" s="57"/>
      <c r="L37" s="57"/>
      <c r="M37" s="57"/>
      <c r="N37" s="91"/>
      <c r="O37" s="103" t="s">
        <v>544</v>
      </c>
      <c r="P37" s="58"/>
      <c r="Q37" s="55"/>
      <c r="R37" s="59"/>
      <c r="S37" s="56"/>
      <c r="T37" s="75"/>
    </row>
    <row r="38" spans="1:20" ht="18.75" customHeight="1" thickBot="1" x14ac:dyDescent="0.25">
      <c r="A38" s="110"/>
      <c r="B38" s="81"/>
      <c r="C38" s="67"/>
      <c r="D38" s="68"/>
      <c r="E38" s="69"/>
      <c r="F38" s="70"/>
      <c r="G38" s="85"/>
      <c r="H38" s="89"/>
      <c r="I38" s="68"/>
      <c r="J38" s="70"/>
      <c r="K38" s="70"/>
      <c r="L38" s="70"/>
      <c r="M38" s="70"/>
      <c r="N38" s="93"/>
      <c r="O38" s="81" t="s">
        <v>48</v>
      </c>
      <c r="P38" s="71"/>
      <c r="Q38" s="68"/>
      <c r="R38" s="72"/>
      <c r="S38" s="69"/>
      <c r="T38" s="77"/>
    </row>
    <row r="39" spans="1:20" ht="18.75" customHeight="1" x14ac:dyDescent="0.2">
      <c r="A39" s="108" t="s">
        <v>101</v>
      </c>
      <c r="B39" s="79" t="s">
        <v>312</v>
      </c>
      <c r="C39" s="54" t="s">
        <v>135</v>
      </c>
      <c r="D39" s="55"/>
      <c r="E39" s="56">
        <v>10</v>
      </c>
      <c r="F39" s="57" t="s">
        <v>27</v>
      </c>
      <c r="G39" s="83"/>
      <c r="H39" s="87" t="s">
        <v>135</v>
      </c>
      <c r="I39" s="55"/>
      <c r="J39" s="57">
        <f>ROUNDUP(E39*0.75,2)</f>
        <v>7.5</v>
      </c>
      <c r="K39" s="57" t="s">
        <v>27</v>
      </c>
      <c r="L39" s="57"/>
      <c r="M39" s="57">
        <f>ROUNDUP((T5*E39)+(T6*J39)+(T7*(E39*2)),2)</f>
        <v>0</v>
      </c>
      <c r="N39" s="91">
        <f>M39</f>
        <v>0</v>
      </c>
      <c r="O39" s="79" t="s">
        <v>313</v>
      </c>
      <c r="P39" s="58" t="s">
        <v>25</v>
      </c>
      <c r="Q39" s="55"/>
      <c r="R39" s="59">
        <v>110</v>
      </c>
      <c r="S39" s="56">
        <f>ROUNDUP(R39*0.75,2)</f>
        <v>82.5</v>
      </c>
      <c r="T39" s="75">
        <f>ROUNDUP((T5*R39)+(T6*S39)+(T7*(R39*2)),2)</f>
        <v>0</v>
      </c>
    </row>
    <row r="40" spans="1:20" ht="18.75" customHeight="1" x14ac:dyDescent="0.2">
      <c r="A40" s="109"/>
      <c r="B40" s="79"/>
      <c r="C40" s="54" t="s">
        <v>28</v>
      </c>
      <c r="D40" s="55"/>
      <c r="E40" s="56">
        <v>20</v>
      </c>
      <c r="F40" s="57" t="s">
        <v>27</v>
      </c>
      <c r="G40" s="83"/>
      <c r="H40" s="87" t="s">
        <v>28</v>
      </c>
      <c r="I40" s="55"/>
      <c r="J40" s="57">
        <f>ROUNDUP(E40*0.75,2)</f>
        <v>15</v>
      </c>
      <c r="K40" s="57" t="s">
        <v>27</v>
      </c>
      <c r="L40" s="57"/>
      <c r="M40" s="57">
        <f>ROUNDUP((T5*E40)+(T6*J40)+(T7*(E40*2)),2)</f>
        <v>0</v>
      </c>
      <c r="N40" s="91">
        <f>ROUND(M40+(M40*6/100),2)</f>
        <v>0</v>
      </c>
      <c r="O40" s="79" t="s">
        <v>314</v>
      </c>
      <c r="P40" s="58" t="s">
        <v>95</v>
      </c>
      <c r="Q40" s="55"/>
      <c r="R40" s="59">
        <v>25</v>
      </c>
      <c r="S40" s="56">
        <f>ROUNDUP(R40*0.75,2)</f>
        <v>18.75</v>
      </c>
      <c r="T40" s="75">
        <f>ROUNDUP((T5*R40)+(T6*S40)+(T7*(R40*2)),2)</f>
        <v>0</v>
      </c>
    </row>
    <row r="41" spans="1:20" ht="18.75" customHeight="1" x14ac:dyDescent="0.2">
      <c r="A41" s="109"/>
      <c r="B41" s="79"/>
      <c r="C41" s="54" t="s">
        <v>83</v>
      </c>
      <c r="D41" s="55" t="s">
        <v>84</v>
      </c>
      <c r="E41" s="56">
        <v>1</v>
      </c>
      <c r="F41" s="57" t="s">
        <v>56</v>
      </c>
      <c r="G41" s="83"/>
      <c r="H41" s="87" t="s">
        <v>83</v>
      </c>
      <c r="I41" s="55" t="s">
        <v>84</v>
      </c>
      <c r="J41" s="57">
        <f>ROUNDUP(E41*0.75,2)</f>
        <v>0.75</v>
      </c>
      <c r="K41" s="57" t="s">
        <v>56</v>
      </c>
      <c r="L41" s="57"/>
      <c r="M41" s="57">
        <f>ROUNDUP((T5*E41)+(T6*J41)+(T7*(E41*2)),2)</f>
        <v>0</v>
      </c>
      <c r="N41" s="91">
        <f>M41</f>
        <v>0</v>
      </c>
      <c r="O41" s="103" t="s">
        <v>633</v>
      </c>
      <c r="P41" s="58" t="s">
        <v>69</v>
      </c>
      <c r="Q41" s="55"/>
      <c r="R41" s="59">
        <v>1</v>
      </c>
      <c r="S41" s="56">
        <f>ROUNDUP(R41*0.75,2)</f>
        <v>0.75</v>
      </c>
      <c r="T41" s="75">
        <f>ROUNDUP((T5*R41)+(T6*S41)+(T7*(R41*2)),2)</f>
        <v>0</v>
      </c>
    </row>
    <row r="42" spans="1:20" ht="18.75" customHeight="1" x14ac:dyDescent="0.2">
      <c r="A42" s="109"/>
      <c r="B42" s="79"/>
      <c r="C42" s="54" t="s">
        <v>315</v>
      </c>
      <c r="D42" s="55" t="s">
        <v>151</v>
      </c>
      <c r="E42" s="56">
        <v>0.5</v>
      </c>
      <c r="F42" s="57" t="s">
        <v>27</v>
      </c>
      <c r="G42" s="83"/>
      <c r="H42" s="87" t="s">
        <v>315</v>
      </c>
      <c r="I42" s="55" t="s">
        <v>151</v>
      </c>
      <c r="J42" s="57">
        <f>ROUNDUP(E42*0.75,2)</f>
        <v>0.38</v>
      </c>
      <c r="K42" s="57" t="s">
        <v>27</v>
      </c>
      <c r="L42" s="57"/>
      <c r="M42" s="57">
        <f>ROUNDUP((T5*E42)+(T6*J42)+(T7*(E42*2)),2)</f>
        <v>0</v>
      </c>
      <c r="N42" s="91">
        <f>M42</f>
        <v>0</v>
      </c>
      <c r="O42" s="79" t="s">
        <v>24</v>
      </c>
      <c r="P42" s="58" t="s">
        <v>96</v>
      </c>
      <c r="Q42" s="55"/>
      <c r="R42" s="59">
        <v>2</v>
      </c>
      <c r="S42" s="56">
        <f>ROUNDUP(R42*0.75,2)</f>
        <v>1.5</v>
      </c>
      <c r="T42" s="75">
        <f>ROUNDUP((T5*R42)+(T6*S42)+(T7*(R42*2)),2)</f>
        <v>0</v>
      </c>
    </row>
    <row r="43" spans="1:20" ht="18.75" customHeight="1" x14ac:dyDescent="0.2">
      <c r="A43" s="109"/>
      <c r="B43" s="79"/>
      <c r="C43" s="54"/>
      <c r="D43" s="55"/>
      <c r="E43" s="56"/>
      <c r="F43" s="57"/>
      <c r="G43" s="83"/>
      <c r="H43" s="87"/>
      <c r="I43" s="55"/>
      <c r="J43" s="57"/>
      <c r="K43" s="57"/>
      <c r="L43" s="57"/>
      <c r="M43" s="57"/>
      <c r="N43" s="91"/>
      <c r="O43" s="79" t="s">
        <v>65</v>
      </c>
      <c r="P43" s="58" t="s">
        <v>88</v>
      </c>
      <c r="Q43" s="55" t="s">
        <v>41</v>
      </c>
      <c r="R43" s="59">
        <v>4.5</v>
      </c>
      <c r="S43" s="56">
        <f>ROUNDUP(R43*0.75,2)</f>
        <v>3.38</v>
      </c>
      <c r="T43" s="75">
        <f>ROUNDUP((T5*R43)+(T6*S43)+(T7*(R43*2)),2)</f>
        <v>0</v>
      </c>
    </row>
    <row r="44" spans="1:20" ht="18.75" customHeight="1" x14ac:dyDescent="0.2">
      <c r="A44" s="109"/>
      <c r="B44" s="79"/>
      <c r="C44" s="54"/>
      <c r="D44" s="55"/>
      <c r="E44" s="56"/>
      <c r="F44" s="57"/>
      <c r="G44" s="83"/>
      <c r="H44" s="87"/>
      <c r="I44" s="55"/>
      <c r="J44" s="57"/>
      <c r="K44" s="57"/>
      <c r="L44" s="57"/>
      <c r="M44" s="57"/>
      <c r="N44" s="91"/>
      <c r="O44" s="79"/>
      <c r="P44" s="58"/>
      <c r="Q44" s="55"/>
      <c r="R44" s="59"/>
      <c r="S44" s="56"/>
      <c r="T44" s="75"/>
    </row>
    <row r="45" spans="1:20" ht="18.75" customHeight="1" x14ac:dyDescent="0.2">
      <c r="A45" s="109"/>
      <c r="B45" s="80"/>
      <c r="C45" s="60"/>
      <c r="D45" s="61"/>
      <c r="E45" s="62"/>
      <c r="F45" s="63"/>
      <c r="G45" s="84"/>
      <c r="H45" s="88"/>
      <c r="I45" s="61"/>
      <c r="J45" s="63"/>
      <c r="K45" s="63"/>
      <c r="L45" s="63"/>
      <c r="M45" s="63"/>
      <c r="N45" s="92"/>
      <c r="O45" s="80"/>
      <c r="P45" s="64"/>
      <c r="Q45" s="61"/>
      <c r="R45" s="65"/>
      <c r="S45" s="62"/>
      <c r="T45" s="76"/>
    </row>
    <row r="46" spans="1:20" ht="18.75" customHeight="1" x14ac:dyDescent="0.2">
      <c r="A46" s="109"/>
      <c r="B46" s="79" t="s">
        <v>316</v>
      </c>
      <c r="C46" s="54" t="s">
        <v>125</v>
      </c>
      <c r="D46" s="55"/>
      <c r="E46" s="56">
        <v>30</v>
      </c>
      <c r="F46" s="57" t="s">
        <v>27</v>
      </c>
      <c r="G46" s="83"/>
      <c r="H46" s="87" t="s">
        <v>125</v>
      </c>
      <c r="I46" s="55"/>
      <c r="J46" s="57">
        <f>ROUNDUP(E46*0.75,2)</f>
        <v>22.5</v>
      </c>
      <c r="K46" s="57" t="s">
        <v>27</v>
      </c>
      <c r="L46" s="57"/>
      <c r="M46" s="57">
        <f>ROUNDUP((T5*E46)+(T6*J46)+(T7*(E46*2)),2)</f>
        <v>0</v>
      </c>
      <c r="N46" s="91">
        <f>ROUND(M46+(M46*15/100),2)</f>
        <v>0</v>
      </c>
      <c r="O46" s="79" t="s">
        <v>271</v>
      </c>
      <c r="P46" s="58" t="s">
        <v>69</v>
      </c>
      <c r="Q46" s="55"/>
      <c r="R46" s="59">
        <v>0.5</v>
      </c>
      <c r="S46" s="56">
        <f>ROUNDUP(R46*0.75,2)</f>
        <v>0.38</v>
      </c>
      <c r="T46" s="75">
        <f>ROUNDUP((T5*R46)+(T6*S46)+(T7*(R46*2)),2)</f>
        <v>0</v>
      </c>
    </row>
    <row r="47" spans="1:20" ht="18.75" customHeight="1" x14ac:dyDescent="0.2">
      <c r="A47" s="109"/>
      <c r="B47" s="79"/>
      <c r="C47" s="54" t="s">
        <v>49</v>
      </c>
      <c r="D47" s="55"/>
      <c r="E47" s="56">
        <v>10</v>
      </c>
      <c r="F47" s="57" t="s">
        <v>27</v>
      </c>
      <c r="G47" s="83"/>
      <c r="H47" s="87" t="s">
        <v>49</v>
      </c>
      <c r="I47" s="55"/>
      <c r="J47" s="57">
        <f>ROUNDUP(E47*0.75,2)</f>
        <v>7.5</v>
      </c>
      <c r="K47" s="57" t="s">
        <v>27</v>
      </c>
      <c r="L47" s="57"/>
      <c r="M47" s="57">
        <f>ROUNDUP((T5*E47)+(T6*J47)+(T7*(E47*2)),2)</f>
        <v>0</v>
      </c>
      <c r="N47" s="91">
        <f>ROUND(M47+(M47*10/100),2)</f>
        <v>0</v>
      </c>
      <c r="O47" s="79" t="s">
        <v>183</v>
      </c>
      <c r="P47" s="58" t="s">
        <v>88</v>
      </c>
      <c r="Q47" s="55" t="s">
        <v>41</v>
      </c>
      <c r="R47" s="59">
        <v>1</v>
      </c>
      <c r="S47" s="56">
        <f>ROUNDUP(R47*0.75,2)</f>
        <v>0.75</v>
      </c>
      <c r="T47" s="75">
        <f>ROUNDUP((T5*R47)+(T6*S47)+(T7*(R47*2)),2)</f>
        <v>0</v>
      </c>
    </row>
    <row r="48" spans="1:20" ht="18.75" customHeight="1" x14ac:dyDescent="0.2">
      <c r="A48" s="109"/>
      <c r="B48" s="79"/>
      <c r="C48" s="54"/>
      <c r="D48" s="55"/>
      <c r="E48" s="56"/>
      <c r="F48" s="57"/>
      <c r="G48" s="83"/>
      <c r="H48" s="87"/>
      <c r="I48" s="55"/>
      <c r="J48" s="57"/>
      <c r="K48" s="57"/>
      <c r="L48" s="57"/>
      <c r="M48" s="57"/>
      <c r="N48" s="91"/>
      <c r="O48" s="79" t="s">
        <v>48</v>
      </c>
      <c r="P48" s="58"/>
      <c r="Q48" s="55"/>
      <c r="R48" s="59"/>
      <c r="S48" s="56"/>
      <c r="T48" s="75"/>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317</v>
      </c>
      <c r="C50" s="54" t="s">
        <v>26</v>
      </c>
      <c r="D50" s="55"/>
      <c r="E50" s="56">
        <v>10</v>
      </c>
      <c r="F50" s="57" t="s">
        <v>27</v>
      </c>
      <c r="G50" s="83"/>
      <c r="H50" s="87" t="s">
        <v>26</v>
      </c>
      <c r="I50" s="55"/>
      <c r="J50" s="57">
        <f>ROUNDUP(E50*0.75,2)</f>
        <v>7.5</v>
      </c>
      <c r="K50" s="57" t="s">
        <v>27</v>
      </c>
      <c r="L50" s="57"/>
      <c r="M50" s="57">
        <f>ROUNDUP((T5*E50)+(T6*J50)+(T7*(E50*2)),2)</f>
        <v>0</v>
      </c>
      <c r="N50" s="91">
        <f>M50</f>
        <v>0</v>
      </c>
      <c r="O50" s="103" t="s">
        <v>576</v>
      </c>
      <c r="P50" s="58" t="s">
        <v>44</v>
      </c>
      <c r="Q50" s="55"/>
      <c r="R50" s="59">
        <v>1</v>
      </c>
      <c r="S50" s="56">
        <f>ROUNDUP(R50*0.75,2)</f>
        <v>0.75</v>
      </c>
      <c r="T50" s="75">
        <f>ROUNDUP((T5*R50)+(T6*S50)+(T7*(R50*2)),2)</f>
        <v>0</v>
      </c>
    </row>
    <row r="51" spans="1:20" ht="18.75" customHeight="1" x14ac:dyDescent="0.2">
      <c r="A51" s="109"/>
      <c r="B51" s="79"/>
      <c r="C51" s="54" t="s">
        <v>241</v>
      </c>
      <c r="D51" s="55"/>
      <c r="E51" s="56">
        <v>20</v>
      </c>
      <c r="F51" s="57" t="s">
        <v>27</v>
      </c>
      <c r="G51" s="83"/>
      <c r="H51" s="87" t="s">
        <v>241</v>
      </c>
      <c r="I51" s="55"/>
      <c r="J51" s="57">
        <f>ROUNDUP(E51*0.75,2)</f>
        <v>15</v>
      </c>
      <c r="K51" s="57" t="s">
        <v>27</v>
      </c>
      <c r="L51" s="57"/>
      <c r="M51" s="57">
        <f>ROUNDUP((T5*E51)+(T6*J51)+(T7*(E51*2)),2)</f>
        <v>0</v>
      </c>
      <c r="N51" s="91">
        <f>ROUND(M51+(M51*10/100),2)</f>
        <v>0</v>
      </c>
      <c r="O51" s="79" t="s">
        <v>318</v>
      </c>
      <c r="P51" s="58" t="s">
        <v>95</v>
      </c>
      <c r="Q51" s="55"/>
      <c r="R51" s="59">
        <v>100</v>
      </c>
      <c r="S51" s="56">
        <f>ROUNDUP(R51*0.75,2)</f>
        <v>75</v>
      </c>
      <c r="T51" s="75">
        <f>ROUNDUP((T5*R51)+(T6*S51)+(T7*(R51*2)),2)</f>
        <v>0</v>
      </c>
    </row>
    <row r="52" spans="1:20" ht="18.75" customHeight="1" x14ac:dyDescent="0.2">
      <c r="A52" s="109"/>
      <c r="B52" s="79"/>
      <c r="C52" s="54" t="s">
        <v>320</v>
      </c>
      <c r="D52" s="55"/>
      <c r="E52" s="56">
        <v>5</v>
      </c>
      <c r="F52" s="57" t="s">
        <v>27</v>
      </c>
      <c r="G52" s="83"/>
      <c r="H52" s="87" t="s">
        <v>320</v>
      </c>
      <c r="I52" s="55"/>
      <c r="J52" s="57">
        <f>ROUNDUP(E52*0.75,2)</f>
        <v>3.75</v>
      </c>
      <c r="K52" s="57" t="s">
        <v>27</v>
      </c>
      <c r="L52" s="57"/>
      <c r="M52" s="57">
        <f>ROUNDUP((T5*E52)+(T6*J52)+(T7*(E52*2)),2)</f>
        <v>0</v>
      </c>
      <c r="N52" s="91">
        <f>ROUND(M52+(M52*15/100),2)</f>
        <v>0</v>
      </c>
      <c r="O52" s="79" t="s">
        <v>319</v>
      </c>
      <c r="P52" s="58" t="s">
        <v>136</v>
      </c>
      <c r="Q52" s="55"/>
      <c r="R52" s="59">
        <v>3</v>
      </c>
      <c r="S52" s="56">
        <f>ROUNDUP(R52*0.75,2)</f>
        <v>2.25</v>
      </c>
      <c r="T52" s="75">
        <f>ROUNDUP((T5*R52)+(T6*S52)+(T7*(R52*2)),2)</f>
        <v>0</v>
      </c>
    </row>
    <row r="53" spans="1:20" ht="18.75" customHeight="1" x14ac:dyDescent="0.2">
      <c r="A53" s="109"/>
      <c r="B53" s="79"/>
      <c r="C53" s="54" t="s">
        <v>255</v>
      </c>
      <c r="D53" s="55"/>
      <c r="E53" s="56">
        <v>3</v>
      </c>
      <c r="F53" s="57" t="s">
        <v>27</v>
      </c>
      <c r="G53" s="83"/>
      <c r="H53" s="87" t="s">
        <v>255</v>
      </c>
      <c r="I53" s="55"/>
      <c r="J53" s="57">
        <f>ROUNDUP(E53*0.75,2)</f>
        <v>2.25</v>
      </c>
      <c r="K53" s="57" t="s">
        <v>27</v>
      </c>
      <c r="L53" s="57"/>
      <c r="M53" s="57">
        <f>ROUNDUP((T5*E53)+(T6*J53)+(T7*(E53*2)),2)</f>
        <v>0</v>
      </c>
      <c r="N53" s="91">
        <f>ROUND(M53+(M53*40/100),2)</f>
        <v>0</v>
      </c>
      <c r="O53" s="79" t="s">
        <v>48</v>
      </c>
      <c r="P53" s="58"/>
      <c r="Q53" s="55"/>
      <c r="R53" s="59"/>
      <c r="S53" s="56"/>
      <c r="T53" s="75"/>
    </row>
    <row r="54" spans="1:20" ht="18.75" customHeight="1" thickBot="1" x14ac:dyDescent="0.25">
      <c r="A54" s="110"/>
      <c r="B54" s="81"/>
      <c r="C54" s="67"/>
      <c r="D54" s="68"/>
      <c r="E54" s="69"/>
      <c r="F54" s="70"/>
      <c r="G54" s="85"/>
      <c r="H54" s="89"/>
      <c r="I54" s="68"/>
      <c r="J54" s="70"/>
      <c r="K54" s="70"/>
      <c r="L54" s="70"/>
      <c r="M54" s="70"/>
      <c r="N54" s="93"/>
      <c r="O54" s="81"/>
      <c r="P54" s="71"/>
      <c r="Q54" s="68"/>
      <c r="R54" s="72"/>
      <c r="S54" s="69"/>
      <c r="T54" s="77"/>
    </row>
    <row r="55" spans="1:20" ht="18.75" customHeight="1" x14ac:dyDescent="0.2">
      <c r="A55" s="94" t="s">
        <v>102</v>
      </c>
    </row>
    <row r="56" spans="1:20" ht="18.75" customHeight="1" x14ac:dyDescent="0.2">
      <c r="A56" s="94" t="s">
        <v>103</v>
      </c>
    </row>
    <row r="57" spans="1:20" ht="18.75" customHeight="1" x14ac:dyDescent="0.2">
      <c r="A57" s="37" t="s">
        <v>104</v>
      </c>
    </row>
    <row r="58" spans="1:20" ht="18.75" customHeight="1" x14ac:dyDescent="0.2">
      <c r="A58" s="37" t="s">
        <v>105</v>
      </c>
    </row>
    <row r="59" spans="1:20" ht="18.75" customHeight="1" x14ac:dyDescent="0.2">
      <c r="A59" s="37" t="s">
        <v>106</v>
      </c>
    </row>
    <row r="60" spans="1:20" ht="18.75" customHeight="1" x14ac:dyDescent="0.2">
      <c r="A60" s="37" t="s">
        <v>107</v>
      </c>
    </row>
    <row r="61" spans="1:20" ht="18.75" customHeight="1" x14ac:dyDescent="0.2">
      <c r="A61" s="37" t="s">
        <v>108</v>
      </c>
    </row>
    <row r="62" spans="1:20" ht="18.75" customHeight="1" x14ac:dyDescent="0.2">
      <c r="A62" s="37" t="s">
        <v>169</v>
      </c>
    </row>
  </sheetData>
  <mergeCells count="7">
    <mergeCell ref="A39:A54"/>
    <mergeCell ref="H1:O1"/>
    <mergeCell ref="A2:T2"/>
    <mergeCell ref="Q3:T3"/>
    <mergeCell ref="A8:F8"/>
    <mergeCell ref="A10:A29"/>
    <mergeCell ref="A30:A38"/>
  </mergeCells>
  <phoneticPr fontId="18"/>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0"/>
  <sheetViews>
    <sheetView showZeros="0" topLeftCell="A31" zoomScale="80" zoomScaleNormal="80" zoomScaleSheetLayoutView="80" workbookViewId="0">
      <selection activeCell="O26" sqref="O26"/>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5"/>
      <c r="C5" s="2"/>
      <c r="D5" s="3"/>
      <c r="E5" s="6"/>
      <c r="F5" s="2"/>
      <c r="G5" s="2"/>
      <c r="H5" s="2"/>
      <c r="I5" s="3"/>
      <c r="J5" s="2"/>
      <c r="K5" s="7"/>
      <c r="L5" s="7"/>
      <c r="M5" s="7"/>
      <c r="N5" s="9"/>
      <c r="O5" s="2"/>
      <c r="P5" s="14"/>
      <c r="Q5" s="45" t="s">
        <v>6</v>
      </c>
      <c r="R5" s="46"/>
      <c r="S5" s="47"/>
      <c r="T5" s="47"/>
      <c r="U5" s="3"/>
    </row>
    <row r="6" spans="1:21" ht="22.5" customHeight="1" x14ac:dyDescent="0.2">
      <c r="A6" s="5"/>
      <c r="B6" s="5"/>
      <c r="C6" s="2"/>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321</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25</v>
      </c>
      <c r="C10" s="48"/>
      <c r="D10" s="49"/>
      <c r="E10" s="50"/>
      <c r="F10" s="51"/>
      <c r="G10" s="82"/>
      <c r="H10" s="86"/>
      <c r="I10" s="49"/>
      <c r="J10" s="51"/>
      <c r="K10" s="51"/>
      <c r="L10" s="51"/>
      <c r="M10" s="51"/>
      <c r="N10" s="90"/>
      <c r="O10" s="78"/>
      <c r="P10" s="52" t="s">
        <v>25</v>
      </c>
      <c r="Q10" s="49"/>
      <c r="R10" s="53">
        <v>110</v>
      </c>
      <c r="S10" s="50">
        <f>ROUNDUP(R10*0.75,2)</f>
        <v>82.5</v>
      </c>
      <c r="T10" s="74">
        <f>ROUNDUP((R5*R10)+(R6*S10)+(R7*(R10*2)),2)</f>
        <v>0</v>
      </c>
    </row>
    <row r="11" spans="1:21" ht="18.75" customHeight="1" x14ac:dyDescent="0.2">
      <c r="A11" s="109"/>
      <c r="B11" s="80"/>
      <c r="C11" s="60"/>
      <c r="D11" s="61"/>
      <c r="E11" s="62"/>
      <c r="F11" s="63"/>
      <c r="G11" s="84"/>
      <c r="H11" s="88"/>
      <c r="I11" s="61"/>
      <c r="J11" s="63"/>
      <c r="K11" s="63"/>
      <c r="L11" s="63"/>
      <c r="M11" s="63"/>
      <c r="N11" s="92"/>
      <c r="O11" s="80"/>
      <c r="P11" s="64"/>
      <c r="Q11" s="61"/>
      <c r="R11" s="65"/>
      <c r="S11" s="62"/>
      <c r="T11" s="76"/>
    </row>
    <row r="12" spans="1:21" ht="18.75" customHeight="1" x14ac:dyDescent="0.2">
      <c r="A12" s="109"/>
      <c r="B12" s="79" t="s">
        <v>322</v>
      </c>
      <c r="C12" s="54" t="s">
        <v>26</v>
      </c>
      <c r="D12" s="55"/>
      <c r="E12" s="56">
        <v>40</v>
      </c>
      <c r="F12" s="57" t="s">
        <v>27</v>
      </c>
      <c r="G12" s="83"/>
      <c r="H12" s="87" t="s">
        <v>26</v>
      </c>
      <c r="I12" s="55"/>
      <c r="J12" s="57">
        <f>ROUNDUP(E12*0.75,2)</f>
        <v>30</v>
      </c>
      <c r="K12" s="57" t="s">
        <v>27</v>
      </c>
      <c r="L12" s="57"/>
      <c r="M12" s="57">
        <f>ROUNDUP((R5*E12)+(R6*J12)+(R7*(E12*2)),2)</f>
        <v>0</v>
      </c>
      <c r="N12" s="91">
        <f>M12</f>
        <v>0</v>
      </c>
      <c r="O12" s="79" t="s">
        <v>323</v>
      </c>
      <c r="P12" s="58" t="s">
        <v>44</v>
      </c>
      <c r="Q12" s="55"/>
      <c r="R12" s="59">
        <v>2</v>
      </c>
      <c r="S12" s="56">
        <f>ROUNDUP(R12*0.75,2)</f>
        <v>1.5</v>
      </c>
      <c r="T12" s="75">
        <f>ROUNDUP((R5*R12)+(R6*S12)+(R7*(R12*2)),2)</f>
        <v>0</v>
      </c>
    </row>
    <row r="13" spans="1:21" ht="18.75" customHeight="1" x14ac:dyDescent="0.2">
      <c r="A13" s="109"/>
      <c r="B13" s="79"/>
      <c r="C13" s="54" t="s">
        <v>37</v>
      </c>
      <c r="D13" s="55"/>
      <c r="E13" s="56">
        <v>50</v>
      </c>
      <c r="F13" s="57" t="s">
        <v>27</v>
      </c>
      <c r="G13" s="83"/>
      <c r="H13" s="87" t="s">
        <v>37</v>
      </c>
      <c r="I13" s="55"/>
      <c r="J13" s="57">
        <f>ROUNDUP(E13*0.75,2)</f>
        <v>37.5</v>
      </c>
      <c r="K13" s="57" t="s">
        <v>27</v>
      </c>
      <c r="L13" s="57"/>
      <c r="M13" s="57">
        <f>ROUNDUP((R5*E13)+(R6*J13)+(R7*(E13*2)),2)</f>
        <v>0</v>
      </c>
      <c r="N13" s="91">
        <f>ROUND(M13+(M13*10/100),2)</f>
        <v>0</v>
      </c>
      <c r="O13" s="79" t="s">
        <v>324</v>
      </c>
      <c r="P13" s="58" t="s">
        <v>95</v>
      </c>
      <c r="Q13" s="55"/>
      <c r="R13" s="59">
        <v>30</v>
      </c>
      <c r="S13" s="56">
        <f>ROUNDUP(R13*0.75,2)</f>
        <v>22.5</v>
      </c>
      <c r="T13" s="75">
        <f>ROUNDUP((R5*R13)+(R6*S13)+(R7*(R13*2)),2)</f>
        <v>0</v>
      </c>
    </row>
    <row r="14" spans="1:21" ht="18.75" customHeight="1" x14ac:dyDescent="0.2">
      <c r="A14" s="109"/>
      <c r="B14" s="79"/>
      <c r="C14" s="54" t="s">
        <v>28</v>
      </c>
      <c r="D14" s="55"/>
      <c r="E14" s="56">
        <v>20</v>
      </c>
      <c r="F14" s="57" t="s">
        <v>27</v>
      </c>
      <c r="G14" s="83"/>
      <c r="H14" s="87" t="s">
        <v>28</v>
      </c>
      <c r="I14" s="55"/>
      <c r="J14" s="57">
        <f>ROUNDUP(E14*0.75,2)</f>
        <v>15</v>
      </c>
      <c r="K14" s="57" t="s">
        <v>27</v>
      </c>
      <c r="L14" s="57"/>
      <c r="M14" s="57">
        <f>ROUNDUP((R5*E14)+(R6*J14)+(R7*(E14*2)),2)</f>
        <v>0</v>
      </c>
      <c r="N14" s="91">
        <f>ROUND(M14+(M14*6/100),2)</f>
        <v>0</v>
      </c>
      <c r="O14" s="79" t="s">
        <v>48</v>
      </c>
      <c r="P14" s="58" t="s">
        <v>69</v>
      </c>
      <c r="Q14" s="55"/>
      <c r="R14" s="59">
        <v>2</v>
      </c>
      <c r="S14" s="56">
        <f>ROUNDUP(R14*0.75,2)</f>
        <v>1.5</v>
      </c>
      <c r="T14" s="75">
        <f>ROUNDUP((R5*R14)+(R6*S14)+(R7*(R14*2)),2)</f>
        <v>0</v>
      </c>
    </row>
    <row r="15" spans="1:21" ht="18.75" customHeight="1" x14ac:dyDescent="0.2">
      <c r="A15" s="109"/>
      <c r="B15" s="79"/>
      <c r="C15" s="54" t="s">
        <v>49</v>
      </c>
      <c r="D15" s="55"/>
      <c r="E15" s="56">
        <v>10</v>
      </c>
      <c r="F15" s="57" t="s">
        <v>27</v>
      </c>
      <c r="G15" s="83"/>
      <c r="H15" s="87" t="s">
        <v>49</v>
      </c>
      <c r="I15" s="55"/>
      <c r="J15" s="57">
        <f>ROUNDUP(E15*0.75,2)</f>
        <v>7.5</v>
      </c>
      <c r="K15" s="57" t="s">
        <v>27</v>
      </c>
      <c r="L15" s="57"/>
      <c r="M15" s="57">
        <f>ROUNDUP((R5*E15)+(R6*J15)+(R7*(E15*2)),2)</f>
        <v>0</v>
      </c>
      <c r="N15" s="91">
        <f>ROUND(M15+(M15*10/100),2)</f>
        <v>0</v>
      </c>
      <c r="O15" s="79"/>
      <c r="P15" s="58" t="s">
        <v>96</v>
      </c>
      <c r="Q15" s="55"/>
      <c r="R15" s="59">
        <v>1</v>
      </c>
      <c r="S15" s="56">
        <f>ROUNDUP(R15*0.75,2)</f>
        <v>0.75</v>
      </c>
      <c r="T15" s="75">
        <f>ROUNDUP((R5*R15)+(R6*S15)+(R7*(R15*2)),2)</f>
        <v>0</v>
      </c>
    </row>
    <row r="16" spans="1:21" ht="18.75" customHeight="1" x14ac:dyDescent="0.2">
      <c r="A16" s="109"/>
      <c r="B16" s="79"/>
      <c r="C16" s="54"/>
      <c r="D16" s="55"/>
      <c r="E16" s="56"/>
      <c r="F16" s="57"/>
      <c r="G16" s="83"/>
      <c r="H16" s="87"/>
      <c r="I16" s="55"/>
      <c r="J16" s="57"/>
      <c r="K16" s="57"/>
      <c r="L16" s="57"/>
      <c r="M16" s="57"/>
      <c r="N16" s="91"/>
      <c r="O16" s="79"/>
      <c r="P16" s="58" t="s">
        <v>88</v>
      </c>
      <c r="Q16" s="55" t="s">
        <v>41</v>
      </c>
      <c r="R16" s="59">
        <v>3</v>
      </c>
      <c r="S16" s="56">
        <f>ROUNDUP(R16*0.75,2)</f>
        <v>2.25</v>
      </c>
      <c r="T16" s="75">
        <f>ROUNDUP((R5*R16)+(R6*S16)+(R7*(R16*2)),2)</f>
        <v>0</v>
      </c>
    </row>
    <row r="17" spans="1:20" ht="18.75" customHeight="1" x14ac:dyDescent="0.2">
      <c r="A17" s="109"/>
      <c r="B17" s="80"/>
      <c r="C17" s="60"/>
      <c r="D17" s="61"/>
      <c r="E17" s="62"/>
      <c r="F17" s="63"/>
      <c r="G17" s="84"/>
      <c r="H17" s="88"/>
      <c r="I17" s="61"/>
      <c r="J17" s="63"/>
      <c r="K17" s="63"/>
      <c r="L17" s="63"/>
      <c r="M17" s="63"/>
      <c r="N17" s="92"/>
      <c r="O17" s="80"/>
      <c r="P17" s="64"/>
      <c r="Q17" s="61"/>
      <c r="R17" s="65"/>
      <c r="S17" s="62"/>
      <c r="T17" s="76"/>
    </row>
    <row r="18" spans="1:20" ht="18.75" customHeight="1" x14ac:dyDescent="0.2">
      <c r="A18" s="109"/>
      <c r="B18" s="79" t="s">
        <v>325</v>
      </c>
      <c r="C18" s="54" t="s">
        <v>163</v>
      </c>
      <c r="D18" s="55"/>
      <c r="E18" s="56">
        <v>40</v>
      </c>
      <c r="F18" s="57" t="s">
        <v>27</v>
      </c>
      <c r="G18" s="83"/>
      <c r="H18" s="87" t="s">
        <v>163</v>
      </c>
      <c r="I18" s="55"/>
      <c r="J18" s="57">
        <f>ROUNDUP(E18*0.75,2)</f>
        <v>30</v>
      </c>
      <c r="K18" s="57" t="s">
        <v>27</v>
      </c>
      <c r="L18" s="57"/>
      <c r="M18" s="57">
        <f>ROUNDUP((R5*E18)+(R6*J18)+(R7*(E18*2)),2)</f>
        <v>0</v>
      </c>
      <c r="N18" s="91">
        <f>ROUND(M18+(M18*6/100),2)</f>
        <v>0</v>
      </c>
      <c r="O18" s="79" t="s">
        <v>326</v>
      </c>
      <c r="P18" s="58" t="s">
        <v>95</v>
      </c>
      <c r="Q18" s="55"/>
      <c r="R18" s="59">
        <v>1.5</v>
      </c>
      <c r="S18" s="56">
        <f>ROUNDUP(R18*0.75,2)</f>
        <v>1.1300000000000001</v>
      </c>
      <c r="T18" s="75">
        <f>ROUNDUP((R5*R18)+(R6*S18)+(R7*(R18*2)),2)</f>
        <v>0</v>
      </c>
    </row>
    <row r="19" spans="1:20" ht="18.75" customHeight="1" x14ac:dyDescent="0.2">
      <c r="A19" s="109"/>
      <c r="B19" s="79"/>
      <c r="C19" s="54" t="s">
        <v>50</v>
      </c>
      <c r="D19" s="55"/>
      <c r="E19" s="56">
        <v>0.5</v>
      </c>
      <c r="F19" s="57" t="s">
        <v>27</v>
      </c>
      <c r="G19" s="83"/>
      <c r="H19" s="87" t="s">
        <v>50</v>
      </c>
      <c r="I19" s="55"/>
      <c r="J19" s="57">
        <f>ROUNDUP(E19*0.75,2)</f>
        <v>0.38</v>
      </c>
      <c r="K19" s="57" t="s">
        <v>27</v>
      </c>
      <c r="L19" s="57"/>
      <c r="M19" s="57">
        <f>ROUNDUP((R5*E19)+(R6*J19)+(R7*(E19*2)),2)</f>
        <v>0</v>
      </c>
      <c r="N19" s="91">
        <f>M19</f>
        <v>0</v>
      </c>
      <c r="O19" s="79" t="s">
        <v>327</v>
      </c>
      <c r="P19" s="58" t="s">
        <v>69</v>
      </c>
      <c r="Q19" s="55"/>
      <c r="R19" s="59">
        <v>0.5</v>
      </c>
      <c r="S19" s="56">
        <f>ROUNDUP(R19*0.75,2)</f>
        <v>0.38</v>
      </c>
      <c r="T19" s="75">
        <f>ROUNDUP((R5*R19)+(R6*S19)+(R7*(R19*2)),2)</f>
        <v>0</v>
      </c>
    </row>
    <row r="20" spans="1:20" ht="18.75" customHeight="1" x14ac:dyDescent="0.2">
      <c r="A20" s="109"/>
      <c r="B20" s="79"/>
      <c r="C20" s="54" t="s">
        <v>159</v>
      </c>
      <c r="D20" s="55"/>
      <c r="E20" s="56">
        <v>2</v>
      </c>
      <c r="F20" s="57" t="s">
        <v>27</v>
      </c>
      <c r="G20" s="83"/>
      <c r="H20" s="87" t="s">
        <v>159</v>
      </c>
      <c r="I20" s="55"/>
      <c r="J20" s="57">
        <f>ROUNDUP(E20*0.75,2)</f>
        <v>1.5</v>
      </c>
      <c r="K20" s="57" t="s">
        <v>27</v>
      </c>
      <c r="L20" s="57"/>
      <c r="M20" s="57">
        <f>ROUNDUP((R5*E20)+(R6*J20)+(R7*(E20*2)),2)</f>
        <v>0</v>
      </c>
      <c r="N20" s="91">
        <f>M20</f>
        <v>0</v>
      </c>
      <c r="O20" s="79" t="s">
        <v>48</v>
      </c>
      <c r="P20" s="58" t="s">
        <v>88</v>
      </c>
      <c r="Q20" s="55" t="s">
        <v>41</v>
      </c>
      <c r="R20" s="59">
        <v>1</v>
      </c>
      <c r="S20" s="56">
        <f>ROUNDUP(R20*0.75,2)</f>
        <v>0.75</v>
      </c>
      <c r="T20" s="75">
        <f>ROUNDUP((R5*R20)+(R6*S20)+(R7*(R20*2)),2)</f>
        <v>0</v>
      </c>
    </row>
    <row r="21" spans="1:20" ht="18.75" customHeight="1" x14ac:dyDescent="0.2">
      <c r="A21" s="109"/>
      <c r="B21" s="80"/>
      <c r="C21" s="60"/>
      <c r="D21" s="61"/>
      <c r="E21" s="62"/>
      <c r="F21" s="63"/>
      <c r="G21" s="84"/>
      <c r="H21" s="88"/>
      <c r="I21" s="61"/>
      <c r="J21" s="63"/>
      <c r="K21" s="63"/>
      <c r="L21" s="63"/>
      <c r="M21" s="63"/>
      <c r="N21" s="92"/>
      <c r="O21" s="80"/>
      <c r="P21" s="64"/>
      <c r="Q21" s="61"/>
      <c r="R21" s="65"/>
      <c r="S21" s="62"/>
      <c r="T21" s="76"/>
    </row>
    <row r="22" spans="1:20" ht="18.75" customHeight="1" x14ac:dyDescent="0.2">
      <c r="A22" s="109"/>
      <c r="B22" s="79" t="s">
        <v>97</v>
      </c>
      <c r="C22" s="54" t="s">
        <v>186</v>
      </c>
      <c r="D22" s="55"/>
      <c r="E22" s="56">
        <v>5</v>
      </c>
      <c r="F22" s="57" t="s">
        <v>27</v>
      </c>
      <c r="G22" s="83"/>
      <c r="H22" s="87" t="s">
        <v>186</v>
      </c>
      <c r="I22" s="55"/>
      <c r="J22" s="57">
        <f>ROUNDUP(E22*0.75,2)</f>
        <v>3.75</v>
      </c>
      <c r="K22" s="57" t="s">
        <v>27</v>
      </c>
      <c r="L22" s="57"/>
      <c r="M22" s="57">
        <f>ROUNDUP((R5*E22)+(R6*J22)+(R7*(E22*2)),2)</f>
        <v>0</v>
      </c>
      <c r="N22" s="91">
        <f>ROUND(M22+(M22*15/100),2)</f>
        <v>0</v>
      </c>
      <c r="O22" s="79" t="s">
        <v>48</v>
      </c>
      <c r="P22" s="58" t="s">
        <v>95</v>
      </c>
      <c r="Q22" s="55"/>
      <c r="R22" s="59">
        <v>100</v>
      </c>
      <c r="S22" s="56">
        <f>ROUNDUP(R22*0.75,2)</f>
        <v>75</v>
      </c>
      <c r="T22" s="75">
        <f>ROUNDUP((R5*R22)+(R6*S22)+(R7*(R22*2)),2)</f>
        <v>0</v>
      </c>
    </row>
    <row r="23" spans="1:20" ht="18.75" customHeight="1" x14ac:dyDescent="0.2">
      <c r="A23" s="109"/>
      <c r="B23" s="79"/>
      <c r="C23" s="54" t="s">
        <v>94</v>
      </c>
      <c r="D23" s="55"/>
      <c r="E23" s="56">
        <v>5</v>
      </c>
      <c r="F23" s="57" t="s">
        <v>27</v>
      </c>
      <c r="G23" s="83"/>
      <c r="H23" s="87" t="s">
        <v>94</v>
      </c>
      <c r="I23" s="55"/>
      <c r="J23" s="57">
        <f>ROUNDUP(E23*0.75,2)</f>
        <v>3.75</v>
      </c>
      <c r="K23" s="57" t="s">
        <v>27</v>
      </c>
      <c r="L23" s="57"/>
      <c r="M23" s="57">
        <f>ROUNDUP((R5*E23)+(R6*J23)+(R7*(E23*2)),2)</f>
        <v>0</v>
      </c>
      <c r="N23" s="91">
        <f>ROUND(M23+(M23*10/100),2)</f>
        <v>0</v>
      </c>
      <c r="O23" s="79"/>
      <c r="P23" s="58" t="s">
        <v>32</v>
      </c>
      <c r="Q23" s="55"/>
      <c r="R23" s="59">
        <v>0.1</v>
      </c>
      <c r="S23" s="56">
        <f>ROUNDUP(R23*0.75,2)</f>
        <v>0.08</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88</v>
      </c>
      <c r="Q24" s="55" t="s">
        <v>41</v>
      </c>
      <c r="R24" s="59">
        <v>0.5</v>
      </c>
      <c r="S24" s="56">
        <f>ROUNDUP(R24*0.75,2)</f>
        <v>0.38</v>
      </c>
      <c r="T24" s="75">
        <f>ROUNDUP((R5*R24)+(R6*S24)+(R7*(R24*2)),2)</f>
        <v>0</v>
      </c>
    </row>
    <row r="25" spans="1:20" ht="18.75" customHeight="1" thickBot="1" x14ac:dyDescent="0.25">
      <c r="A25" s="110"/>
      <c r="B25" s="81"/>
      <c r="C25" s="67"/>
      <c r="D25" s="68"/>
      <c r="E25" s="69"/>
      <c r="F25" s="70"/>
      <c r="G25" s="85"/>
      <c r="H25" s="89"/>
      <c r="I25" s="68"/>
      <c r="J25" s="70"/>
      <c r="K25" s="70"/>
      <c r="L25" s="70"/>
      <c r="M25" s="70"/>
      <c r="N25" s="93"/>
      <c r="O25" s="81"/>
      <c r="P25" s="71"/>
      <c r="Q25" s="68"/>
      <c r="R25" s="72"/>
      <c r="S25" s="69"/>
      <c r="T25" s="77"/>
    </row>
    <row r="26" spans="1:20" ht="18.75" customHeight="1" x14ac:dyDescent="0.2">
      <c r="A26" s="108" t="s">
        <v>73</v>
      </c>
      <c r="B26" s="79" t="s">
        <v>58</v>
      </c>
      <c r="C26" s="54" t="s">
        <v>58</v>
      </c>
      <c r="D26" s="55" t="s">
        <v>31</v>
      </c>
      <c r="E26" s="56">
        <v>120</v>
      </c>
      <c r="F26" s="57" t="s">
        <v>59</v>
      </c>
      <c r="G26" s="83"/>
      <c r="H26" s="87" t="s">
        <v>58</v>
      </c>
      <c r="I26" s="55" t="s">
        <v>31</v>
      </c>
      <c r="J26" s="57">
        <f>ROUNDUP(E26*0.75,2)</f>
        <v>90</v>
      </c>
      <c r="K26" s="57" t="s">
        <v>59</v>
      </c>
      <c r="L26" s="57"/>
      <c r="M26" s="57">
        <f>ROUNDUP((S5*E26)+(S6*J26)+(S7*(E26*2)),2)</f>
        <v>0</v>
      </c>
      <c r="N26" s="91">
        <f>M26</f>
        <v>0</v>
      </c>
      <c r="O26" s="79"/>
      <c r="P26" s="58"/>
      <c r="Q26" s="55"/>
      <c r="R26" s="59"/>
      <c r="S26" s="56"/>
      <c r="T26" s="75"/>
    </row>
    <row r="27" spans="1:20" ht="18.75" customHeight="1" x14ac:dyDescent="0.2">
      <c r="A27" s="109"/>
      <c r="B27" s="80"/>
      <c r="C27" s="60"/>
      <c r="D27" s="61"/>
      <c r="E27" s="62"/>
      <c r="F27" s="63"/>
      <c r="G27" s="84"/>
      <c r="H27" s="88"/>
      <c r="I27" s="61"/>
      <c r="J27" s="63"/>
      <c r="K27" s="63"/>
      <c r="L27" s="63"/>
      <c r="M27" s="63"/>
      <c r="N27" s="92"/>
      <c r="O27" s="80"/>
      <c r="P27" s="64"/>
      <c r="Q27" s="61"/>
      <c r="R27" s="65"/>
      <c r="S27" s="62"/>
      <c r="T27" s="76"/>
    </row>
    <row r="28" spans="1:20" ht="18.75" customHeight="1" x14ac:dyDescent="0.2">
      <c r="A28" s="109"/>
      <c r="B28" s="79" t="s">
        <v>328</v>
      </c>
      <c r="C28" s="54" t="s">
        <v>58</v>
      </c>
      <c r="D28" s="55" t="s">
        <v>31</v>
      </c>
      <c r="E28" s="56">
        <v>20</v>
      </c>
      <c r="F28" s="57" t="s">
        <v>59</v>
      </c>
      <c r="G28" s="83"/>
      <c r="H28" s="87" t="s">
        <v>58</v>
      </c>
      <c r="I28" s="55" t="s">
        <v>31</v>
      </c>
      <c r="J28" s="57">
        <f>ROUNDUP(E28*0.75,2)</f>
        <v>15</v>
      </c>
      <c r="K28" s="57" t="s">
        <v>59</v>
      </c>
      <c r="L28" s="57"/>
      <c r="M28" s="57">
        <f>ROUNDUP((S5*E28)+(S6*J28)+(S7*(E28*2)),2)</f>
        <v>0</v>
      </c>
      <c r="N28" s="91">
        <f>M28</f>
        <v>0</v>
      </c>
      <c r="O28" s="79" t="s">
        <v>329</v>
      </c>
      <c r="P28" s="58" t="s">
        <v>40</v>
      </c>
      <c r="Q28" s="55" t="s">
        <v>41</v>
      </c>
      <c r="R28" s="59">
        <v>15</v>
      </c>
      <c r="S28" s="56">
        <f>ROUNDUP(R28*0.75,2)</f>
        <v>11.25</v>
      </c>
      <c r="T28" s="75">
        <f>ROUNDUP((S5*R28)+(S6*S28)+(S7*(R28*2)),2)</f>
        <v>0</v>
      </c>
    </row>
    <row r="29" spans="1:20" ht="18.75" customHeight="1" x14ac:dyDescent="0.2">
      <c r="A29" s="109"/>
      <c r="B29" s="79"/>
      <c r="C29" s="54" t="s">
        <v>332</v>
      </c>
      <c r="D29" s="55"/>
      <c r="E29" s="56">
        <v>10</v>
      </c>
      <c r="F29" s="57" t="s">
        <v>27</v>
      </c>
      <c r="G29" s="83"/>
      <c r="H29" s="87" t="s">
        <v>332</v>
      </c>
      <c r="I29" s="55"/>
      <c r="J29" s="57">
        <f>ROUNDUP(E29*0.75,2)</f>
        <v>7.5</v>
      </c>
      <c r="K29" s="57" t="s">
        <v>27</v>
      </c>
      <c r="L29" s="57"/>
      <c r="M29" s="57">
        <f>ROUNDUP((S5*E29)+(S6*J29)+(S7*(E29*2)),2)</f>
        <v>0</v>
      </c>
      <c r="N29" s="91">
        <f>M29</f>
        <v>0</v>
      </c>
      <c r="O29" s="79" t="s">
        <v>330</v>
      </c>
      <c r="P29" s="58" t="s">
        <v>69</v>
      </c>
      <c r="Q29" s="55"/>
      <c r="R29" s="59">
        <v>15</v>
      </c>
      <c r="S29" s="56">
        <f>ROUNDUP(R29*0.75,2)</f>
        <v>11.25</v>
      </c>
      <c r="T29" s="75">
        <f>ROUNDUP((S5*R29)+(S6*S29)+(S7*(R29*2)),2)</f>
        <v>0</v>
      </c>
    </row>
    <row r="30" spans="1:20" ht="18.75" customHeight="1" x14ac:dyDescent="0.2">
      <c r="A30" s="109"/>
      <c r="B30" s="79"/>
      <c r="C30" s="54"/>
      <c r="D30" s="55"/>
      <c r="E30" s="56"/>
      <c r="F30" s="57"/>
      <c r="G30" s="83"/>
      <c r="H30" s="87"/>
      <c r="I30" s="55"/>
      <c r="J30" s="57"/>
      <c r="K30" s="57"/>
      <c r="L30" s="57"/>
      <c r="M30" s="57"/>
      <c r="N30" s="91"/>
      <c r="O30" s="103" t="s">
        <v>592</v>
      </c>
      <c r="P30" s="58" t="s">
        <v>42</v>
      </c>
      <c r="Q30" s="55"/>
      <c r="R30" s="59">
        <v>20</v>
      </c>
      <c r="S30" s="56">
        <f>ROUNDUP(R30*0.75,2)</f>
        <v>15</v>
      </c>
      <c r="T30" s="75">
        <f>ROUNDUP((S5*R30)+(S6*S30)+(S7*(R30*2)),2)</f>
        <v>0</v>
      </c>
    </row>
    <row r="31" spans="1:20" ht="18.75" customHeight="1" x14ac:dyDescent="0.2">
      <c r="A31" s="109"/>
      <c r="B31" s="79"/>
      <c r="C31" s="54"/>
      <c r="D31" s="55"/>
      <c r="E31" s="56"/>
      <c r="F31" s="57"/>
      <c r="G31" s="83"/>
      <c r="H31" s="87"/>
      <c r="I31" s="55"/>
      <c r="J31" s="57"/>
      <c r="K31" s="57"/>
      <c r="L31" s="57"/>
      <c r="M31" s="57"/>
      <c r="N31" s="91"/>
      <c r="O31" s="36" t="s">
        <v>593</v>
      </c>
      <c r="P31" s="58"/>
      <c r="Q31" s="55"/>
      <c r="R31" s="59"/>
      <c r="S31" s="56"/>
      <c r="T31" s="75"/>
    </row>
    <row r="32" spans="1:20" ht="18.75" customHeight="1" x14ac:dyDescent="0.2">
      <c r="A32" s="109"/>
      <c r="B32" s="79"/>
      <c r="C32" s="54"/>
      <c r="D32" s="55"/>
      <c r="E32" s="56"/>
      <c r="F32" s="57"/>
      <c r="G32" s="83"/>
      <c r="H32" s="87"/>
      <c r="I32" s="55"/>
      <c r="J32" s="57"/>
      <c r="K32" s="57"/>
      <c r="L32" s="57"/>
      <c r="M32" s="57"/>
      <c r="N32" s="91"/>
      <c r="O32" s="79" t="s">
        <v>331</v>
      </c>
      <c r="P32" s="58"/>
      <c r="Q32" s="55"/>
      <c r="R32" s="59"/>
      <c r="S32" s="56"/>
      <c r="T32" s="75"/>
    </row>
    <row r="33" spans="1:20" ht="18.75" customHeight="1" thickBot="1" x14ac:dyDescent="0.25">
      <c r="A33" s="110"/>
      <c r="B33" s="81"/>
      <c r="C33" s="67"/>
      <c r="D33" s="68"/>
      <c r="E33" s="69"/>
      <c r="F33" s="70"/>
      <c r="G33" s="85"/>
      <c r="H33" s="89"/>
      <c r="I33" s="68"/>
      <c r="J33" s="70"/>
      <c r="K33" s="70"/>
      <c r="L33" s="70"/>
      <c r="M33" s="70"/>
      <c r="N33" s="93"/>
      <c r="O33" s="81" t="s">
        <v>48</v>
      </c>
      <c r="P33" s="71"/>
      <c r="Q33" s="68"/>
      <c r="R33" s="72"/>
      <c r="S33" s="69"/>
      <c r="T33" s="77"/>
    </row>
    <row r="34" spans="1:20" ht="18.75" customHeight="1" x14ac:dyDescent="0.2">
      <c r="A34" s="108" t="s">
        <v>101</v>
      </c>
      <c r="B34" s="79" t="s">
        <v>25</v>
      </c>
      <c r="C34" s="54"/>
      <c r="D34" s="55"/>
      <c r="E34" s="56"/>
      <c r="F34" s="57"/>
      <c r="G34" s="83"/>
      <c r="H34" s="87"/>
      <c r="I34" s="55"/>
      <c r="J34" s="57"/>
      <c r="K34" s="57"/>
      <c r="L34" s="57"/>
      <c r="M34" s="57"/>
      <c r="N34" s="91"/>
      <c r="O34" s="79"/>
      <c r="P34" s="58" t="s">
        <v>25</v>
      </c>
      <c r="Q34" s="55"/>
      <c r="R34" s="59">
        <v>110</v>
      </c>
      <c r="S34" s="56">
        <f>ROUNDUP(R34*0.75,2)</f>
        <v>82.5</v>
      </c>
      <c r="T34" s="75">
        <f>ROUNDUP((T5*R34)+(T6*S34)+(T7*(R34*2)),2)</f>
        <v>0</v>
      </c>
    </row>
    <row r="35" spans="1:20" ht="18.75" customHeight="1" x14ac:dyDescent="0.2">
      <c r="A35" s="109"/>
      <c r="B35" s="80"/>
      <c r="C35" s="60"/>
      <c r="D35" s="61"/>
      <c r="E35" s="62"/>
      <c r="F35" s="63"/>
      <c r="G35" s="84"/>
      <c r="H35" s="88"/>
      <c r="I35" s="61"/>
      <c r="J35" s="63"/>
      <c r="K35" s="63"/>
      <c r="L35" s="63"/>
      <c r="M35" s="63"/>
      <c r="N35" s="92"/>
      <c r="O35" s="80"/>
      <c r="P35" s="64"/>
      <c r="Q35" s="61"/>
      <c r="R35" s="65"/>
      <c r="S35" s="62"/>
      <c r="T35" s="76"/>
    </row>
    <row r="36" spans="1:20" ht="18.75" customHeight="1" x14ac:dyDescent="0.2">
      <c r="A36" s="109"/>
      <c r="B36" s="79" t="s">
        <v>333</v>
      </c>
      <c r="C36" s="54" t="s">
        <v>340</v>
      </c>
      <c r="D36" s="55"/>
      <c r="E36" s="100">
        <v>0.33333333333333331</v>
      </c>
      <c r="F36" s="57" t="s">
        <v>146</v>
      </c>
      <c r="G36" s="83"/>
      <c r="H36" s="87" t="s">
        <v>340</v>
      </c>
      <c r="I36" s="55"/>
      <c r="J36" s="57">
        <f>ROUNDUP(E36*0.75,2)</f>
        <v>0.25</v>
      </c>
      <c r="K36" s="57" t="s">
        <v>146</v>
      </c>
      <c r="L36" s="57"/>
      <c r="M36" s="57">
        <f>ROUNDUP((T5*E36)+(T6*J36)+(T7*(E36*2)),2)</f>
        <v>0</v>
      </c>
      <c r="N36" s="91">
        <f>M36</f>
        <v>0</v>
      </c>
      <c r="O36" s="79" t="s">
        <v>334</v>
      </c>
      <c r="P36" s="58" t="s">
        <v>44</v>
      </c>
      <c r="Q36" s="55"/>
      <c r="R36" s="59">
        <v>1</v>
      </c>
      <c r="S36" s="56">
        <f t="shared" ref="S36:S44" si="0">ROUNDUP(R36*0.75,2)</f>
        <v>0.75</v>
      </c>
      <c r="T36" s="75">
        <f>ROUNDUP((T5*R36)+(T6*S36)+(T7*(R36*2)),2)</f>
        <v>0</v>
      </c>
    </row>
    <row r="37" spans="1:20" ht="18.75" customHeight="1" x14ac:dyDescent="0.2">
      <c r="A37" s="109"/>
      <c r="B37" s="79"/>
      <c r="C37" s="54" t="s">
        <v>124</v>
      </c>
      <c r="D37" s="55"/>
      <c r="E37" s="56">
        <v>20</v>
      </c>
      <c r="F37" s="57" t="s">
        <v>27</v>
      </c>
      <c r="G37" s="83"/>
      <c r="H37" s="87" t="s">
        <v>124</v>
      </c>
      <c r="I37" s="55"/>
      <c r="J37" s="57">
        <f>ROUNDUP(E37*0.75,2)</f>
        <v>15</v>
      </c>
      <c r="K37" s="57" t="s">
        <v>27</v>
      </c>
      <c r="L37" s="57"/>
      <c r="M37" s="57">
        <f>ROUNDUP((T5*E37)+(T6*J37)+(T7*(E37*2)),2)</f>
        <v>0</v>
      </c>
      <c r="N37" s="91">
        <f>M37</f>
        <v>0</v>
      </c>
      <c r="O37" s="79" t="s">
        <v>335</v>
      </c>
      <c r="P37" s="58" t="s">
        <v>40</v>
      </c>
      <c r="Q37" s="55" t="s">
        <v>41</v>
      </c>
      <c r="R37" s="59">
        <v>2</v>
      </c>
      <c r="S37" s="56">
        <f t="shared" si="0"/>
        <v>1.5</v>
      </c>
      <c r="T37" s="75">
        <f>ROUNDUP((T5*R37)+(T6*S37)+(T7*(R37*2)),2)</f>
        <v>0</v>
      </c>
    </row>
    <row r="38" spans="1:20" ht="18.75" customHeight="1" x14ac:dyDescent="0.2">
      <c r="A38" s="109"/>
      <c r="B38" s="79"/>
      <c r="C38" s="54" t="s">
        <v>28</v>
      </c>
      <c r="D38" s="55"/>
      <c r="E38" s="56">
        <v>20</v>
      </c>
      <c r="F38" s="57" t="s">
        <v>27</v>
      </c>
      <c r="G38" s="83"/>
      <c r="H38" s="87" t="s">
        <v>28</v>
      </c>
      <c r="I38" s="55"/>
      <c r="J38" s="57">
        <f>ROUNDUP(E38*0.75,2)</f>
        <v>15</v>
      </c>
      <c r="K38" s="57" t="s">
        <v>27</v>
      </c>
      <c r="L38" s="57"/>
      <c r="M38" s="57">
        <f>ROUNDUP((T5*E38)+(T6*J38)+(T7*(E38*2)),2)</f>
        <v>0</v>
      </c>
      <c r="N38" s="91">
        <f>ROUND(M38+(M38*6/100),2)</f>
        <v>0</v>
      </c>
      <c r="O38" s="79" t="s">
        <v>336</v>
      </c>
      <c r="P38" s="58" t="s">
        <v>42</v>
      </c>
      <c r="Q38" s="55"/>
      <c r="R38" s="59">
        <v>20</v>
      </c>
      <c r="S38" s="56">
        <f t="shared" si="0"/>
        <v>15</v>
      </c>
      <c r="T38" s="75">
        <f>ROUNDUP((T5*R38)+(T6*S38)+(T7*(R38*2)),2)</f>
        <v>0</v>
      </c>
    </row>
    <row r="39" spans="1:20" ht="18.75" customHeight="1" x14ac:dyDescent="0.2">
      <c r="A39" s="109"/>
      <c r="B39" s="79"/>
      <c r="C39" s="54" t="s">
        <v>29</v>
      </c>
      <c r="D39" s="55"/>
      <c r="E39" s="56">
        <v>0.5</v>
      </c>
      <c r="F39" s="57" t="s">
        <v>27</v>
      </c>
      <c r="G39" s="83"/>
      <c r="H39" s="87" t="s">
        <v>29</v>
      </c>
      <c r="I39" s="55"/>
      <c r="J39" s="57">
        <f>ROUNDUP(E39*0.75,2)</f>
        <v>0.38</v>
      </c>
      <c r="K39" s="57" t="s">
        <v>27</v>
      </c>
      <c r="L39" s="57"/>
      <c r="M39" s="57">
        <f>ROUNDUP((T5*E39)+(T6*J39)+(T7*(E39*2)),2)</f>
        <v>0</v>
      </c>
      <c r="N39" s="91">
        <f>ROUND(M39+(M39*10/100),2)</f>
        <v>0</v>
      </c>
      <c r="O39" s="79" t="s">
        <v>337</v>
      </c>
      <c r="P39" s="58" t="s">
        <v>86</v>
      </c>
      <c r="Q39" s="55"/>
      <c r="R39" s="59">
        <v>1</v>
      </c>
      <c r="S39" s="56">
        <f t="shared" si="0"/>
        <v>0.75</v>
      </c>
      <c r="T39" s="75">
        <f>ROUNDUP((T5*R39)+(T6*S39)+(T7*(R39*2)),2)</f>
        <v>0</v>
      </c>
    </row>
    <row r="40" spans="1:20" ht="18.75" customHeight="1" x14ac:dyDescent="0.2">
      <c r="A40" s="109"/>
      <c r="B40" s="79"/>
      <c r="C40" s="54"/>
      <c r="D40" s="55"/>
      <c r="E40" s="56"/>
      <c r="F40" s="57"/>
      <c r="G40" s="83"/>
      <c r="H40" s="87"/>
      <c r="I40" s="55"/>
      <c r="J40" s="57"/>
      <c r="K40" s="57"/>
      <c r="L40" s="57"/>
      <c r="M40" s="57"/>
      <c r="N40" s="91"/>
      <c r="O40" s="79" t="s">
        <v>338</v>
      </c>
      <c r="P40" s="58" t="s">
        <v>33</v>
      </c>
      <c r="Q40" s="55"/>
      <c r="R40" s="59">
        <v>10</v>
      </c>
      <c r="S40" s="56">
        <f t="shared" si="0"/>
        <v>7.5</v>
      </c>
      <c r="T40" s="75">
        <f>ROUNDUP((T5*R40)+(T6*S40)+(T7*(R40*2)),2)</f>
        <v>0</v>
      </c>
    </row>
    <row r="41" spans="1:20" ht="18.75" customHeight="1" x14ac:dyDescent="0.2">
      <c r="A41" s="109"/>
      <c r="B41" s="79"/>
      <c r="C41" s="54"/>
      <c r="D41" s="55"/>
      <c r="E41" s="56"/>
      <c r="F41" s="57"/>
      <c r="G41" s="83"/>
      <c r="H41" s="87"/>
      <c r="I41" s="55"/>
      <c r="J41" s="57"/>
      <c r="K41" s="57"/>
      <c r="L41" s="57"/>
      <c r="M41" s="57"/>
      <c r="N41" s="91"/>
      <c r="O41" s="79" t="s">
        <v>339</v>
      </c>
      <c r="P41" s="58" t="s">
        <v>46</v>
      </c>
      <c r="Q41" s="55"/>
      <c r="R41" s="59">
        <v>1.5</v>
      </c>
      <c r="S41" s="56">
        <f t="shared" si="0"/>
        <v>1.1300000000000001</v>
      </c>
      <c r="T41" s="75">
        <f>ROUNDUP((T5*R41)+(T6*S41)+(T7*(R41*2)),2)</f>
        <v>0</v>
      </c>
    </row>
    <row r="42" spans="1:20" ht="18.75" customHeight="1" x14ac:dyDescent="0.2">
      <c r="A42" s="109"/>
      <c r="B42" s="79"/>
      <c r="C42" s="54"/>
      <c r="D42" s="55"/>
      <c r="E42" s="56"/>
      <c r="F42" s="57"/>
      <c r="G42" s="83"/>
      <c r="H42" s="87"/>
      <c r="I42" s="55"/>
      <c r="J42" s="57"/>
      <c r="K42" s="57"/>
      <c r="L42" s="57"/>
      <c r="M42" s="57"/>
      <c r="N42" s="91"/>
      <c r="O42" s="79" t="s">
        <v>48</v>
      </c>
      <c r="P42" s="58" t="s">
        <v>69</v>
      </c>
      <c r="Q42" s="55"/>
      <c r="R42" s="59">
        <v>0.5</v>
      </c>
      <c r="S42" s="56">
        <f t="shared" si="0"/>
        <v>0.38</v>
      </c>
      <c r="T42" s="75">
        <f>ROUNDUP((T5*R42)+(T6*S42)+(T7*(R42*2)),2)</f>
        <v>0</v>
      </c>
    </row>
    <row r="43" spans="1:20" ht="18.75" customHeight="1" x14ac:dyDescent="0.2">
      <c r="A43" s="109"/>
      <c r="B43" s="79"/>
      <c r="C43" s="54"/>
      <c r="D43" s="55"/>
      <c r="E43" s="56"/>
      <c r="F43" s="57"/>
      <c r="G43" s="83"/>
      <c r="H43" s="87"/>
      <c r="I43" s="55"/>
      <c r="J43" s="57"/>
      <c r="K43" s="57"/>
      <c r="L43" s="57"/>
      <c r="M43" s="57"/>
      <c r="N43" s="91"/>
      <c r="O43" s="79"/>
      <c r="P43" s="58" t="s">
        <v>30</v>
      </c>
      <c r="Q43" s="55" t="s">
        <v>31</v>
      </c>
      <c r="R43" s="59">
        <v>0.5</v>
      </c>
      <c r="S43" s="56">
        <f t="shared" si="0"/>
        <v>0.38</v>
      </c>
      <c r="T43" s="75">
        <f>ROUNDUP((T5*R43)+(T6*S43)+(T7*(R43*2)),2)</f>
        <v>0</v>
      </c>
    </row>
    <row r="44" spans="1:20" ht="18.75" customHeight="1" x14ac:dyDescent="0.2">
      <c r="A44" s="109"/>
      <c r="B44" s="79"/>
      <c r="C44" s="54"/>
      <c r="D44" s="55"/>
      <c r="E44" s="56"/>
      <c r="F44" s="57"/>
      <c r="G44" s="83"/>
      <c r="H44" s="87"/>
      <c r="I44" s="55"/>
      <c r="J44" s="57"/>
      <c r="K44" s="57"/>
      <c r="L44" s="57"/>
      <c r="M44" s="57"/>
      <c r="N44" s="91"/>
      <c r="O44" s="79"/>
      <c r="P44" s="58" t="s">
        <v>43</v>
      </c>
      <c r="Q44" s="55" t="s">
        <v>41</v>
      </c>
      <c r="R44" s="59">
        <v>3</v>
      </c>
      <c r="S44" s="56">
        <f t="shared" si="0"/>
        <v>2.25</v>
      </c>
      <c r="T44" s="75">
        <f>ROUNDUP((T5*R44)+(T6*S44)+(T7*(R44*2)),2)</f>
        <v>0</v>
      </c>
    </row>
    <row r="45" spans="1:20" ht="18.75" customHeight="1" x14ac:dyDescent="0.2">
      <c r="A45" s="109"/>
      <c r="B45" s="80"/>
      <c r="C45" s="60"/>
      <c r="D45" s="61"/>
      <c r="E45" s="62"/>
      <c r="F45" s="63"/>
      <c r="G45" s="84"/>
      <c r="H45" s="88"/>
      <c r="I45" s="61"/>
      <c r="J45" s="63"/>
      <c r="K45" s="63"/>
      <c r="L45" s="63"/>
      <c r="M45" s="63"/>
      <c r="N45" s="92"/>
      <c r="O45" s="80"/>
      <c r="P45" s="64"/>
      <c r="Q45" s="61"/>
      <c r="R45" s="65"/>
      <c r="S45" s="62"/>
      <c r="T45" s="76"/>
    </row>
    <row r="46" spans="1:20" ht="18.75" customHeight="1" x14ac:dyDescent="0.2">
      <c r="A46" s="109"/>
      <c r="B46" s="79" t="s">
        <v>341</v>
      </c>
      <c r="C46" s="54" t="s">
        <v>345</v>
      </c>
      <c r="D46" s="55" t="s">
        <v>41</v>
      </c>
      <c r="E46" s="56">
        <v>10</v>
      </c>
      <c r="F46" s="57" t="s">
        <v>27</v>
      </c>
      <c r="G46" s="83"/>
      <c r="H46" s="87" t="s">
        <v>345</v>
      </c>
      <c r="I46" s="55" t="s">
        <v>41</v>
      </c>
      <c r="J46" s="57">
        <f>ROUNDUP(E46*0.75,2)</f>
        <v>7.5</v>
      </c>
      <c r="K46" s="57" t="s">
        <v>27</v>
      </c>
      <c r="L46" s="57"/>
      <c r="M46" s="57">
        <f>ROUNDUP((T5*E46)+(T6*J46)+(T7*(E46*2)),2)</f>
        <v>0</v>
      </c>
      <c r="N46" s="91">
        <f>M46</f>
        <v>0</v>
      </c>
      <c r="O46" s="79" t="s">
        <v>342</v>
      </c>
      <c r="P46" s="58" t="s">
        <v>131</v>
      </c>
      <c r="Q46" s="55" t="s">
        <v>132</v>
      </c>
      <c r="R46" s="59">
        <v>4</v>
      </c>
      <c r="S46" s="56">
        <f>ROUNDUP(R46*0.75,2)</f>
        <v>3</v>
      </c>
      <c r="T46" s="75">
        <f>ROUNDUP((T5*R46)+(T6*S46)+(T7*(R46*2)),2)</f>
        <v>0</v>
      </c>
    </row>
    <row r="47" spans="1:20" ht="18.75" customHeight="1" x14ac:dyDescent="0.2">
      <c r="A47" s="109"/>
      <c r="B47" s="79"/>
      <c r="C47" s="54" t="s">
        <v>130</v>
      </c>
      <c r="D47" s="55"/>
      <c r="E47" s="56">
        <v>10</v>
      </c>
      <c r="F47" s="57" t="s">
        <v>27</v>
      </c>
      <c r="G47" s="83"/>
      <c r="H47" s="87" t="s">
        <v>130</v>
      </c>
      <c r="I47" s="55"/>
      <c r="J47" s="57">
        <f>ROUNDUP(E47*0.75,2)</f>
        <v>7.5</v>
      </c>
      <c r="K47" s="57" t="s">
        <v>27</v>
      </c>
      <c r="L47" s="57"/>
      <c r="M47" s="57">
        <f>ROUNDUP((T5*E47)+(T6*J47)+(T7*(E47*2)),2)</f>
        <v>0</v>
      </c>
      <c r="N47" s="91">
        <f>ROUND(M47+(M47*2/100),2)</f>
        <v>0</v>
      </c>
      <c r="O47" s="79" t="s">
        <v>343</v>
      </c>
      <c r="P47" s="58" t="s">
        <v>69</v>
      </c>
      <c r="Q47" s="55"/>
      <c r="R47" s="59">
        <v>0.3</v>
      </c>
      <c r="S47" s="56">
        <f>ROUNDUP(R47*0.75,2)</f>
        <v>0.23</v>
      </c>
      <c r="T47" s="75">
        <f>ROUNDUP((T5*R47)+(T6*S47)+(T7*(R47*2)),2)</f>
        <v>0</v>
      </c>
    </row>
    <row r="48" spans="1:20" ht="18.75" customHeight="1" x14ac:dyDescent="0.2">
      <c r="A48" s="109"/>
      <c r="B48" s="79"/>
      <c r="C48" s="54" t="s">
        <v>201</v>
      </c>
      <c r="D48" s="55"/>
      <c r="E48" s="56">
        <v>5</v>
      </c>
      <c r="F48" s="57" t="s">
        <v>27</v>
      </c>
      <c r="G48" s="83"/>
      <c r="H48" s="87" t="s">
        <v>201</v>
      </c>
      <c r="I48" s="55"/>
      <c r="J48" s="57">
        <f>ROUNDUP(E48*0.75,2)</f>
        <v>3.75</v>
      </c>
      <c r="K48" s="57" t="s">
        <v>27</v>
      </c>
      <c r="L48" s="57"/>
      <c r="M48" s="57">
        <f>ROUNDUP((T5*E48)+(T6*J48)+(T7*(E48*2)),2)</f>
        <v>0</v>
      </c>
      <c r="N48" s="91">
        <f>M48</f>
        <v>0</v>
      </c>
      <c r="O48" s="79" t="s">
        <v>344</v>
      </c>
      <c r="P48" s="58" t="s">
        <v>32</v>
      </c>
      <c r="Q48" s="55"/>
      <c r="R48" s="59">
        <v>0.1</v>
      </c>
      <c r="S48" s="56">
        <f>ROUNDUP(R48*0.75,2)</f>
        <v>0.08</v>
      </c>
      <c r="T48" s="75">
        <f>ROUNDUP((T5*R48)+(T6*S48)+(T7*(R48*2)),2)</f>
        <v>0</v>
      </c>
    </row>
    <row r="49" spans="1:20" ht="18.75" customHeight="1" x14ac:dyDescent="0.2">
      <c r="A49" s="109"/>
      <c r="B49" s="79"/>
      <c r="C49" s="54"/>
      <c r="D49" s="55"/>
      <c r="E49" s="56"/>
      <c r="F49" s="57"/>
      <c r="G49" s="83"/>
      <c r="H49" s="87"/>
      <c r="I49" s="55"/>
      <c r="J49" s="57"/>
      <c r="K49" s="57"/>
      <c r="L49" s="57"/>
      <c r="M49" s="57"/>
      <c r="N49" s="91"/>
      <c r="O49" s="79" t="s">
        <v>48</v>
      </c>
      <c r="P49" s="58"/>
      <c r="Q49" s="55"/>
      <c r="R49" s="59"/>
      <c r="S49" s="56"/>
      <c r="T49" s="75"/>
    </row>
    <row r="50" spans="1:20" ht="18.75" customHeight="1" x14ac:dyDescent="0.2">
      <c r="A50" s="109"/>
      <c r="B50" s="80"/>
      <c r="C50" s="60"/>
      <c r="D50" s="61"/>
      <c r="E50" s="62"/>
      <c r="F50" s="63"/>
      <c r="G50" s="84"/>
      <c r="H50" s="88"/>
      <c r="I50" s="61"/>
      <c r="J50" s="63"/>
      <c r="K50" s="63"/>
      <c r="L50" s="63"/>
      <c r="M50" s="63"/>
      <c r="N50" s="92"/>
      <c r="O50" s="80"/>
      <c r="P50" s="64"/>
      <c r="Q50" s="61"/>
      <c r="R50" s="65"/>
      <c r="S50" s="62"/>
      <c r="T50" s="76"/>
    </row>
    <row r="51" spans="1:20" ht="18.75" customHeight="1" x14ac:dyDescent="0.2">
      <c r="A51" s="109"/>
      <c r="B51" s="79" t="s">
        <v>133</v>
      </c>
      <c r="C51" s="54" t="s">
        <v>187</v>
      </c>
      <c r="D51" s="55"/>
      <c r="E51" s="56">
        <v>5</v>
      </c>
      <c r="F51" s="57" t="s">
        <v>27</v>
      </c>
      <c r="G51" s="83"/>
      <c r="H51" s="87" t="s">
        <v>187</v>
      </c>
      <c r="I51" s="55"/>
      <c r="J51" s="57">
        <f>ROUNDUP(E51*0.75,2)</f>
        <v>3.75</v>
      </c>
      <c r="K51" s="57" t="s">
        <v>27</v>
      </c>
      <c r="L51" s="57"/>
      <c r="M51" s="57">
        <f>ROUNDUP((T5*E51)+(T6*J51)+(T7*(E51*2)),2)</f>
        <v>0</v>
      </c>
      <c r="N51" s="91">
        <f>ROUND(M51+(M51*10/100),2)</f>
        <v>0</v>
      </c>
      <c r="O51" s="79" t="s">
        <v>48</v>
      </c>
      <c r="P51" s="58" t="s">
        <v>95</v>
      </c>
      <c r="Q51" s="55"/>
      <c r="R51" s="59">
        <v>100</v>
      </c>
      <c r="S51" s="56">
        <f>ROUNDUP(R51*0.75,2)</f>
        <v>75</v>
      </c>
      <c r="T51" s="75">
        <f>ROUNDUP((T5*R51)+(T6*S51)+(T7*(R51*2)),2)</f>
        <v>0</v>
      </c>
    </row>
    <row r="52" spans="1:20" ht="18.75" customHeight="1" x14ac:dyDescent="0.2">
      <c r="A52" s="109"/>
      <c r="B52" s="79"/>
      <c r="C52" s="54" t="s">
        <v>346</v>
      </c>
      <c r="D52" s="55"/>
      <c r="E52" s="56">
        <v>2</v>
      </c>
      <c r="F52" s="57" t="s">
        <v>27</v>
      </c>
      <c r="G52" s="83"/>
      <c r="H52" s="87" t="s">
        <v>346</v>
      </c>
      <c r="I52" s="55"/>
      <c r="J52" s="57">
        <f>ROUNDUP(E52*0.75,2)</f>
        <v>1.5</v>
      </c>
      <c r="K52" s="57" t="s">
        <v>27</v>
      </c>
      <c r="L52" s="57"/>
      <c r="M52" s="57">
        <f>ROUNDUP((T5*E52)+(T6*J52)+(T7*(E52*2)),2)</f>
        <v>0</v>
      </c>
      <c r="N52" s="91">
        <f>ROUND(M52+(M52*10/100),2)</f>
        <v>0</v>
      </c>
      <c r="O52" s="79"/>
      <c r="P52" s="58" t="s">
        <v>136</v>
      </c>
      <c r="Q52" s="55"/>
      <c r="R52" s="59">
        <v>3</v>
      </c>
      <c r="S52" s="56">
        <f>ROUNDUP(R52*0.75,2)</f>
        <v>2.25</v>
      </c>
      <c r="T52" s="75">
        <f>ROUNDUP((T5*R52)+(T6*S52)+(T7*(R52*2)),2)</f>
        <v>0</v>
      </c>
    </row>
    <row r="53" spans="1:20" ht="18.75" customHeight="1" thickBot="1" x14ac:dyDescent="0.25">
      <c r="A53" s="110"/>
      <c r="B53" s="81"/>
      <c r="C53" s="67"/>
      <c r="D53" s="68"/>
      <c r="E53" s="69"/>
      <c r="F53" s="70"/>
      <c r="G53" s="85"/>
      <c r="H53" s="89"/>
      <c r="I53" s="68"/>
      <c r="J53" s="70"/>
      <c r="K53" s="70"/>
      <c r="L53" s="70"/>
      <c r="M53" s="70"/>
      <c r="N53" s="93"/>
      <c r="O53" s="81"/>
      <c r="P53" s="71"/>
      <c r="Q53" s="68"/>
      <c r="R53" s="72"/>
      <c r="S53" s="69"/>
      <c r="T53" s="77"/>
    </row>
    <row r="54" spans="1:20" ht="18.75" customHeight="1" x14ac:dyDescent="0.2">
      <c r="A54" s="94" t="s">
        <v>102</v>
      </c>
    </row>
    <row r="55" spans="1:20" ht="18.75" customHeight="1" x14ac:dyDescent="0.2">
      <c r="A55" s="94" t="s">
        <v>103</v>
      </c>
    </row>
    <row r="56" spans="1:20" ht="18.75" customHeight="1" x14ac:dyDescent="0.2">
      <c r="A56" s="37" t="s">
        <v>104</v>
      </c>
    </row>
    <row r="57" spans="1:20" ht="18.75" customHeight="1" x14ac:dyDescent="0.2">
      <c r="A57" s="37" t="s">
        <v>105</v>
      </c>
    </row>
    <row r="58" spans="1:20" ht="18.75" customHeight="1" x14ac:dyDescent="0.2">
      <c r="A58" s="37" t="s">
        <v>106</v>
      </c>
    </row>
    <row r="59" spans="1:20" ht="18.75" customHeight="1" x14ac:dyDescent="0.2">
      <c r="A59" s="37" t="s">
        <v>107</v>
      </c>
    </row>
    <row r="60" spans="1:20" ht="18.75" customHeight="1" x14ac:dyDescent="0.2">
      <c r="A60" s="37" t="s">
        <v>108</v>
      </c>
    </row>
  </sheetData>
  <mergeCells count="7">
    <mergeCell ref="A34:A53"/>
    <mergeCell ref="H1:O1"/>
    <mergeCell ref="A2:T2"/>
    <mergeCell ref="Q3:T3"/>
    <mergeCell ref="A8:F8"/>
    <mergeCell ref="A10:A25"/>
    <mergeCell ref="A26:A33"/>
  </mergeCells>
  <phoneticPr fontId="19"/>
  <printOptions horizontalCentered="1" verticalCentered="1"/>
  <pageMargins left="0.39370078740157483" right="0.39370078740157483" top="0.39370078740157483" bottom="0.39370078740157483" header="0.39370078740157483" footer="0.39370078740157483"/>
  <pageSetup paperSize="12" scale="5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3"/>
  <sheetViews>
    <sheetView showZeros="0" topLeftCell="A40" zoomScale="80" zoomScaleNormal="80" zoomScaleSheetLayoutView="80" workbookViewId="0">
      <selection activeCell="O53" sqref="O53"/>
    </sheetView>
  </sheetViews>
  <sheetFormatPr defaultColWidth="9" defaultRowHeight="18.75" customHeight="1" x14ac:dyDescent="0.2"/>
  <cols>
    <col min="1" max="1" width="4.109375" style="37" customWidth="1"/>
    <col min="2" max="2" width="22.44140625" style="36" customWidth="1"/>
    <col min="3" max="3" width="26.6640625" style="36" customWidth="1"/>
    <col min="4" max="4" width="17.109375" style="35" customWidth="1"/>
    <col min="5" max="5" width="8.109375" style="38" customWidth="1"/>
    <col min="6" max="6" width="4" style="39" customWidth="1"/>
    <col min="7" max="7" width="10.21875" style="39" hidden="1" customWidth="1"/>
    <col min="8" max="8" width="23.21875" style="40" customWidth="1"/>
    <col min="9" max="9" width="17.109375" style="35" customWidth="1"/>
    <col min="10" max="10" width="8.109375" style="39" customWidth="1"/>
    <col min="11" max="11" width="4" style="39" customWidth="1"/>
    <col min="12" max="12" width="10.21875" style="39" hidden="1" customWidth="1"/>
    <col min="13" max="13" width="8.21875" style="39" customWidth="1"/>
    <col min="14" max="14" width="8.6640625" style="41" hidden="1" customWidth="1"/>
    <col min="15" max="15" width="97.77734375" style="36" customWidth="1"/>
    <col min="16" max="16" width="14.109375" style="40" customWidth="1"/>
    <col min="17" max="17" width="16" style="35" customWidth="1"/>
    <col min="18" max="18" width="10.109375" style="42" customWidth="1"/>
    <col min="19" max="19" width="10.109375" style="38" customWidth="1"/>
    <col min="20" max="20" width="10.109375" style="35" customWidth="1"/>
    <col min="21" max="21" width="5.109375" style="35" customWidth="1"/>
    <col min="22" max="28" width="9" style="105"/>
    <col min="29" max="16384" width="9" style="3"/>
  </cols>
  <sheetData>
    <row r="1" spans="1:21" ht="36.75" customHeight="1" x14ac:dyDescent="0.2">
      <c r="A1" s="1" t="s">
        <v>22</v>
      </c>
      <c r="B1" s="1"/>
      <c r="C1" s="2"/>
      <c r="D1" s="3"/>
      <c r="E1" s="2"/>
      <c r="F1" s="2"/>
      <c r="G1" s="2"/>
      <c r="H1" s="111"/>
      <c r="I1" s="111"/>
      <c r="J1" s="112"/>
      <c r="K1" s="112"/>
      <c r="L1" s="112"/>
      <c r="M1" s="112"/>
      <c r="N1" s="112"/>
      <c r="O1" s="112"/>
      <c r="P1" s="2"/>
      <c r="Q1" s="2"/>
      <c r="R1" s="4"/>
      <c r="S1" s="4"/>
      <c r="T1" s="3"/>
      <c r="U1" s="3"/>
    </row>
    <row r="2" spans="1:21" ht="36.75" customHeight="1" x14ac:dyDescent="0.2">
      <c r="A2" s="111" t="s">
        <v>0</v>
      </c>
      <c r="B2" s="111"/>
      <c r="C2" s="112"/>
      <c r="D2" s="112"/>
      <c r="E2" s="112"/>
      <c r="F2" s="112"/>
      <c r="G2" s="112"/>
      <c r="H2" s="112"/>
      <c r="I2" s="112"/>
      <c r="J2" s="112"/>
      <c r="K2" s="112"/>
      <c r="L2" s="112"/>
      <c r="M2" s="112"/>
      <c r="N2" s="112"/>
      <c r="O2" s="112"/>
      <c r="P2" s="112"/>
      <c r="Q2" s="112"/>
      <c r="R2" s="112"/>
      <c r="S2" s="112"/>
      <c r="T2" s="112"/>
      <c r="U2" s="3"/>
    </row>
    <row r="3" spans="1:21" ht="18.75" customHeight="1" x14ac:dyDescent="0.2">
      <c r="A3" s="5"/>
      <c r="B3" s="5"/>
      <c r="C3" s="2"/>
      <c r="D3" s="3"/>
      <c r="E3" s="6"/>
      <c r="F3" s="2"/>
      <c r="G3" s="2"/>
      <c r="H3" s="2"/>
      <c r="I3" s="3"/>
      <c r="J3" s="2"/>
      <c r="K3" s="7"/>
      <c r="L3" s="7"/>
      <c r="M3" s="7"/>
      <c r="N3" s="7"/>
      <c r="O3" s="2"/>
      <c r="P3" s="8"/>
      <c r="Q3" s="113" t="s">
        <v>1</v>
      </c>
      <c r="R3" s="114"/>
      <c r="S3" s="114"/>
      <c r="T3" s="115"/>
      <c r="U3" s="3"/>
    </row>
    <row r="4" spans="1:21" ht="15.75" customHeight="1" x14ac:dyDescent="0.2">
      <c r="A4" s="5"/>
      <c r="B4" s="5"/>
      <c r="C4" s="2"/>
      <c r="D4" s="3"/>
      <c r="E4" s="6"/>
      <c r="F4" s="2"/>
      <c r="G4" s="2"/>
      <c r="H4" s="2"/>
      <c r="I4" s="3"/>
      <c r="J4" s="2"/>
      <c r="K4" s="7"/>
      <c r="L4" s="7"/>
      <c r="M4" s="7"/>
      <c r="N4" s="9"/>
      <c r="O4" s="2"/>
      <c r="P4" s="10"/>
      <c r="Q4" s="11"/>
      <c r="R4" s="12" t="s">
        <v>2</v>
      </c>
      <c r="S4" s="13" t="s">
        <v>3</v>
      </c>
      <c r="T4" s="13" t="s">
        <v>4</v>
      </c>
      <c r="U4" s="3"/>
    </row>
    <row r="5" spans="1:21" ht="22.5" customHeight="1" x14ac:dyDescent="0.2">
      <c r="A5" s="5"/>
      <c r="B5" s="119" t="s">
        <v>631</v>
      </c>
      <c r="C5" s="119"/>
      <c r="D5" s="3"/>
      <c r="E5" s="6"/>
      <c r="F5" s="2"/>
      <c r="G5" s="2"/>
      <c r="H5" s="2"/>
      <c r="I5" s="3"/>
      <c r="J5" s="2"/>
      <c r="K5" s="7"/>
      <c r="L5" s="7"/>
      <c r="M5" s="7"/>
      <c r="N5" s="9"/>
      <c r="O5" s="2"/>
      <c r="P5" s="14"/>
      <c r="Q5" s="45" t="s">
        <v>6</v>
      </c>
      <c r="R5" s="46"/>
      <c r="S5" s="47"/>
      <c r="T5" s="47"/>
      <c r="U5" s="3"/>
    </row>
    <row r="6" spans="1:21" ht="22.5" customHeight="1" x14ac:dyDescent="0.2">
      <c r="A6" s="5"/>
      <c r="B6" s="119"/>
      <c r="C6" s="119"/>
      <c r="D6" s="15"/>
      <c r="E6" s="6"/>
      <c r="F6" s="2"/>
      <c r="G6" s="2"/>
      <c r="H6" s="2"/>
      <c r="I6" s="15"/>
      <c r="J6" s="2"/>
      <c r="K6" s="7"/>
      <c r="L6" s="7"/>
      <c r="M6" s="7"/>
      <c r="N6" s="9"/>
      <c r="O6" s="2"/>
      <c r="P6" s="14"/>
      <c r="Q6" s="45" t="s">
        <v>5</v>
      </c>
      <c r="R6" s="46"/>
      <c r="S6" s="47"/>
      <c r="T6" s="47"/>
      <c r="U6" s="3"/>
    </row>
    <row r="7" spans="1:21" ht="22.5" customHeight="1" x14ac:dyDescent="0.2">
      <c r="A7" s="5"/>
      <c r="B7" s="5"/>
      <c r="C7" s="2"/>
      <c r="D7" s="16"/>
      <c r="E7" s="6"/>
      <c r="F7" s="2"/>
      <c r="G7" s="2"/>
      <c r="I7" s="16"/>
      <c r="J7" s="2"/>
      <c r="K7" s="7"/>
      <c r="L7" s="7"/>
      <c r="M7" s="7"/>
      <c r="N7" s="17"/>
      <c r="O7" s="2"/>
      <c r="P7" s="14"/>
      <c r="Q7" s="45" t="s">
        <v>7</v>
      </c>
      <c r="R7" s="46"/>
      <c r="S7" s="47"/>
      <c r="T7" s="47"/>
      <c r="U7" s="18"/>
    </row>
    <row r="8" spans="1:21" ht="27.75" customHeight="1" thickBot="1" x14ac:dyDescent="0.35">
      <c r="A8" s="116" t="s">
        <v>347</v>
      </c>
      <c r="B8" s="117"/>
      <c r="C8" s="117"/>
      <c r="D8" s="117"/>
      <c r="E8" s="117"/>
      <c r="F8" s="117"/>
      <c r="G8" s="2"/>
      <c r="H8" s="2"/>
      <c r="I8" s="19"/>
      <c r="J8" s="2"/>
      <c r="K8" s="7"/>
      <c r="L8" s="7"/>
      <c r="M8" s="7"/>
      <c r="N8" s="17"/>
      <c r="O8" s="2"/>
      <c r="P8" s="20"/>
      <c r="Q8" s="19"/>
      <c r="R8" s="21"/>
      <c r="S8" s="21"/>
      <c r="T8" s="22"/>
      <c r="U8" s="18"/>
    </row>
    <row r="9" spans="1:21" s="105" customFormat="1" ht="42" customHeight="1" thickBot="1" x14ac:dyDescent="0.25">
      <c r="A9" s="23"/>
      <c r="B9" s="24" t="s">
        <v>8</v>
      </c>
      <c r="C9" s="25" t="s">
        <v>9</v>
      </c>
      <c r="D9" s="26" t="s">
        <v>10</v>
      </c>
      <c r="E9" s="43" t="s">
        <v>14</v>
      </c>
      <c r="F9" s="27" t="s">
        <v>12</v>
      </c>
      <c r="G9" s="25" t="s">
        <v>13</v>
      </c>
      <c r="H9" s="24" t="s">
        <v>9</v>
      </c>
      <c r="I9" s="26" t="s">
        <v>10</v>
      </c>
      <c r="J9" s="44" t="s">
        <v>11</v>
      </c>
      <c r="K9" s="27" t="s">
        <v>12</v>
      </c>
      <c r="L9" s="27" t="s">
        <v>13</v>
      </c>
      <c r="M9" s="27" t="s">
        <v>15</v>
      </c>
      <c r="N9" s="29" t="s">
        <v>16</v>
      </c>
      <c r="O9" s="30" t="s">
        <v>17</v>
      </c>
      <c r="P9" s="27" t="s">
        <v>18</v>
      </c>
      <c r="Q9" s="31" t="s">
        <v>10</v>
      </c>
      <c r="R9" s="28" t="s">
        <v>20</v>
      </c>
      <c r="S9" s="32" t="s">
        <v>19</v>
      </c>
      <c r="T9" s="33" t="s">
        <v>21</v>
      </c>
      <c r="U9" s="34"/>
    </row>
    <row r="10" spans="1:21" ht="18.75" customHeight="1" x14ac:dyDescent="0.2">
      <c r="A10" s="108" t="s">
        <v>57</v>
      </c>
      <c r="B10" s="78" t="s">
        <v>634</v>
      </c>
      <c r="C10" s="48" t="s">
        <v>349</v>
      </c>
      <c r="D10" s="49"/>
      <c r="E10" s="50">
        <v>10</v>
      </c>
      <c r="F10" s="51" t="s">
        <v>27</v>
      </c>
      <c r="G10" s="82"/>
      <c r="H10" s="86" t="s">
        <v>349</v>
      </c>
      <c r="I10" s="49"/>
      <c r="J10" s="51">
        <f>ROUNDUP(E10*0.75,2)</f>
        <v>7.5</v>
      </c>
      <c r="K10" s="51" t="s">
        <v>27</v>
      </c>
      <c r="L10" s="51"/>
      <c r="M10" s="51">
        <f>ROUNDUP((R5*E10)+(R6*J10)+(R7*(E10*2)),2)</f>
        <v>0</v>
      </c>
      <c r="N10" s="90">
        <f>ROUND(M10+(M10*0/100),2)</f>
        <v>0</v>
      </c>
      <c r="O10" s="104" t="s">
        <v>594</v>
      </c>
      <c r="P10" s="52" t="s">
        <v>25</v>
      </c>
      <c r="Q10" s="49"/>
      <c r="R10" s="53">
        <v>110</v>
      </c>
      <c r="S10" s="50">
        <f>ROUNDUP(R10*0.75,2)</f>
        <v>82.5</v>
      </c>
      <c r="T10" s="74">
        <f>ROUNDUP((R5*R10)+(R6*S10)+(R7*(R10*2)),2)</f>
        <v>0</v>
      </c>
    </row>
    <row r="11" spans="1:21" ht="18.75" customHeight="1" x14ac:dyDescent="0.2">
      <c r="A11" s="109"/>
      <c r="B11" s="79" t="s">
        <v>635</v>
      </c>
      <c r="C11" s="54" t="s">
        <v>38</v>
      </c>
      <c r="D11" s="55"/>
      <c r="E11" s="56">
        <v>10</v>
      </c>
      <c r="F11" s="57" t="s">
        <v>27</v>
      </c>
      <c r="G11" s="83"/>
      <c r="H11" s="87" t="s">
        <v>38</v>
      </c>
      <c r="I11" s="55"/>
      <c r="J11" s="57">
        <f>ROUNDUP(E11*0.75,2)</f>
        <v>7.5</v>
      </c>
      <c r="K11" s="57" t="s">
        <v>27</v>
      </c>
      <c r="L11" s="57"/>
      <c r="M11" s="57">
        <f>ROUNDUP((R5*E11)+(R6*J11)+(R7*(E11*2)),2)</f>
        <v>0</v>
      </c>
      <c r="N11" s="91">
        <f>M11</f>
        <v>0</v>
      </c>
      <c r="O11" s="36" t="s">
        <v>548</v>
      </c>
      <c r="P11" s="58" t="s">
        <v>88</v>
      </c>
      <c r="Q11" s="55" t="s">
        <v>41</v>
      </c>
      <c r="R11" s="59">
        <v>1</v>
      </c>
      <c r="S11" s="56">
        <f>ROUNDUP(R11*0.75,2)</f>
        <v>0.75</v>
      </c>
      <c r="T11" s="75">
        <f>ROUNDUP((R5*R11)+(R6*S11)+(R7*(R11*2)),2)</f>
        <v>0</v>
      </c>
    </row>
    <row r="12" spans="1:21" ht="18.75" customHeight="1" x14ac:dyDescent="0.2">
      <c r="A12" s="109"/>
      <c r="B12" s="79"/>
      <c r="C12" s="54" t="s">
        <v>49</v>
      </c>
      <c r="D12" s="55"/>
      <c r="E12" s="56">
        <v>5</v>
      </c>
      <c r="F12" s="57" t="s">
        <v>27</v>
      </c>
      <c r="G12" s="83"/>
      <c r="H12" s="87" t="s">
        <v>49</v>
      </c>
      <c r="I12" s="55"/>
      <c r="J12" s="57">
        <f>ROUNDUP(E12*0.75,2)</f>
        <v>3.75</v>
      </c>
      <c r="K12" s="57" t="s">
        <v>27</v>
      </c>
      <c r="L12" s="57"/>
      <c r="M12" s="57">
        <f>ROUNDUP((R5*E12)+(R6*J12)+(R7*(E12*2)),2)</f>
        <v>0</v>
      </c>
      <c r="N12" s="91">
        <f>ROUND(M12+(M12*10/100),2)</f>
        <v>0</v>
      </c>
      <c r="O12" s="79" t="s">
        <v>348</v>
      </c>
      <c r="P12" s="58" t="s">
        <v>69</v>
      </c>
      <c r="Q12" s="55"/>
      <c r="R12" s="59">
        <v>0.5</v>
      </c>
      <c r="S12" s="56">
        <f>ROUNDUP(R12*0.75,2)</f>
        <v>0.38</v>
      </c>
      <c r="T12" s="75">
        <f>ROUNDUP((R5*R12)+(R6*S12)+(R7*(R12*2)),2)</f>
        <v>0</v>
      </c>
    </row>
    <row r="13" spans="1:21" ht="18.75" customHeight="1" x14ac:dyDescent="0.2">
      <c r="A13" s="109"/>
      <c r="B13" s="79"/>
      <c r="C13" s="54"/>
      <c r="D13" s="55"/>
      <c r="E13" s="56"/>
      <c r="F13" s="57"/>
      <c r="G13" s="83"/>
      <c r="H13" s="87"/>
      <c r="I13" s="55"/>
      <c r="J13" s="57"/>
      <c r="K13" s="57"/>
      <c r="L13" s="57"/>
      <c r="M13" s="57"/>
      <c r="N13" s="91"/>
      <c r="O13" s="79" t="s">
        <v>48</v>
      </c>
      <c r="P13" s="58"/>
      <c r="Q13" s="55"/>
      <c r="R13" s="59"/>
      <c r="S13" s="56"/>
      <c r="T13" s="75"/>
    </row>
    <row r="14" spans="1:21" ht="18.75" customHeight="1" x14ac:dyDescent="0.2">
      <c r="A14" s="109"/>
      <c r="B14" s="80"/>
      <c r="C14" s="60"/>
      <c r="D14" s="61"/>
      <c r="E14" s="62"/>
      <c r="F14" s="63"/>
      <c r="G14" s="84"/>
      <c r="H14" s="88"/>
      <c r="I14" s="61"/>
      <c r="J14" s="63"/>
      <c r="K14" s="63"/>
      <c r="L14" s="63"/>
      <c r="M14" s="63"/>
      <c r="N14" s="92"/>
      <c r="O14" s="80"/>
      <c r="P14" s="64"/>
      <c r="Q14" s="61"/>
      <c r="R14" s="65"/>
      <c r="S14" s="62"/>
      <c r="T14" s="76"/>
    </row>
    <row r="15" spans="1:21" ht="18.75" customHeight="1" x14ac:dyDescent="0.2">
      <c r="A15" s="109"/>
      <c r="B15" s="79" t="s">
        <v>350</v>
      </c>
      <c r="C15" s="54" t="s">
        <v>270</v>
      </c>
      <c r="D15" s="55"/>
      <c r="E15" s="56">
        <v>1</v>
      </c>
      <c r="F15" s="57" t="s">
        <v>72</v>
      </c>
      <c r="G15" s="83"/>
      <c r="H15" s="87" t="s">
        <v>270</v>
      </c>
      <c r="I15" s="55"/>
      <c r="J15" s="57">
        <f>ROUNDUP(E15*0.75,2)</f>
        <v>0.75</v>
      </c>
      <c r="K15" s="57" t="s">
        <v>72</v>
      </c>
      <c r="L15" s="57"/>
      <c r="M15" s="57">
        <f>ROUNDUP((R5*E15)+(R6*J15)+(R7*(E15*2)),2)</f>
        <v>0</v>
      </c>
      <c r="N15" s="91">
        <f>M15</f>
        <v>0</v>
      </c>
      <c r="O15" s="103" t="s">
        <v>595</v>
      </c>
      <c r="P15" s="58" t="s">
        <v>69</v>
      </c>
      <c r="Q15" s="55"/>
      <c r="R15" s="59">
        <v>0.3</v>
      </c>
      <c r="S15" s="56">
        <f t="shared" ref="S15:S24" si="0">ROUNDUP(R15*0.75,2)</f>
        <v>0.23</v>
      </c>
      <c r="T15" s="75">
        <f>ROUNDUP((R5*R15)+(R6*S15)+(R7*(R15*2)),2)</f>
        <v>0</v>
      </c>
    </row>
    <row r="16" spans="1:21" ht="18.75" customHeight="1" x14ac:dyDescent="0.2">
      <c r="A16" s="109"/>
      <c r="B16" s="79"/>
      <c r="C16" s="54" t="s">
        <v>181</v>
      </c>
      <c r="D16" s="55"/>
      <c r="E16" s="56">
        <v>0.5</v>
      </c>
      <c r="F16" s="57" t="s">
        <v>27</v>
      </c>
      <c r="G16" s="83"/>
      <c r="H16" s="87" t="s">
        <v>181</v>
      </c>
      <c r="I16" s="55"/>
      <c r="J16" s="57">
        <f>ROUNDUP(E16*0.75,2)</f>
        <v>0.38</v>
      </c>
      <c r="K16" s="57" t="s">
        <v>27</v>
      </c>
      <c r="L16" s="57"/>
      <c r="M16" s="57">
        <f>ROUNDUP((R5*E16)+(R6*J16)+(R7*(E16*2)),2)</f>
        <v>0</v>
      </c>
      <c r="N16" s="91"/>
      <c r="O16" s="106" t="s">
        <v>550</v>
      </c>
      <c r="P16" s="58" t="s">
        <v>96</v>
      </c>
      <c r="Q16" s="55"/>
      <c r="R16" s="59">
        <v>1</v>
      </c>
      <c r="S16" s="56">
        <f t="shared" si="0"/>
        <v>0.75</v>
      </c>
      <c r="T16" s="75">
        <f>ROUNDUP((R5*R16)+(R6*S16)+(R7*(R16*2)),2)</f>
        <v>0</v>
      </c>
    </row>
    <row r="17" spans="1:20" ht="18.75" customHeight="1" x14ac:dyDescent="0.2">
      <c r="A17" s="109"/>
      <c r="B17" s="79"/>
      <c r="C17" s="54" t="s">
        <v>28</v>
      </c>
      <c r="D17" s="55"/>
      <c r="E17" s="56">
        <v>5</v>
      </c>
      <c r="F17" s="57" t="s">
        <v>27</v>
      </c>
      <c r="G17" s="83"/>
      <c r="H17" s="87" t="s">
        <v>28</v>
      </c>
      <c r="I17" s="55"/>
      <c r="J17" s="57">
        <f>ROUNDUP(E17*0.75,2)</f>
        <v>3.75</v>
      </c>
      <c r="K17" s="57" t="s">
        <v>27</v>
      </c>
      <c r="L17" s="57"/>
      <c r="M17" s="57">
        <f>ROUNDUP((R5*E17)+(R6*J17)+(R7*(E17*2)),2)</f>
        <v>0</v>
      </c>
      <c r="N17" s="91">
        <f>ROUND(M17+(M17*6/100),2)</f>
        <v>0</v>
      </c>
      <c r="O17" s="79" t="s">
        <v>351</v>
      </c>
      <c r="P17" s="58" t="s">
        <v>88</v>
      </c>
      <c r="Q17" s="55" t="s">
        <v>41</v>
      </c>
      <c r="R17" s="59">
        <v>0.3</v>
      </c>
      <c r="S17" s="56">
        <f t="shared" si="0"/>
        <v>0.23</v>
      </c>
      <c r="T17" s="75">
        <f>ROUNDUP((R5*R17)+(R6*S17)+(R7*(R17*2)),2)</f>
        <v>0</v>
      </c>
    </row>
    <row r="18" spans="1:20" ht="18.75" customHeight="1" x14ac:dyDescent="0.2">
      <c r="A18" s="109"/>
      <c r="B18" s="79"/>
      <c r="C18" s="54" t="s">
        <v>45</v>
      </c>
      <c r="D18" s="55"/>
      <c r="E18" s="56">
        <v>20</v>
      </c>
      <c r="F18" s="57" t="s">
        <v>27</v>
      </c>
      <c r="G18" s="83"/>
      <c r="H18" s="87" t="s">
        <v>45</v>
      </c>
      <c r="I18" s="55"/>
      <c r="J18" s="57">
        <f>ROUNDUP(E18*0.75,2)</f>
        <v>15</v>
      </c>
      <c r="K18" s="57" t="s">
        <v>27</v>
      </c>
      <c r="L18" s="57"/>
      <c r="M18" s="57">
        <f>ROUNDUP((R5*E18)+(R6*J18)+(R7*(E18*2)),2)</f>
        <v>0</v>
      </c>
      <c r="N18" s="91">
        <f>ROUND(M18+(M18*3/100),2)</f>
        <v>0</v>
      </c>
      <c r="O18" s="103" t="s">
        <v>596</v>
      </c>
      <c r="P18" s="58" t="s">
        <v>86</v>
      </c>
      <c r="Q18" s="55"/>
      <c r="R18" s="59">
        <v>1</v>
      </c>
      <c r="S18" s="56">
        <f t="shared" si="0"/>
        <v>0.75</v>
      </c>
      <c r="T18" s="75">
        <f>ROUNDUP((R5*R18)+(R6*S18)+(R7*(R18*2)),2)</f>
        <v>0</v>
      </c>
    </row>
    <row r="19" spans="1:20" ht="18.75" customHeight="1" x14ac:dyDescent="0.2">
      <c r="A19" s="109"/>
      <c r="B19" s="79"/>
      <c r="C19" s="54"/>
      <c r="D19" s="55"/>
      <c r="E19" s="56"/>
      <c r="F19" s="57"/>
      <c r="G19" s="83"/>
      <c r="H19" s="87"/>
      <c r="I19" s="55"/>
      <c r="J19" s="57"/>
      <c r="K19" s="57"/>
      <c r="L19" s="57"/>
      <c r="M19" s="57"/>
      <c r="N19" s="91"/>
      <c r="O19" s="106" t="s">
        <v>549</v>
      </c>
      <c r="P19" s="58" t="s">
        <v>40</v>
      </c>
      <c r="Q19" s="55" t="s">
        <v>41</v>
      </c>
      <c r="R19" s="59">
        <v>2</v>
      </c>
      <c r="S19" s="56">
        <f t="shared" si="0"/>
        <v>1.5</v>
      </c>
      <c r="T19" s="75">
        <f>ROUNDUP((R5*R19)+(R6*S19)+(R7*(R19*2)),2)</f>
        <v>0</v>
      </c>
    </row>
    <row r="20" spans="1:20" ht="18.75" customHeight="1" x14ac:dyDescent="0.2">
      <c r="A20" s="109"/>
      <c r="B20" s="79"/>
      <c r="C20" s="54"/>
      <c r="D20" s="55"/>
      <c r="E20" s="56"/>
      <c r="F20" s="57"/>
      <c r="G20" s="83"/>
      <c r="H20" s="87"/>
      <c r="I20" s="55"/>
      <c r="J20" s="57"/>
      <c r="K20" s="57"/>
      <c r="L20" s="57"/>
      <c r="M20" s="57"/>
      <c r="N20" s="91"/>
      <c r="O20" s="79" t="s">
        <v>352</v>
      </c>
      <c r="P20" s="58" t="s">
        <v>89</v>
      </c>
      <c r="Q20" s="55"/>
      <c r="R20" s="59">
        <v>2</v>
      </c>
      <c r="S20" s="56">
        <f t="shared" si="0"/>
        <v>1.5</v>
      </c>
      <c r="T20" s="75">
        <f>ROUNDUP((R5*R20)+(R6*S20)+(R7*(R20*2)),2)</f>
        <v>0</v>
      </c>
    </row>
    <row r="21" spans="1:20" ht="18.75" customHeight="1" x14ac:dyDescent="0.2">
      <c r="A21" s="109"/>
      <c r="B21" s="79"/>
      <c r="C21" s="54"/>
      <c r="D21" s="55"/>
      <c r="E21" s="56"/>
      <c r="F21" s="57"/>
      <c r="G21" s="83"/>
      <c r="H21" s="87"/>
      <c r="I21" s="55"/>
      <c r="J21" s="57"/>
      <c r="K21" s="57"/>
      <c r="L21" s="57"/>
      <c r="M21" s="57"/>
      <c r="N21" s="91"/>
      <c r="O21" s="79" t="s">
        <v>178</v>
      </c>
      <c r="P21" s="58" t="s">
        <v>44</v>
      </c>
      <c r="Q21" s="55"/>
      <c r="R21" s="59">
        <v>4</v>
      </c>
      <c r="S21" s="56">
        <f t="shared" si="0"/>
        <v>3</v>
      </c>
      <c r="T21" s="75">
        <f>ROUNDUP((R5*R21)+(R6*S21)+(R7*(R21*2)),2)</f>
        <v>0</v>
      </c>
    </row>
    <row r="22" spans="1:20" ht="18.75" customHeight="1" x14ac:dyDescent="0.2">
      <c r="A22" s="109"/>
      <c r="B22" s="79"/>
      <c r="C22" s="54"/>
      <c r="D22" s="55"/>
      <c r="E22" s="56"/>
      <c r="F22" s="57"/>
      <c r="G22" s="83"/>
      <c r="H22" s="87"/>
      <c r="I22" s="55"/>
      <c r="J22" s="57"/>
      <c r="K22" s="57"/>
      <c r="L22" s="57"/>
      <c r="M22" s="57"/>
      <c r="N22" s="91"/>
      <c r="O22" s="79" t="s">
        <v>24</v>
      </c>
      <c r="P22" s="58" t="s">
        <v>131</v>
      </c>
      <c r="Q22" s="55" t="s">
        <v>132</v>
      </c>
      <c r="R22" s="59">
        <v>8</v>
      </c>
      <c r="S22" s="56">
        <f t="shared" si="0"/>
        <v>6</v>
      </c>
      <c r="T22" s="75">
        <f>ROUNDUP((R5*R22)+(R6*S22)+(R7*(R22*2)),2)</f>
        <v>0</v>
      </c>
    </row>
    <row r="23" spans="1:20" ht="18.75" customHeight="1" x14ac:dyDescent="0.2">
      <c r="A23" s="109"/>
      <c r="B23" s="79"/>
      <c r="C23" s="54"/>
      <c r="D23" s="55"/>
      <c r="E23" s="56"/>
      <c r="F23" s="57"/>
      <c r="G23" s="83"/>
      <c r="H23" s="87"/>
      <c r="I23" s="55"/>
      <c r="J23" s="57"/>
      <c r="K23" s="57"/>
      <c r="L23" s="57"/>
      <c r="M23" s="57"/>
      <c r="N23" s="91"/>
      <c r="O23" s="79"/>
      <c r="P23" s="58" t="s">
        <v>69</v>
      </c>
      <c r="Q23" s="55"/>
      <c r="R23" s="59">
        <v>0.5</v>
      </c>
      <c r="S23" s="56">
        <f t="shared" si="0"/>
        <v>0.38</v>
      </c>
      <c r="T23" s="75">
        <f>ROUNDUP((R5*R23)+(R6*S23)+(R7*(R23*2)),2)</f>
        <v>0</v>
      </c>
    </row>
    <row r="24" spans="1:20" ht="18.75" customHeight="1" x14ac:dyDescent="0.2">
      <c r="A24" s="109"/>
      <c r="B24" s="79"/>
      <c r="C24" s="54"/>
      <c r="D24" s="55"/>
      <c r="E24" s="56"/>
      <c r="F24" s="57"/>
      <c r="G24" s="83"/>
      <c r="H24" s="87"/>
      <c r="I24" s="55"/>
      <c r="J24" s="57"/>
      <c r="K24" s="57"/>
      <c r="L24" s="57"/>
      <c r="M24" s="57"/>
      <c r="N24" s="91"/>
      <c r="O24" s="79"/>
      <c r="P24" s="58" t="s">
        <v>32</v>
      </c>
      <c r="Q24" s="55"/>
      <c r="R24" s="59">
        <v>0.05</v>
      </c>
      <c r="S24" s="56">
        <f t="shared" si="0"/>
        <v>0.04</v>
      </c>
      <c r="T24" s="75">
        <f>ROUNDUP((R5*R24)+(R6*S24)+(R7*(R24*2)),2)</f>
        <v>0</v>
      </c>
    </row>
    <row r="25" spans="1:20" ht="18.75" customHeight="1" x14ac:dyDescent="0.2">
      <c r="A25" s="109"/>
      <c r="B25" s="80"/>
      <c r="C25" s="60"/>
      <c r="D25" s="61"/>
      <c r="E25" s="62"/>
      <c r="F25" s="63"/>
      <c r="G25" s="84"/>
      <c r="H25" s="88"/>
      <c r="I25" s="61"/>
      <c r="J25" s="63"/>
      <c r="K25" s="63"/>
      <c r="L25" s="63"/>
      <c r="M25" s="63"/>
      <c r="N25" s="92"/>
      <c r="O25" s="80"/>
      <c r="P25" s="64"/>
      <c r="Q25" s="61"/>
      <c r="R25" s="65"/>
      <c r="S25" s="62"/>
      <c r="T25" s="76"/>
    </row>
    <row r="26" spans="1:20" ht="18.75" customHeight="1" x14ac:dyDescent="0.2">
      <c r="A26" s="109"/>
      <c r="B26" s="79" t="s">
        <v>317</v>
      </c>
      <c r="C26" s="54" t="s">
        <v>185</v>
      </c>
      <c r="D26" s="55"/>
      <c r="E26" s="56">
        <v>10</v>
      </c>
      <c r="F26" s="57" t="s">
        <v>27</v>
      </c>
      <c r="G26" s="83"/>
      <c r="H26" s="87" t="s">
        <v>185</v>
      </c>
      <c r="I26" s="55"/>
      <c r="J26" s="57">
        <f>ROUNDUP(E26*0.75,2)</f>
        <v>7.5</v>
      </c>
      <c r="K26" s="57" t="s">
        <v>27</v>
      </c>
      <c r="L26" s="57"/>
      <c r="M26" s="57">
        <f>ROUNDUP((R5*E26)+(R6*J26)+(R7*(E26*2)),2)</f>
        <v>0</v>
      </c>
      <c r="N26" s="91">
        <f>ROUND(M26+(M26*15/100),2)</f>
        <v>0</v>
      </c>
      <c r="O26" s="79" t="s">
        <v>48</v>
      </c>
      <c r="P26" s="58" t="s">
        <v>95</v>
      </c>
      <c r="Q26" s="55"/>
      <c r="R26" s="59">
        <v>100</v>
      </c>
      <c r="S26" s="56">
        <f>ROUNDUP(R26*0.75,2)</f>
        <v>75</v>
      </c>
      <c r="T26" s="75">
        <f>ROUNDUP((R5*R26)+(R6*S26)+(R7*(R26*2)),2)</f>
        <v>0</v>
      </c>
    </row>
    <row r="27" spans="1:20" ht="18.75" customHeight="1" x14ac:dyDescent="0.2">
      <c r="A27" s="109"/>
      <c r="B27" s="79"/>
      <c r="C27" s="54" t="s">
        <v>158</v>
      </c>
      <c r="D27" s="55"/>
      <c r="E27" s="56">
        <v>10</v>
      </c>
      <c r="F27" s="57" t="s">
        <v>27</v>
      </c>
      <c r="G27" s="83"/>
      <c r="H27" s="87" t="s">
        <v>158</v>
      </c>
      <c r="I27" s="55"/>
      <c r="J27" s="57">
        <f>ROUNDUP(E27*0.75,2)</f>
        <v>7.5</v>
      </c>
      <c r="K27" s="57" t="s">
        <v>27</v>
      </c>
      <c r="L27" s="57"/>
      <c r="M27" s="57">
        <f>ROUNDUP((R5*E27)+(R6*J27)+(R7*(E27*2)),2)</f>
        <v>0</v>
      </c>
      <c r="N27" s="91">
        <f>ROUND(M27+(M27*15/100),2)</f>
        <v>0</v>
      </c>
      <c r="O27" s="79"/>
      <c r="P27" s="58" t="s">
        <v>136</v>
      </c>
      <c r="Q27" s="55"/>
      <c r="R27" s="59">
        <v>3</v>
      </c>
      <c r="S27" s="56">
        <f>ROUNDUP(R27*0.75,2)</f>
        <v>2.25</v>
      </c>
      <c r="T27" s="75">
        <f>ROUNDUP((R5*R27)+(R6*S27)+(R7*(R27*2)),2)</f>
        <v>0</v>
      </c>
    </row>
    <row r="28" spans="1:20" ht="18.75" customHeight="1" x14ac:dyDescent="0.2">
      <c r="A28" s="109"/>
      <c r="B28" s="79"/>
      <c r="C28" s="54" t="s">
        <v>135</v>
      </c>
      <c r="D28" s="55"/>
      <c r="E28" s="56">
        <v>5</v>
      </c>
      <c r="F28" s="57" t="s">
        <v>27</v>
      </c>
      <c r="G28" s="83"/>
      <c r="H28" s="87" t="s">
        <v>135</v>
      </c>
      <c r="I28" s="55"/>
      <c r="J28" s="57">
        <f>ROUNDUP(E28*0.75,2)</f>
        <v>3.75</v>
      </c>
      <c r="K28" s="57" t="s">
        <v>27</v>
      </c>
      <c r="L28" s="57"/>
      <c r="M28" s="57">
        <f>ROUNDUP((R5*E28)+(R6*J28)+(R7*(E28*2)),2)</f>
        <v>0</v>
      </c>
      <c r="N28" s="91">
        <f>M28</f>
        <v>0</v>
      </c>
      <c r="O28" s="79"/>
      <c r="P28" s="58"/>
      <c r="Q28" s="55"/>
      <c r="R28" s="59"/>
      <c r="S28" s="56"/>
      <c r="T28" s="75"/>
    </row>
    <row r="29" spans="1:20" ht="18.75" customHeight="1" x14ac:dyDescent="0.2">
      <c r="A29" s="109"/>
      <c r="B29" s="80"/>
      <c r="C29" s="60"/>
      <c r="D29" s="61"/>
      <c r="E29" s="62"/>
      <c r="F29" s="63"/>
      <c r="G29" s="84"/>
      <c r="H29" s="88"/>
      <c r="I29" s="61"/>
      <c r="J29" s="63"/>
      <c r="K29" s="63"/>
      <c r="L29" s="63"/>
      <c r="M29" s="63"/>
      <c r="N29" s="92"/>
      <c r="O29" s="80"/>
      <c r="P29" s="64"/>
      <c r="Q29" s="61"/>
      <c r="R29" s="65"/>
      <c r="S29" s="62"/>
      <c r="T29" s="76"/>
    </row>
    <row r="30" spans="1:20" ht="18.75" customHeight="1" x14ac:dyDescent="0.2">
      <c r="A30" s="109"/>
      <c r="B30" s="79" t="s">
        <v>208</v>
      </c>
      <c r="C30" s="54" t="s">
        <v>209</v>
      </c>
      <c r="D30" s="55"/>
      <c r="E30" s="99">
        <v>0.16666666666666666</v>
      </c>
      <c r="F30" s="57" t="s">
        <v>56</v>
      </c>
      <c r="G30" s="83"/>
      <c r="H30" s="87" t="s">
        <v>209</v>
      </c>
      <c r="I30" s="55"/>
      <c r="J30" s="57">
        <f>ROUNDUP(E30*0.75,2)</f>
        <v>0.13</v>
      </c>
      <c r="K30" s="57" t="s">
        <v>56</v>
      </c>
      <c r="L30" s="57"/>
      <c r="M30" s="57">
        <f>ROUNDUP((R5*E30)+(R6*J30)+(R7*(E30*2)),2)</f>
        <v>0</v>
      </c>
      <c r="N30" s="91">
        <f>M30</f>
        <v>0</v>
      </c>
      <c r="O30" s="79" t="s">
        <v>54</v>
      </c>
      <c r="P30" s="58"/>
      <c r="Q30" s="55"/>
      <c r="R30" s="59"/>
      <c r="S30" s="56"/>
      <c r="T30" s="75"/>
    </row>
    <row r="31" spans="1:20" ht="18.75" customHeight="1" thickBot="1" x14ac:dyDescent="0.25">
      <c r="A31" s="110"/>
      <c r="B31" s="81"/>
      <c r="C31" s="67"/>
      <c r="D31" s="68"/>
      <c r="E31" s="69"/>
      <c r="F31" s="70"/>
      <c r="G31" s="85"/>
      <c r="H31" s="89"/>
      <c r="I31" s="68"/>
      <c r="J31" s="70"/>
      <c r="K31" s="70"/>
      <c r="L31" s="70"/>
      <c r="M31" s="70"/>
      <c r="N31" s="93"/>
      <c r="O31" s="81"/>
      <c r="P31" s="71"/>
      <c r="Q31" s="68"/>
      <c r="R31" s="72"/>
      <c r="S31" s="69"/>
      <c r="T31" s="77"/>
    </row>
    <row r="32" spans="1:20" ht="18.75" customHeight="1" x14ac:dyDescent="0.2">
      <c r="A32" s="108" t="s">
        <v>73</v>
      </c>
      <c r="B32" s="79" t="s">
        <v>58</v>
      </c>
      <c r="C32" s="54" t="s">
        <v>58</v>
      </c>
      <c r="D32" s="55" t="s">
        <v>31</v>
      </c>
      <c r="E32" s="56">
        <v>120</v>
      </c>
      <c r="F32" s="57" t="s">
        <v>59</v>
      </c>
      <c r="G32" s="83"/>
      <c r="H32" s="87" t="s">
        <v>58</v>
      </c>
      <c r="I32" s="55" t="s">
        <v>31</v>
      </c>
      <c r="J32" s="57">
        <f>ROUNDUP(E32*0.75,2)</f>
        <v>90</v>
      </c>
      <c r="K32" s="57" t="s">
        <v>59</v>
      </c>
      <c r="L32" s="57"/>
      <c r="M32" s="57">
        <f>ROUNDUP((S5*E32)+(S6*J32)+(S7*(E32*2)),2)</f>
        <v>0</v>
      </c>
      <c r="N32" s="91">
        <f>M32</f>
        <v>0</v>
      </c>
      <c r="O32" s="79"/>
      <c r="P32" s="58"/>
      <c r="Q32" s="55"/>
      <c r="R32" s="59"/>
      <c r="S32" s="56"/>
      <c r="T32" s="75"/>
    </row>
    <row r="33" spans="1:20" ht="18.75" customHeight="1" x14ac:dyDescent="0.2">
      <c r="A33" s="109"/>
      <c r="B33" s="80"/>
      <c r="C33" s="60"/>
      <c r="D33" s="61"/>
      <c r="E33" s="62"/>
      <c r="F33" s="63"/>
      <c r="G33" s="84"/>
      <c r="H33" s="88"/>
      <c r="I33" s="61"/>
      <c r="J33" s="63"/>
      <c r="K33" s="63"/>
      <c r="L33" s="63"/>
      <c r="M33" s="63"/>
      <c r="N33" s="92"/>
      <c r="O33" s="80"/>
      <c r="P33" s="64"/>
      <c r="Q33" s="61"/>
      <c r="R33" s="65"/>
      <c r="S33" s="62"/>
      <c r="T33" s="76"/>
    </row>
    <row r="34" spans="1:20" ht="18.75" customHeight="1" x14ac:dyDescent="0.2">
      <c r="A34" s="109"/>
      <c r="B34" s="79" t="s">
        <v>353</v>
      </c>
      <c r="C34" s="54" t="s">
        <v>147</v>
      </c>
      <c r="D34" s="55" t="s">
        <v>597</v>
      </c>
      <c r="E34" s="56">
        <v>35</v>
      </c>
      <c r="F34" s="57" t="s">
        <v>27</v>
      </c>
      <c r="G34" s="83"/>
      <c r="H34" s="87" t="s">
        <v>147</v>
      </c>
      <c r="I34" s="55" t="s">
        <v>597</v>
      </c>
      <c r="J34" s="57">
        <f>ROUNDUP(E34*0.75,2)</f>
        <v>26.25</v>
      </c>
      <c r="K34" s="57" t="s">
        <v>27</v>
      </c>
      <c r="L34" s="57"/>
      <c r="M34" s="57">
        <f>ROUNDUP((S5*E34)+(S6*J34)+(S7*(E34*2)),2)</f>
        <v>0</v>
      </c>
      <c r="N34" s="91">
        <f>M34</f>
        <v>0</v>
      </c>
      <c r="O34" s="103" t="s">
        <v>598</v>
      </c>
      <c r="P34" s="58" t="s">
        <v>30</v>
      </c>
      <c r="Q34" s="55" t="s">
        <v>31</v>
      </c>
      <c r="R34" s="59">
        <v>2</v>
      </c>
      <c r="S34" s="56">
        <f>ROUNDUP(R34*0.75,2)</f>
        <v>1.5</v>
      </c>
      <c r="T34" s="75">
        <f>ROUNDUP((S5*R34)+(S6*S34)+(S7*(R34*2)),2)</f>
        <v>0</v>
      </c>
    </row>
    <row r="35" spans="1:20" ht="18.75" customHeight="1" x14ac:dyDescent="0.2">
      <c r="A35" s="109"/>
      <c r="B35" s="79"/>
      <c r="C35" s="54" t="s">
        <v>58</v>
      </c>
      <c r="D35" s="55" t="s">
        <v>31</v>
      </c>
      <c r="E35" s="56">
        <v>10</v>
      </c>
      <c r="F35" s="57" t="s">
        <v>59</v>
      </c>
      <c r="G35" s="83"/>
      <c r="H35" s="87" t="s">
        <v>58</v>
      </c>
      <c r="I35" s="55" t="s">
        <v>31</v>
      </c>
      <c r="J35" s="57">
        <f>ROUNDUP(E35*0.75,2)</f>
        <v>7.5</v>
      </c>
      <c r="K35" s="57" t="s">
        <v>59</v>
      </c>
      <c r="L35" s="57"/>
      <c r="M35" s="57">
        <f>ROUNDUP((S5*E35)+(S6*J35)+(S7*(E35*2)),2)</f>
        <v>0</v>
      </c>
      <c r="N35" s="91">
        <f>M35</f>
        <v>0</v>
      </c>
      <c r="O35" s="79" t="s">
        <v>355</v>
      </c>
      <c r="P35" s="58" t="s">
        <v>69</v>
      </c>
      <c r="Q35" s="55"/>
      <c r="R35" s="59">
        <v>3</v>
      </c>
      <c r="S35" s="56">
        <f>ROUNDUP(R35*0.75,2)</f>
        <v>2.25</v>
      </c>
      <c r="T35" s="75">
        <f>ROUNDUP((S5*R35)+(S6*S35)+(S7*(R35*2)),2)</f>
        <v>0</v>
      </c>
    </row>
    <row r="36" spans="1:20" ht="18.75" customHeight="1" x14ac:dyDescent="0.2">
      <c r="A36" s="109"/>
      <c r="B36" s="79"/>
      <c r="C36" s="54" t="s">
        <v>83</v>
      </c>
      <c r="D36" s="55" t="s">
        <v>84</v>
      </c>
      <c r="E36" s="73">
        <v>0.1</v>
      </c>
      <c r="F36" s="57" t="s">
        <v>56</v>
      </c>
      <c r="G36" s="83"/>
      <c r="H36" s="87" t="s">
        <v>83</v>
      </c>
      <c r="I36" s="55" t="s">
        <v>84</v>
      </c>
      <c r="J36" s="57">
        <f>ROUNDUP(E36*0.75,2)</f>
        <v>0.08</v>
      </c>
      <c r="K36" s="57" t="s">
        <v>56</v>
      </c>
      <c r="L36" s="57"/>
      <c r="M36" s="57">
        <f>ROUNDUP((S5*E36)+(S6*J36)+(S7*(E36*2)),2)</f>
        <v>0</v>
      </c>
      <c r="N36" s="91">
        <f>M36</f>
        <v>0</v>
      </c>
      <c r="O36" s="79" t="s">
        <v>356</v>
      </c>
      <c r="P36" s="58" t="s">
        <v>69</v>
      </c>
      <c r="Q36" s="55"/>
      <c r="R36" s="59">
        <v>1</v>
      </c>
      <c r="S36" s="56">
        <f>ROUNDUP(R36*0.75,2)</f>
        <v>0.75</v>
      </c>
      <c r="T36" s="75">
        <f>ROUNDUP((S5*R36)+(S6*S36)+(S7*(R36*2)),2)</f>
        <v>0</v>
      </c>
    </row>
    <row r="37" spans="1:20" ht="18.75" customHeight="1" x14ac:dyDescent="0.2">
      <c r="A37" s="109"/>
      <c r="B37" s="79"/>
      <c r="C37" s="54"/>
      <c r="D37" s="55"/>
      <c r="E37" s="56"/>
      <c r="F37" s="57"/>
      <c r="G37" s="83"/>
      <c r="H37" s="87"/>
      <c r="I37" s="55"/>
      <c r="J37" s="57"/>
      <c r="K37" s="57"/>
      <c r="L37" s="57"/>
      <c r="M37" s="57"/>
      <c r="N37" s="91"/>
      <c r="O37" s="79" t="s">
        <v>48</v>
      </c>
      <c r="P37" s="58"/>
      <c r="Q37" s="55"/>
      <c r="R37" s="59"/>
      <c r="S37" s="56"/>
      <c r="T37" s="75"/>
    </row>
    <row r="38" spans="1:20" ht="18.75" customHeight="1" thickBot="1" x14ac:dyDescent="0.25">
      <c r="A38" s="110"/>
      <c r="B38" s="81"/>
      <c r="C38" s="67"/>
      <c r="D38" s="68"/>
      <c r="E38" s="69"/>
      <c r="F38" s="70"/>
      <c r="G38" s="85"/>
      <c r="H38" s="89"/>
      <c r="I38" s="68"/>
      <c r="J38" s="70"/>
      <c r="K38" s="70"/>
      <c r="L38" s="70"/>
      <c r="M38" s="70"/>
      <c r="N38" s="93"/>
      <c r="O38" s="81"/>
      <c r="P38" s="71"/>
      <c r="Q38" s="68"/>
      <c r="R38" s="72"/>
      <c r="S38" s="69"/>
      <c r="T38" s="77"/>
    </row>
    <row r="39" spans="1:20" ht="18.75" customHeight="1" x14ac:dyDescent="0.2">
      <c r="A39" s="108" t="s">
        <v>101</v>
      </c>
      <c r="B39" s="79" t="s">
        <v>25</v>
      </c>
      <c r="C39" s="54"/>
      <c r="D39" s="55"/>
      <c r="E39" s="56"/>
      <c r="F39" s="57"/>
      <c r="G39" s="83"/>
      <c r="H39" s="87"/>
      <c r="I39" s="55"/>
      <c r="J39" s="57"/>
      <c r="K39" s="57"/>
      <c r="L39" s="57"/>
      <c r="M39" s="57"/>
      <c r="N39" s="91"/>
      <c r="O39" s="79"/>
      <c r="P39" s="58" t="s">
        <v>25</v>
      </c>
      <c r="Q39" s="55"/>
      <c r="R39" s="59">
        <v>110</v>
      </c>
      <c r="S39" s="56">
        <f>ROUNDUP(R39*0.75,2)</f>
        <v>82.5</v>
      </c>
      <c r="T39" s="75">
        <f>ROUNDUP((T5*R39)+(T6*S39)+(T7*(R39*2)),2)</f>
        <v>0</v>
      </c>
    </row>
    <row r="40" spans="1:20" ht="18.75" customHeight="1" x14ac:dyDescent="0.2">
      <c r="A40" s="109"/>
      <c r="B40" s="80"/>
      <c r="C40" s="60"/>
      <c r="D40" s="61"/>
      <c r="E40" s="62"/>
      <c r="F40" s="63"/>
      <c r="G40" s="84"/>
      <c r="H40" s="88"/>
      <c r="I40" s="61"/>
      <c r="J40" s="63"/>
      <c r="K40" s="63"/>
      <c r="L40" s="63"/>
      <c r="M40" s="63"/>
      <c r="N40" s="92"/>
      <c r="O40" s="80"/>
      <c r="P40" s="64"/>
      <c r="Q40" s="61"/>
      <c r="R40" s="65"/>
      <c r="S40" s="62"/>
      <c r="T40" s="76"/>
    </row>
    <row r="41" spans="1:20" ht="18.75" customHeight="1" x14ac:dyDescent="0.2">
      <c r="A41" s="109"/>
      <c r="B41" s="79" t="s">
        <v>357</v>
      </c>
      <c r="C41" s="54" t="s">
        <v>237</v>
      </c>
      <c r="D41" s="55" t="s">
        <v>156</v>
      </c>
      <c r="E41" s="56">
        <v>1</v>
      </c>
      <c r="F41" s="57" t="s">
        <v>157</v>
      </c>
      <c r="G41" s="83" t="s">
        <v>76</v>
      </c>
      <c r="H41" s="87" t="s">
        <v>237</v>
      </c>
      <c r="I41" s="55" t="s">
        <v>156</v>
      </c>
      <c r="J41" s="57">
        <f>ROUNDUP(E41*0.75,2)</f>
        <v>0.75</v>
      </c>
      <c r="K41" s="57" t="s">
        <v>157</v>
      </c>
      <c r="L41" s="57" t="s">
        <v>76</v>
      </c>
      <c r="M41" s="57">
        <f>ROUNDUP((T5*E41)+(T6*J41)+(T7*(E41*2)),2)</f>
        <v>0</v>
      </c>
      <c r="N41" s="91">
        <f>M41</f>
        <v>0</v>
      </c>
      <c r="O41" s="79" t="s">
        <v>358</v>
      </c>
      <c r="P41" s="58" t="s">
        <v>40</v>
      </c>
      <c r="Q41" s="55" t="s">
        <v>41</v>
      </c>
      <c r="R41" s="59">
        <v>3</v>
      </c>
      <c r="S41" s="56">
        <f t="shared" ref="S41:S48" si="1">ROUNDUP(R41*0.75,2)</f>
        <v>2.25</v>
      </c>
      <c r="T41" s="75">
        <f>ROUNDUP((T5*R41)+(T6*S41)+(T7*(R41*2)),2)</f>
        <v>0</v>
      </c>
    </row>
    <row r="42" spans="1:20" ht="18.75" customHeight="1" x14ac:dyDescent="0.2">
      <c r="A42" s="109"/>
      <c r="B42" s="79"/>
      <c r="C42" s="54" t="s">
        <v>28</v>
      </c>
      <c r="D42" s="55"/>
      <c r="E42" s="56">
        <v>10</v>
      </c>
      <c r="F42" s="57" t="s">
        <v>27</v>
      </c>
      <c r="G42" s="83"/>
      <c r="H42" s="87" t="s">
        <v>28</v>
      </c>
      <c r="I42" s="55"/>
      <c r="J42" s="57">
        <f>ROUNDUP(E42*0.75,2)</f>
        <v>7.5</v>
      </c>
      <c r="K42" s="57" t="s">
        <v>27</v>
      </c>
      <c r="L42" s="57"/>
      <c r="M42" s="57">
        <f>ROUNDUP((T5*E42)+(T6*J42)+(T7*(E42*2)),2)</f>
        <v>0</v>
      </c>
      <c r="N42" s="91">
        <f>ROUND(M42+(M42*6/100),2)</f>
        <v>0</v>
      </c>
      <c r="O42" s="79" t="s">
        <v>359</v>
      </c>
      <c r="P42" s="58" t="s">
        <v>44</v>
      </c>
      <c r="Q42" s="55"/>
      <c r="R42" s="59">
        <v>2</v>
      </c>
      <c r="S42" s="56">
        <f t="shared" si="1"/>
        <v>1.5</v>
      </c>
      <c r="T42" s="75">
        <f>ROUNDUP((T5*R42)+(T6*S42)+(T7*(R42*2)),2)</f>
        <v>0</v>
      </c>
    </row>
    <row r="43" spans="1:20" ht="18.75" customHeight="1" x14ac:dyDescent="0.2">
      <c r="A43" s="109"/>
      <c r="B43" s="79"/>
      <c r="C43" s="54" t="s">
        <v>215</v>
      </c>
      <c r="D43" s="55"/>
      <c r="E43" s="56">
        <v>5</v>
      </c>
      <c r="F43" s="57" t="s">
        <v>27</v>
      </c>
      <c r="G43" s="83"/>
      <c r="H43" s="87" t="s">
        <v>215</v>
      </c>
      <c r="I43" s="55"/>
      <c r="J43" s="57">
        <f>ROUNDUP(E43*0.75,2)</f>
        <v>3.75</v>
      </c>
      <c r="K43" s="57" t="s">
        <v>27</v>
      </c>
      <c r="L43" s="57"/>
      <c r="M43" s="57">
        <f>ROUNDUP((T5*E43)+(T6*J43)+(T7*(E43*2)),2)</f>
        <v>0</v>
      </c>
      <c r="N43" s="91">
        <f>ROUND(M43+(M43*15/100),2)</f>
        <v>0</v>
      </c>
      <c r="O43" s="79" t="s">
        <v>360</v>
      </c>
      <c r="P43" s="58" t="s">
        <v>42</v>
      </c>
      <c r="Q43" s="55"/>
      <c r="R43" s="59">
        <v>5</v>
      </c>
      <c r="S43" s="56">
        <f t="shared" si="1"/>
        <v>3.75</v>
      </c>
      <c r="T43" s="75">
        <f>ROUNDUP((T5*R43)+(T6*S43)+(T7*(R43*2)),2)</f>
        <v>0</v>
      </c>
    </row>
    <row r="44" spans="1:20" ht="18.75" customHeight="1" x14ac:dyDescent="0.2">
      <c r="A44" s="109"/>
      <c r="B44" s="79"/>
      <c r="C44" s="54" t="s">
        <v>448</v>
      </c>
      <c r="D44" s="55"/>
      <c r="E44" s="56">
        <v>5</v>
      </c>
      <c r="F44" s="57" t="s">
        <v>27</v>
      </c>
      <c r="G44" s="83"/>
      <c r="H44" s="87" t="s">
        <v>448</v>
      </c>
      <c r="I44" s="55"/>
      <c r="J44" s="57">
        <f>ROUNDUP(E44*0.75,2)</f>
        <v>3.75</v>
      </c>
      <c r="K44" s="57" t="s">
        <v>27</v>
      </c>
      <c r="L44" s="57"/>
      <c r="M44" s="57">
        <f>ROUNDUP((T5*E44)+(T6*J44)+(T7*(E44*2)),2)</f>
        <v>0</v>
      </c>
      <c r="N44" s="91">
        <f>ROUND(M44+(M44*10/100),2)</f>
        <v>0</v>
      </c>
      <c r="O44" s="79" t="s">
        <v>48</v>
      </c>
      <c r="P44" s="58" t="s">
        <v>69</v>
      </c>
      <c r="Q44" s="55"/>
      <c r="R44" s="59">
        <v>1</v>
      </c>
      <c r="S44" s="56">
        <f t="shared" si="1"/>
        <v>0.75</v>
      </c>
      <c r="T44" s="75">
        <f>ROUNDUP((T5*R44)+(T6*S44)+(T7*(R44*2)),2)</f>
        <v>0</v>
      </c>
    </row>
    <row r="45" spans="1:20" ht="18.75" customHeight="1" x14ac:dyDescent="0.2">
      <c r="A45" s="109"/>
      <c r="B45" s="79"/>
      <c r="C45" s="54"/>
      <c r="D45" s="55"/>
      <c r="E45" s="56"/>
      <c r="F45" s="57"/>
      <c r="G45" s="83"/>
      <c r="H45" s="87"/>
      <c r="I45" s="55"/>
      <c r="J45" s="57"/>
      <c r="K45" s="57"/>
      <c r="L45" s="57"/>
      <c r="M45" s="57"/>
      <c r="N45" s="91"/>
      <c r="O45" s="79"/>
      <c r="P45" s="58" t="s">
        <v>88</v>
      </c>
      <c r="Q45" s="55" t="s">
        <v>41</v>
      </c>
      <c r="R45" s="59">
        <v>1</v>
      </c>
      <c r="S45" s="56">
        <f t="shared" si="1"/>
        <v>0.75</v>
      </c>
      <c r="T45" s="75">
        <f>ROUNDUP((T5*R45)+(T6*S45)+(T7*(R45*2)),2)</f>
        <v>0</v>
      </c>
    </row>
    <row r="46" spans="1:20" ht="18.75" customHeight="1" x14ac:dyDescent="0.2">
      <c r="A46" s="109"/>
      <c r="B46" s="79"/>
      <c r="C46" s="54"/>
      <c r="D46" s="55"/>
      <c r="E46" s="56"/>
      <c r="F46" s="57"/>
      <c r="G46" s="83"/>
      <c r="H46" s="87"/>
      <c r="I46" s="55"/>
      <c r="J46" s="57"/>
      <c r="K46" s="57"/>
      <c r="L46" s="57"/>
      <c r="M46" s="57"/>
      <c r="N46" s="91"/>
      <c r="O46" s="79"/>
      <c r="P46" s="58" t="s">
        <v>96</v>
      </c>
      <c r="Q46" s="55"/>
      <c r="R46" s="59">
        <v>1</v>
      </c>
      <c r="S46" s="56">
        <f t="shared" si="1"/>
        <v>0.75</v>
      </c>
      <c r="T46" s="75">
        <f>ROUNDUP((T5*R46)+(T6*S46)+(T7*(R46*2)),2)</f>
        <v>0</v>
      </c>
    </row>
    <row r="47" spans="1:20" ht="18.75" customHeight="1" x14ac:dyDescent="0.2">
      <c r="A47" s="109"/>
      <c r="B47" s="79"/>
      <c r="C47" s="54"/>
      <c r="D47" s="55"/>
      <c r="E47" s="56"/>
      <c r="F47" s="57"/>
      <c r="G47" s="83"/>
      <c r="H47" s="87"/>
      <c r="I47" s="55"/>
      <c r="J47" s="57"/>
      <c r="K47" s="57"/>
      <c r="L47" s="57"/>
      <c r="M47" s="57"/>
      <c r="N47" s="91"/>
      <c r="O47" s="79"/>
      <c r="P47" s="58" t="s">
        <v>44</v>
      </c>
      <c r="Q47" s="55"/>
      <c r="R47" s="59">
        <v>1</v>
      </c>
      <c r="S47" s="56">
        <f t="shared" si="1"/>
        <v>0.75</v>
      </c>
      <c r="T47" s="75">
        <f>ROUNDUP((T5*R47)+(T6*S47)+(T7*(R47*2)),2)</f>
        <v>0</v>
      </c>
    </row>
    <row r="48" spans="1:20" ht="18.75" customHeight="1" x14ac:dyDescent="0.2">
      <c r="A48" s="109"/>
      <c r="B48" s="79"/>
      <c r="C48" s="54"/>
      <c r="D48" s="55"/>
      <c r="E48" s="56"/>
      <c r="F48" s="57"/>
      <c r="G48" s="83"/>
      <c r="H48" s="87"/>
      <c r="I48" s="55"/>
      <c r="J48" s="57"/>
      <c r="K48" s="57"/>
      <c r="L48" s="57"/>
      <c r="M48" s="57"/>
      <c r="N48" s="91"/>
      <c r="O48" s="79"/>
      <c r="P48" s="58" t="s">
        <v>32</v>
      </c>
      <c r="Q48" s="55"/>
      <c r="R48" s="59">
        <v>0.05</v>
      </c>
      <c r="S48" s="56">
        <f t="shared" si="1"/>
        <v>0.04</v>
      </c>
      <c r="T48" s="75">
        <f>ROUNDUP((T5*R48)+(T6*S48)+(T7*(R48*2)),2)</f>
        <v>0</v>
      </c>
    </row>
    <row r="49" spans="1:20" ht="18.75" customHeight="1" x14ac:dyDescent="0.2">
      <c r="A49" s="109"/>
      <c r="B49" s="80"/>
      <c r="C49" s="60"/>
      <c r="D49" s="61"/>
      <c r="E49" s="62"/>
      <c r="F49" s="63"/>
      <c r="G49" s="84"/>
      <c r="H49" s="88"/>
      <c r="I49" s="61"/>
      <c r="J49" s="63"/>
      <c r="K49" s="63"/>
      <c r="L49" s="63"/>
      <c r="M49" s="63"/>
      <c r="N49" s="92"/>
      <c r="O49" s="80"/>
      <c r="P49" s="64"/>
      <c r="Q49" s="61"/>
      <c r="R49" s="65"/>
      <c r="S49" s="62"/>
      <c r="T49" s="76"/>
    </row>
    <row r="50" spans="1:20" ht="18.75" customHeight="1" x14ac:dyDescent="0.2">
      <c r="A50" s="109"/>
      <c r="B50" s="79" t="s">
        <v>361</v>
      </c>
      <c r="C50" s="54" t="s">
        <v>164</v>
      </c>
      <c r="D50" s="55"/>
      <c r="E50" s="56">
        <v>50</v>
      </c>
      <c r="F50" s="57" t="s">
        <v>27</v>
      </c>
      <c r="G50" s="83"/>
      <c r="H50" s="87" t="s">
        <v>164</v>
      </c>
      <c r="I50" s="55"/>
      <c r="J50" s="57">
        <f>ROUNDUP(E50*0.75,2)</f>
        <v>37.5</v>
      </c>
      <c r="K50" s="57" t="s">
        <v>27</v>
      </c>
      <c r="L50" s="57"/>
      <c r="M50" s="57">
        <f>ROUNDUP((T5*E50)+(T6*J50)+(T7*(E50*2)),2)</f>
        <v>0</v>
      </c>
      <c r="N50" s="91">
        <f>ROUND(M50+(M50*10/100),2)</f>
        <v>0</v>
      </c>
      <c r="O50" s="79" t="s">
        <v>362</v>
      </c>
      <c r="P50" s="58" t="s">
        <v>42</v>
      </c>
      <c r="Q50" s="55"/>
      <c r="R50" s="59">
        <v>20</v>
      </c>
      <c r="S50" s="56">
        <f>ROUNDUP(R50*0.75,2)</f>
        <v>15</v>
      </c>
      <c r="T50" s="75">
        <f>ROUNDUP((T5*R50)+(T6*S50)+(T7*(R50*2)),2)</f>
        <v>0</v>
      </c>
    </row>
    <row r="51" spans="1:20" ht="18.75" customHeight="1" x14ac:dyDescent="0.2">
      <c r="A51" s="109"/>
      <c r="B51" s="79"/>
      <c r="C51" s="54"/>
      <c r="D51" s="55"/>
      <c r="E51" s="56"/>
      <c r="F51" s="57"/>
      <c r="G51" s="83"/>
      <c r="H51" s="87"/>
      <c r="I51" s="55"/>
      <c r="J51" s="57"/>
      <c r="K51" s="57"/>
      <c r="L51" s="57"/>
      <c r="M51" s="57"/>
      <c r="N51" s="91"/>
      <c r="O51" s="79" t="s">
        <v>363</v>
      </c>
      <c r="P51" s="58" t="s">
        <v>32</v>
      </c>
      <c r="Q51" s="55"/>
      <c r="R51" s="59">
        <v>0.1</v>
      </c>
      <c r="S51" s="56">
        <f>ROUNDUP(R51*0.75,2)</f>
        <v>0.08</v>
      </c>
      <c r="T51" s="75">
        <f>ROUNDUP((T5*R51)+(T6*S51)+(T7*(R51*2)),2)</f>
        <v>0</v>
      </c>
    </row>
    <row r="52" spans="1:20" ht="18.75" customHeight="1" x14ac:dyDescent="0.2">
      <c r="A52" s="109"/>
      <c r="B52" s="79"/>
      <c r="C52" s="54"/>
      <c r="D52" s="55"/>
      <c r="E52" s="56"/>
      <c r="F52" s="57"/>
      <c r="G52" s="83"/>
      <c r="H52" s="87"/>
      <c r="I52" s="55"/>
      <c r="J52" s="57"/>
      <c r="K52" s="57"/>
      <c r="L52" s="57"/>
      <c r="M52" s="57"/>
      <c r="N52" s="91"/>
      <c r="O52" s="103" t="s">
        <v>636</v>
      </c>
      <c r="P52" s="58" t="s">
        <v>69</v>
      </c>
      <c r="Q52" s="55"/>
      <c r="R52" s="59">
        <v>1</v>
      </c>
      <c r="S52" s="56">
        <f>ROUNDUP(R52*0.75,2)</f>
        <v>0.75</v>
      </c>
      <c r="T52" s="75">
        <f>ROUNDUP((T5*R52)+(T6*S52)+(T7*(R52*2)),2)</f>
        <v>0</v>
      </c>
    </row>
    <row r="53" spans="1:20" ht="18.75" customHeight="1" x14ac:dyDescent="0.2">
      <c r="A53" s="109"/>
      <c r="B53" s="79"/>
      <c r="C53" s="54"/>
      <c r="D53" s="55"/>
      <c r="E53" s="56"/>
      <c r="F53" s="57"/>
      <c r="G53" s="83"/>
      <c r="H53" s="87"/>
      <c r="I53" s="55"/>
      <c r="J53" s="57"/>
      <c r="K53" s="57"/>
      <c r="L53" s="57"/>
      <c r="M53" s="57"/>
      <c r="N53" s="91"/>
      <c r="O53" s="36" t="s">
        <v>637</v>
      </c>
      <c r="P53" s="58" t="s">
        <v>30</v>
      </c>
      <c r="Q53" s="55" t="s">
        <v>31</v>
      </c>
      <c r="R53" s="59">
        <v>1</v>
      </c>
      <c r="S53" s="56">
        <f>ROUNDUP(R53*0.75,2)</f>
        <v>0.75</v>
      </c>
      <c r="T53" s="75">
        <f>ROUNDUP((T5*R53)+(T6*S53)+(T7*(R53*2)),2)</f>
        <v>0</v>
      </c>
    </row>
    <row r="54" spans="1:20" ht="18.75" customHeight="1" x14ac:dyDescent="0.2">
      <c r="A54" s="109"/>
      <c r="B54" s="79"/>
      <c r="C54" s="54"/>
      <c r="D54" s="55"/>
      <c r="E54" s="56"/>
      <c r="F54" s="57"/>
      <c r="G54" s="83"/>
      <c r="H54" s="87"/>
      <c r="I54" s="55"/>
      <c r="J54" s="57"/>
      <c r="K54" s="57"/>
      <c r="L54" s="57"/>
      <c r="M54" s="57"/>
      <c r="N54" s="91"/>
      <c r="O54" s="79" t="s">
        <v>364</v>
      </c>
      <c r="P54" s="58"/>
      <c r="Q54" s="55"/>
      <c r="R54" s="59"/>
      <c r="S54" s="56"/>
      <c r="T54" s="75"/>
    </row>
    <row r="55" spans="1:20" ht="18.75" customHeight="1" x14ac:dyDescent="0.2">
      <c r="A55" s="109"/>
      <c r="B55" s="79"/>
      <c r="C55" s="54"/>
      <c r="D55" s="55"/>
      <c r="E55" s="56"/>
      <c r="F55" s="57"/>
      <c r="G55" s="83"/>
      <c r="H55" s="87"/>
      <c r="I55" s="55"/>
      <c r="J55" s="57"/>
      <c r="K55" s="57"/>
      <c r="L55" s="57"/>
      <c r="M55" s="57"/>
      <c r="N55" s="91"/>
      <c r="O55" s="79" t="s">
        <v>24</v>
      </c>
      <c r="P55" s="58"/>
      <c r="Q55" s="55"/>
      <c r="R55" s="59"/>
      <c r="S55" s="56"/>
      <c r="T55" s="75"/>
    </row>
    <row r="56" spans="1:20" ht="18.75" customHeight="1" x14ac:dyDescent="0.2">
      <c r="A56" s="109"/>
      <c r="B56" s="80"/>
      <c r="C56" s="60"/>
      <c r="D56" s="61"/>
      <c r="E56" s="62"/>
      <c r="F56" s="63"/>
      <c r="G56" s="84"/>
      <c r="H56" s="88"/>
      <c r="I56" s="61"/>
      <c r="J56" s="63"/>
      <c r="K56" s="63"/>
      <c r="L56" s="63"/>
      <c r="M56" s="63"/>
      <c r="N56" s="92"/>
      <c r="O56" s="80"/>
      <c r="P56" s="64"/>
      <c r="Q56" s="61"/>
      <c r="R56" s="65"/>
      <c r="S56" s="62"/>
      <c r="T56" s="76"/>
    </row>
    <row r="57" spans="1:20" ht="18.75" customHeight="1" x14ac:dyDescent="0.2">
      <c r="A57" s="109"/>
      <c r="B57" s="79" t="s">
        <v>133</v>
      </c>
      <c r="C57" s="54" t="s">
        <v>83</v>
      </c>
      <c r="D57" s="55" t="s">
        <v>84</v>
      </c>
      <c r="E57" s="98">
        <v>0.25</v>
      </c>
      <c r="F57" s="57" t="s">
        <v>56</v>
      </c>
      <c r="G57" s="83"/>
      <c r="H57" s="87" t="s">
        <v>83</v>
      </c>
      <c r="I57" s="55" t="s">
        <v>84</v>
      </c>
      <c r="J57" s="57">
        <f>ROUNDUP(E57*0.75,2)</f>
        <v>0.19</v>
      </c>
      <c r="K57" s="57" t="s">
        <v>56</v>
      </c>
      <c r="L57" s="57"/>
      <c r="M57" s="57">
        <f>ROUNDUP((T5*E57)+(T6*J57)+(T7*(E57*2)),2)</f>
        <v>0</v>
      </c>
      <c r="N57" s="91">
        <f>M57</f>
        <v>0</v>
      </c>
      <c r="O57" s="79" t="s">
        <v>48</v>
      </c>
      <c r="P57" s="58" t="s">
        <v>95</v>
      </c>
      <c r="Q57" s="55"/>
      <c r="R57" s="59">
        <v>100</v>
      </c>
      <c r="S57" s="56">
        <f>ROUNDUP(R57*0.75,2)</f>
        <v>75</v>
      </c>
      <c r="T57" s="75">
        <f>ROUNDUP((T5*R57)+(T6*S57)+(T7*(R57*2)),2)</f>
        <v>0</v>
      </c>
    </row>
    <row r="58" spans="1:20" ht="18.75" customHeight="1" x14ac:dyDescent="0.2">
      <c r="A58" s="109"/>
      <c r="B58" s="79"/>
      <c r="C58" s="54" t="s">
        <v>99</v>
      </c>
      <c r="D58" s="55" t="s">
        <v>41</v>
      </c>
      <c r="E58" s="73">
        <v>0.1</v>
      </c>
      <c r="F58" s="57" t="s">
        <v>100</v>
      </c>
      <c r="G58" s="83"/>
      <c r="H58" s="87" t="s">
        <v>99</v>
      </c>
      <c r="I58" s="55" t="s">
        <v>41</v>
      </c>
      <c r="J58" s="57">
        <f>ROUNDUP(E58*0.75,2)</f>
        <v>0.08</v>
      </c>
      <c r="K58" s="57" t="s">
        <v>100</v>
      </c>
      <c r="L58" s="57"/>
      <c r="M58" s="57">
        <f>ROUNDUP((T5*E58)+(T6*J58)+(T7*(E58*2)),2)</f>
        <v>0</v>
      </c>
      <c r="N58" s="91">
        <f>M58</f>
        <v>0</v>
      </c>
      <c r="O58" s="79"/>
      <c r="P58" s="58" t="s">
        <v>136</v>
      </c>
      <c r="Q58" s="55"/>
      <c r="R58" s="59">
        <v>3</v>
      </c>
      <c r="S58" s="56">
        <f>ROUNDUP(R58*0.75,2)</f>
        <v>2.25</v>
      </c>
      <c r="T58" s="75">
        <f>ROUNDUP((T5*R58)+(T6*S58)+(T7*(R58*2)),2)</f>
        <v>0</v>
      </c>
    </row>
    <row r="59" spans="1:20" ht="18.75" customHeight="1" x14ac:dyDescent="0.2">
      <c r="A59" s="109"/>
      <c r="B59" s="80"/>
      <c r="C59" s="60"/>
      <c r="D59" s="61"/>
      <c r="E59" s="62"/>
      <c r="F59" s="63"/>
      <c r="G59" s="84"/>
      <c r="H59" s="88"/>
      <c r="I59" s="61"/>
      <c r="J59" s="63"/>
      <c r="K59" s="63"/>
      <c r="L59" s="63"/>
      <c r="M59" s="63"/>
      <c r="N59" s="92"/>
      <c r="O59" s="80"/>
      <c r="P59" s="64"/>
      <c r="Q59" s="61"/>
      <c r="R59" s="65"/>
      <c r="S59" s="62"/>
      <c r="T59" s="76"/>
    </row>
    <row r="60" spans="1:20" ht="18.75" customHeight="1" x14ac:dyDescent="0.2">
      <c r="A60" s="109"/>
      <c r="B60" s="79" t="s">
        <v>166</v>
      </c>
      <c r="C60" s="54" t="s">
        <v>167</v>
      </c>
      <c r="D60" s="55"/>
      <c r="E60" s="98">
        <v>0.25</v>
      </c>
      <c r="F60" s="57" t="s">
        <v>168</v>
      </c>
      <c r="G60" s="83"/>
      <c r="H60" s="87" t="s">
        <v>167</v>
      </c>
      <c r="I60" s="55"/>
      <c r="J60" s="57">
        <f>ROUNDUP(E60*0.75,2)</f>
        <v>0.19</v>
      </c>
      <c r="K60" s="57" t="s">
        <v>168</v>
      </c>
      <c r="L60" s="57"/>
      <c r="M60" s="57">
        <f>ROUNDUP((T5*E60)+(T6*J60)+(T7*(E60*2)),2)</f>
        <v>0</v>
      </c>
      <c r="N60" s="91">
        <f>M60</f>
        <v>0</v>
      </c>
      <c r="O60" s="79" t="s">
        <v>54</v>
      </c>
      <c r="P60" s="58"/>
      <c r="Q60" s="55"/>
      <c r="R60" s="59"/>
      <c r="S60" s="56"/>
      <c r="T60" s="75"/>
    </row>
    <row r="61" spans="1:20" ht="18.75" customHeight="1" thickBot="1" x14ac:dyDescent="0.25">
      <c r="A61" s="110"/>
      <c r="B61" s="81"/>
      <c r="C61" s="67"/>
      <c r="D61" s="68"/>
      <c r="E61" s="69"/>
      <c r="F61" s="70"/>
      <c r="G61" s="85"/>
      <c r="H61" s="89"/>
      <c r="I61" s="68"/>
      <c r="J61" s="70"/>
      <c r="K61" s="70"/>
      <c r="L61" s="70"/>
      <c r="M61" s="70"/>
      <c r="N61" s="93"/>
      <c r="O61" s="81"/>
      <c r="P61" s="71"/>
      <c r="Q61" s="68"/>
      <c r="R61" s="72"/>
      <c r="S61" s="69"/>
      <c r="T61" s="77"/>
    </row>
    <row r="62" spans="1:20" ht="18.75" customHeight="1" x14ac:dyDescent="0.2">
      <c r="A62" s="94" t="s">
        <v>102</v>
      </c>
    </row>
    <row r="63" spans="1:20" ht="18.75" customHeight="1" x14ac:dyDescent="0.2">
      <c r="A63" s="94" t="s">
        <v>103</v>
      </c>
    </row>
    <row r="64" spans="1:20" ht="18.75" customHeight="1" x14ac:dyDescent="0.2">
      <c r="A64" s="37" t="s">
        <v>104</v>
      </c>
    </row>
    <row r="65" spans="1:19" ht="18.75" customHeight="1" x14ac:dyDescent="0.2">
      <c r="A65" s="37" t="s">
        <v>105</v>
      </c>
    </row>
    <row r="66" spans="1:19" ht="18.75" customHeight="1" x14ac:dyDescent="0.2">
      <c r="A66" s="37" t="s">
        <v>106</v>
      </c>
    </row>
    <row r="67" spans="1:19" ht="18.75" customHeight="1" x14ac:dyDescent="0.2">
      <c r="A67" s="37" t="s">
        <v>107</v>
      </c>
    </row>
    <row r="68" spans="1:19" ht="18.75" customHeight="1" x14ac:dyDescent="0.2">
      <c r="A68" s="37" t="s">
        <v>108</v>
      </c>
    </row>
    <row r="69" spans="1:19" ht="18.75" customHeight="1" x14ac:dyDescent="0.2">
      <c r="A69" s="37" t="s">
        <v>171</v>
      </c>
    </row>
    <row r="70" spans="1:19" ht="18.75" customHeight="1" x14ac:dyDescent="0.2">
      <c r="A70" s="37" t="s">
        <v>172</v>
      </c>
    </row>
    <row r="73" spans="1:19" ht="18.75" customHeight="1" x14ac:dyDescent="0.2">
      <c r="P73" s="118" t="s">
        <v>632</v>
      </c>
      <c r="Q73" s="118"/>
      <c r="R73" s="118"/>
      <c r="S73" s="118"/>
    </row>
  </sheetData>
  <mergeCells count="9">
    <mergeCell ref="P73:S73"/>
    <mergeCell ref="A39:A61"/>
    <mergeCell ref="H1:O1"/>
    <mergeCell ref="A2:T2"/>
    <mergeCell ref="Q3:T3"/>
    <mergeCell ref="A8:F8"/>
    <mergeCell ref="A10:A31"/>
    <mergeCell ref="A32:A38"/>
    <mergeCell ref="B5:C6"/>
  </mergeCells>
  <phoneticPr fontId="19"/>
  <printOptions horizontalCentered="1" verticalCentered="1"/>
  <pageMargins left="0.39370078740157483" right="0.39370078740157483" top="0.39370078740157483" bottom="0.39370078740157483" header="0.39370078740157483" footer="0.39370078740157483"/>
  <pageSetup paperSize="12" scale="5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4月1日（木）</vt:lpstr>
      <vt:lpstr>4月2日（金）</vt:lpstr>
      <vt:lpstr>4月3日（土）</vt:lpstr>
      <vt:lpstr>4月4日（日）</vt:lpstr>
      <vt:lpstr>4月5日（月）</vt:lpstr>
      <vt:lpstr>4月6日（火）</vt:lpstr>
      <vt:lpstr>4月7日（水）</vt:lpstr>
      <vt:lpstr>4月8日（木）</vt:lpstr>
      <vt:lpstr>4月9日（金）</vt:lpstr>
      <vt:lpstr>4月10日（土）</vt:lpstr>
      <vt:lpstr>4月11日（日）</vt:lpstr>
      <vt:lpstr>4月12日（月）</vt:lpstr>
      <vt:lpstr>4月13日（火）</vt:lpstr>
      <vt:lpstr>4月14日（水）</vt:lpstr>
      <vt:lpstr>4月15日（木）</vt:lpstr>
      <vt:lpstr>4月16日（金）</vt:lpstr>
      <vt:lpstr>4月17日（土）</vt:lpstr>
      <vt:lpstr>4月18日（日）</vt:lpstr>
      <vt:lpstr>4月19日（月）</vt:lpstr>
      <vt:lpstr>4月20日（火）</vt:lpstr>
      <vt:lpstr>4月21日（水）</vt:lpstr>
      <vt:lpstr>4月22日（木）</vt:lpstr>
      <vt:lpstr>4月23日（金）</vt:lpstr>
      <vt:lpstr>4月24日（土）</vt:lpstr>
      <vt:lpstr>4月25日（日）</vt:lpstr>
      <vt:lpstr>4月26日（月）</vt:lpstr>
      <vt:lpstr>4月27日（火）</vt:lpstr>
      <vt:lpstr>4月28日（水）</vt:lpstr>
      <vt:lpstr>4月29日（木）</vt:lpstr>
      <vt:lpstr>4月30日（金）</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shokuzai</dc:creator>
  <cp:lastModifiedBy>NPC45 シンキングリード株式会社</cp:lastModifiedBy>
  <cp:lastPrinted>2021-02-26T02:52:39Z</cp:lastPrinted>
  <dcterms:created xsi:type="dcterms:W3CDTF">2019-03-20T06:11:51Z</dcterms:created>
  <dcterms:modified xsi:type="dcterms:W3CDTF">2023-10-10T07:07:48Z</dcterms:modified>
</cp:coreProperties>
</file>