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yutsz/Desktop/FootballPoisson/Reports/"/>
    </mc:Choice>
  </mc:AlternateContent>
  <xr:revisionPtr revIDLastSave="0" documentId="13_ncr:1_{FE01345B-99FB-604F-8A2C-F9027A27681D}" xr6:coauthVersionLast="47" xr6:coauthVersionMax="47" xr10:uidLastSave="{00000000-0000-0000-0000-000000000000}"/>
  <bookViews>
    <workbookView xWindow="0" yWindow="740" windowWidth="29400" windowHeight="18380" activeTab="4" xr2:uid="{00000000-000D-0000-FFFF-FFFF00000000}"/>
  </bookViews>
  <sheets>
    <sheet name="My Team" sheetId="1" r:id="rId1"/>
    <sheet name="Fixtures" sheetId="2" r:id="rId2"/>
    <sheet name="GK" sheetId="3" r:id="rId3"/>
    <sheet name="DEF" sheetId="4" r:id="rId4"/>
    <sheet name="MID" sheetId="5" r:id="rId5"/>
    <sheet name="FWD" sheetId="6" r:id="rId6"/>
  </sheets>
  <definedNames>
    <definedName name="_xlnm._FilterDatabase" localSheetId="3" hidden="1">DEF!$A$1:$AC$1</definedName>
    <definedName name="_xlnm._FilterDatabase" localSheetId="1" hidden="1">Fixtures!$A$1:$R$21</definedName>
    <definedName name="_xlnm._FilterDatabase" localSheetId="2" hidden="1">GK!$A$1:$Z$30</definedName>
    <definedName name="_xlnm._FilterDatabase" localSheetId="0" hidden="1">'My Team'!$A$1:$AN$15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4" i="2" l="1"/>
  <c r="V84" i="2"/>
  <c r="AD83" i="2"/>
  <c r="V83" i="2"/>
  <c r="AD82" i="2"/>
  <c r="AB82" i="2"/>
  <c r="V82" i="2"/>
  <c r="T82" i="2"/>
  <c r="AD81" i="2"/>
  <c r="V81" i="2"/>
  <c r="AD80" i="2"/>
  <c r="AB80" i="2"/>
  <c r="V80" i="2"/>
  <c r="T80" i="2"/>
  <c r="AC78" i="2"/>
  <c r="AE78" i="2" s="1"/>
  <c r="Z78" i="2"/>
  <c r="U78" i="2"/>
  <c r="AG77" i="2"/>
  <c r="AC77" i="2"/>
  <c r="U77" i="2"/>
  <c r="AC76" i="2"/>
  <c r="AE76" i="2" s="1"/>
  <c r="Z76" i="2"/>
  <c r="U76" i="2"/>
  <c r="AC75" i="2"/>
  <c r="Y75" i="2"/>
  <c r="U75" i="2"/>
  <c r="AC74" i="2"/>
  <c r="AE74" i="2" s="1"/>
  <c r="Z74" i="2"/>
  <c r="U74" i="2"/>
  <c r="AH73" i="2"/>
  <c r="AH78" i="2" s="1"/>
  <c r="AG73" i="2"/>
  <c r="AG78" i="2" s="1"/>
  <c r="AF73" i="2"/>
  <c r="AF75" i="2" s="1"/>
  <c r="AE73" i="2"/>
  <c r="AE77" i="2" s="1"/>
  <c r="AD73" i="2"/>
  <c r="AD77" i="2" s="1"/>
  <c r="AB73" i="2"/>
  <c r="Z73" i="2"/>
  <c r="Z77" i="2" s="1"/>
  <c r="Y73" i="2"/>
  <c r="Y77" i="2" s="1"/>
  <c r="X73" i="2"/>
  <c r="X78" i="2" s="1"/>
  <c r="W73" i="2"/>
  <c r="W78" i="2" s="1"/>
  <c r="V73" i="2"/>
  <c r="V77" i="2" s="1"/>
  <c r="T73" i="2"/>
  <c r="AD71" i="2"/>
  <c r="V71" i="2"/>
  <c r="AD67" i="2"/>
  <c r="V67" i="2"/>
  <c r="AD66" i="2"/>
  <c r="V66" i="2"/>
  <c r="AD65" i="2"/>
  <c r="AB65" i="2"/>
  <c r="V65" i="2"/>
  <c r="T65" i="2"/>
  <c r="AD64" i="2"/>
  <c r="V64" i="2"/>
  <c r="AD63" i="2"/>
  <c r="AB63" i="2"/>
  <c r="V63" i="2"/>
  <c r="T63" i="2"/>
  <c r="AG61" i="2"/>
  <c r="AF61" i="2"/>
  <c r="AE61" i="2"/>
  <c r="AD61" i="2"/>
  <c r="AC61" i="2"/>
  <c r="U61" i="2"/>
  <c r="W61" i="2" s="1"/>
  <c r="AC60" i="2"/>
  <c r="U60" i="2"/>
  <c r="AG59" i="2"/>
  <c r="AF59" i="2"/>
  <c r="AE59" i="2"/>
  <c r="AD59" i="2"/>
  <c r="AC59" i="2"/>
  <c r="U59" i="2"/>
  <c r="W59" i="2" s="1"/>
  <c r="AC58" i="2"/>
  <c r="U58" i="2"/>
  <c r="AG57" i="2"/>
  <c r="AF57" i="2"/>
  <c r="AE57" i="2"/>
  <c r="AD57" i="2"/>
  <c r="AC57" i="2"/>
  <c r="U57" i="2"/>
  <c r="W57" i="2" s="1"/>
  <c r="AH56" i="2"/>
  <c r="AH61" i="2" s="1"/>
  <c r="AG56" i="2"/>
  <c r="AG60" i="2" s="1"/>
  <c r="AF56" i="2"/>
  <c r="AF60" i="2" s="1"/>
  <c r="AE56" i="2"/>
  <c r="AE60" i="2" s="1"/>
  <c r="AD56" i="2"/>
  <c r="AD60" i="2" s="1"/>
  <c r="AB56" i="2"/>
  <c r="Z56" i="2"/>
  <c r="Z61" i="2" s="1"/>
  <c r="Y56" i="2"/>
  <c r="Y61" i="2" s="1"/>
  <c r="X56" i="2"/>
  <c r="X60" i="2" s="1"/>
  <c r="W56" i="2"/>
  <c r="W60" i="2" s="1"/>
  <c r="V56" i="2"/>
  <c r="V60" i="2" s="1"/>
  <c r="T56" i="2"/>
  <c r="AD54" i="2"/>
  <c r="V54" i="2"/>
  <c r="AD50" i="2"/>
  <c r="V50" i="2"/>
  <c r="AD49" i="2"/>
  <c r="V49" i="2"/>
  <c r="AD48" i="2"/>
  <c r="AB48" i="2"/>
  <c r="V48" i="2"/>
  <c r="T48" i="2"/>
  <c r="AD47" i="2"/>
  <c r="V47" i="2"/>
  <c r="AD46" i="2"/>
  <c r="AB46" i="2"/>
  <c r="V46" i="2"/>
  <c r="T46" i="2"/>
  <c r="AH44" i="2"/>
  <c r="AG44" i="2"/>
  <c r="AF44" i="2"/>
  <c r="AC44" i="2"/>
  <c r="Y44" i="2"/>
  <c r="X44" i="2"/>
  <c r="W44" i="2"/>
  <c r="V44" i="2"/>
  <c r="U44" i="2"/>
  <c r="AC43" i="2"/>
  <c r="U43" i="2"/>
  <c r="AH42" i="2"/>
  <c r="AG42" i="2"/>
  <c r="AF42" i="2"/>
  <c r="AC42" i="2"/>
  <c r="Y42" i="2"/>
  <c r="X42" i="2"/>
  <c r="W42" i="2"/>
  <c r="V42" i="2"/>
  <c r="U42" i="2"/>
  <c r="AC41" i="2"/>
  <c r="U41" i="2"/>
  <c r="AH40" i="2"/>
  <c r="AG40" i="2"/>
  <c r="AF40" i="2"/>
  <c r="AC40" i="2"/>
  <c r="Y40" i="2"/>
  <c r="X40" i="2"/>
  <c r="W40" i="2"/>
  <c r="V40" i="2"/>
  <c r="U40" i="2"/>
  <c r="AH39" i="2"/>
  <c r="AH43" i="2" s="1"/>
  <c r="AG39" i="2"/>
  <c r="AG43" i="2" s="1"/>
  <c r="AF39" i="2"/>
  <c r="AF43" i="2" s="1"/>
  <c r="AE39" i="2"/>
  <c r="AE43" i="2" s="1"/>
  <c r="AD39" i="2"/>
  <c r="AD44" i="2" s="1"/>
  <c r="AB39" i="2"/>
  <c r="Z39" i="2"/>
  <c r="Z44" i="2" s="1"/>
  <c r="Y39" i="2"/>
  <c r="Y43" i="2" s="1"/>
  <c r="X39" i="2"/>
  <c r="X43" i="2" s="1"/>
  <c r="W39" i="2"/>
  <c r="W43" i="2" s="1"/>
  <c r="V39" i="2"/>
  <c r="V43" i="2" s="1"/>
  <c r="T39" i="2"/>
  <c r="AD37" i="2"/>
  <c r="V37" i="2"/>
  <c r="AD33" i="2"/>
  <c r="V33" i="2"/>
  <c r="AD32" i="2"/>
  <c r="V32" i="2"/>
  <c r="AD31" i="2"/>
  <c r="AB31" i="2"/>
  <c r="V31" i="2"/>
  <c r="T31" i="2"/>
  <c r="AD30" i="2"/>
  <c r="V30" i="2"/>
  <c r="AD29" i="2"/>
  <c r="AB29" i="2"/>
  <c r="V29" i="2"/>
  <c r="T29" i="2"/>
  <c r="AH27" i="2"/>
  <c r="AC27" i="2"/>
  <c r="Z27" i="2"/>
  <c r="Y27" i="2"/>
  <c r="X27" i="2"/>
  <c r="U27" i="2"/>
  <c r="AC26" i="2"/>
  <c r="U26" i="2"/>
  <c r="AH25" i="2"/>
  <c r="AC25" i="2"/>
  <c r="Z25" i="2"/>
  <c r="Y25" i="2"/>
  <c r="X25" i="2"/>
  <c r="U25" i="2"/>
  <c r="AC24" i="2"/>
  <c r="U24" i="2"/>
  <c r="AH23" i="2"/>
  <c r="AC23" i="2"/>
  <c r="Z23" i="2"/>
  <c r="Y23" i="2"/>
  <c r="X23" i="2"/>
  <c r="U23" i="2"/>
  <c r="AH22" i="2"/>
  <c r="AH26" i="2" s="1"/>
  <c r="AG22" i="2"/>
  <c r="AG24" i="2" s="1"/>
  <c r="AF22" i="2"/>
  <c r="AF27" i="2" s="1"/>
  <c r="AE22" i="2"/>
  <c r="AE23" i="2" s="1"/>
  <c r="AD22" i="2"/>
  <c r="AD26" i="2" s="1"/>
  <c r="AB22" i="2"/>
  <c r="Z22" i="2"/>
  <c r="Z26" i="2" s="1"/>
  <c r="Y22" i="2"/>
  <c r="Y24" i="2" s="1"/>
  <c r="X22" i="2"/>
  <c r="X26" i="2" s="1"/>
  <c r="W22" i="2"/>
  <c r="W24" i="2" s="1"/>
  <c r="V22" i="2"/>
  <c r="V27" i="2" s="1"/>
  <c r="T22" i="2"/>
  <c r="AD20" i="2"/>
  <c r="V20" i="2"/>
  <c r="AD16" i="2"/>
  <c r="V16" i="2"/>
  <c r="AD15" i="2"/>
  <c r="V15" i="2"/>
  <c r="AD14" i="2"/>
  <c r="AB14" i="2"/>
  <c r="V14" i="2"/>
  <c r="T14" i="2"/>
  <c r="AD13" i="2"/>
  <c r="V13" i="2"/>
  <c r="AD12" i="2"/>
  <c r="AB12" i="2"/>
  <c r="V12" i="2"/>
  <c r="T12" i="2"/>
  <c r="AC10" i="2"/>
  <c r="AE10" i="2" s="1"/>
  <c r="Z10" i="2"/>
  <c r="U10" i="2"/>
  <c r="AC9" i="2"/>
  <c r="U9" i="2"/>
  <c r="AC8" i="2"/>
  <c r="AE8" i="2" s="1"/>
  <c r="Z8" i="2"/>
  <c r="U8" i="2"/>
  <c r="AC7" i="2"/>
  <c r="U7" i="2"/>
  <c r="AC6" i="2"/>
  <c r="AD6" i="2" s="1"/>
  <c r="Z6" i="2"/>
  <c r="U6" i="2"/>
  <c r="AH5" i="2"/>
  <c r="AH10" i="2" s="1"/>
  <c r="AG5" i="2"/>
  <c r="AG10" i="2" s="1"/>
  <c r="AF5" i="2"/>
  <c r="AF9" i="2" s="1"/>
  <c r="AE5" i="2"/>
  <c r="AE9" i="2" s="1"/>
  <c r="AD5" i="2"/>
  <c r="AD9" i="2" s="1"/>
  <c r="AB5" i="2"/>
  <c r="Z5" i="2"/>
  <c r="Z9" i="2" s="1"/>
  <c r="Y5" i="2"/>
  <c r="Y7" i="2" s="1"/>
  <c r="X5" i="2"/>
  <c r="X10" i="2" s="1"/>
  <c r="W5" i="2"/>
  <c r="W8" i="2" s="1"/>
  <c r="V5" i="2"/>
  <c r="V10" i="2" s="1"/>
  <c r="T5" i="2"/>
  <c r="AD3" i="2"/>
  <c r="V3" i="2"/>
  <c r="V9" i="2" l="1"/>
  <c r="AH60" i="2"/>
  <c r="AG7" i="2"/>
  <c r="W9" i="2"/>
  <c r="AG9" i="2"/>
  <c r="AE24" i="2"/>
  <c r="AG75" i="2"/>
  <c r="AH9" i="2"/>
  <c r="V57" i="2"/>
  <c r="Z60" i="2"/>
  <c r="V61" i="2"/>
  <c r="AD74" i="2"/>
  <c r="AD78" i="2"/>
  <c r="AE6" i="2"/>
  <c r="Y6" i="2"/>
  <c r="AE7" i="2"/>
  <c r="Y8" i="2"/>
  <c r="Y10" i="2"/>
  <c r="W23" i="2"/>
  <c r="AG23" i="2"/>
  <c r="W25" i="2"/>
  <c r="AG25" i="2"/>
  <c r="W27" i="2"/>
  <c r="AG27" i="2"/>
  <c r="AE40" i="2"/>
  <c r="Y41" i="2"/>
  <c r="AE42" i="2"/>
  <c r="AE44" i="2"/>
  <c r="W58" i="2"/>
  <c r="AG58" i="2"/>
  <c r="Y74" i="2"/>
  <c r="AE75" i="2"/>
  <c r="Y76" i="2"/>
  <c r="Y78" i="2"/>
  <c r="V7" i="2"/>
  <c r="U14" i="2" s="1"/>
  <c r="Z41" i="2"/>
  <c r="Z43" i="2"/>
  <c r="AH58" i="2"/>
  <c r="AF77" i="2"/>
  <c r="Y60" i="2"/>
  <c r="AD8" i="2"/>
  <c r="X9" i="2"/>
  <c r="AD10" i="2"/>
  <c r="AF24" i="2"/>
  <c r="AD41" i="2"/>
  <c r="AC48" i="2" s="1"/>
  <c r="AD43" i="2"/>
  <c r="Z58" i="2"/>
  <c r="V59" i="2"/>
  <c r="X75" i="2"/>
  <c r="AH75" i="2"/>
  <c r="AD76" i="2"/>
  <c r="X77" i="2"/>
  <c r="AH77" i="2"/>
  <c r="Y9" i="2"/>
  <c r="W26" i="2"/>
  <c r="V6" i="2"/>
  <c r="AF6" i="2"/>
  <c r="Z7" i="2"/>
  <c r="V8" i="2"/>
  <c r="AF8" i="2"/>
  <c r="AC13" i="2" s="1"/>
  <c r="AF10" i="2"/>
  <c r="AD23" i="2"/>
  <c r="X24" i="2"/>
  <c r="AH24" i="2"/>
  <c r="AD25" i="2"/>
  <c r="AD27" i="2"/>
  <c r="Z40" i="2"/>
  <c r="U46" i="2" s="1"/>
  <c r="V41" i="2"/>
  <c r="U48" i="2" s="1"/>
  <c r="AF41" i="2"/>
  <c r="Z42" i="2"/>
  <c r="X57" i="2"/>
  <c r="AH57" i="2"/>
  <c r="AD58" i="2"/>
  <c r="AC65" i="2" s="1"/>
  <c r="X59" i="2"/>
  <c r="AH59" i="2"/>
  <c r="X61" i="2"/>
  <c r="V74" i="2"/>
  <c r="AF74" i="2"/>
  <c r="Z75" i="2"/>
  <c r="V76" i="2"/>
  <c r="AF76" i="2"/>
  <c r="V78" i="2"/>
  <c r="AF78" i="2"/>
  <c r="AD24" i="2"/>
  <c r="W7" i="2"/>
  <c r="AE26" i="2"/>
  <c r="Y58" i="2"/>
  <c r="W75" i="2"/>
  <c r="W77" i="2"/>
  <c r="AH7" i="2"/>
  <c r="V24" i="2"/>
  <c r="U31" i="2" s="1"/>
  <c r="AF26" i="2"/>
  <c r="AG26" i="2"/>
  <c r="AE41" i="2"/>
  <c r="W6" i="2"/>
  <c r="AG6" i="2"/>
  <c r="W10" i="2"/>
  <c r="AE25" i="2"/>
  <c r="Y26" i="2"/>
  <c r="AE27" i="2"/>
  <c r="W41" i="2"/>
  <c r="U47" i="2" s="1"/>
  <c r="AG41" i="2"/>
  <c r="Y57" i="2"/>
  <c r="AE58" i="2"/>
  <c r="AC64" i="2" s="1"/>
  <c r="Y59" i="2"/>
  <c r="W74" i="2"/>
  <c r="U80" i="2" s="1"/>
  <c r="AG74" i="2"/>
  <c r="AC80" i="2" s="1"/>
  <c r="W76" i="2"/>
  <c r="AG76" i="2"/>
  <c r="AF7" i="2"/>
  <c r="X58" i="2"/>
  <c r="V75" i="2"/>
  <c r="X7" i="2"/>
  <c r="V26" i="2"/>
  <c r="AG8" i="2"/>
  <c r="X6" i="2"/>
  <c r="AH6" i="2"/>
  <c r="AD7" i="2"/>
  <c r="X8" i="2"/>
  <c r="AH8" i="2"/>
  <c r="V23" i="2"/>
  <c r="AF23" i="2"/>
  <c r="AC29" i="2" s="1"/>
  <c r="Z24" i="2"/>
  <c r="V25" i="2"/>
  <c r="AF25" i="2"/>
  <c r="AD40" i="2"/>
  <c r="X41" i="2"/>
  <c r="AH41" i="2"/>
  <c r="AD42" i="2"/>
  <c r="Z57" i="2"/>
  <c r="V58" i="2"/>
  <c r="U65" i="2" s="1"/>
  <c r="AF58" i="2"/>
  <c r="AC63" i="2" s="1"/>
  <c r="Z59" i="2"/>
  <c r="U63" i="2" s="1"/>
  <c r="X74" i="2"/>
  <c r="AH74" i="2"/>
  <c r="AD75" i="2"/>
  <c r="X76" i="2"/>
  <c r="AH76" i="2"/>
  <c r="U81" i="2" l="1"/>
  <c r="U83" i="2"/>
  <c r="U84" i="2" s="1"/>
  <c r="AC12" i="2"/>
  <c r="AC15" i="2"/>
  <c r="AC16" i="2" s="1"/>
  <c r="AC31" i="2"/>
  <c r="U32" i="2"/>
  <c r="U33" i="2" s="1"/>
  <c r="U30" i="2"/>
  <c r="U13" i="2"/>
  <c r="U15" i="2"/>
  <c r="U16" i="2" s="1"/>
  <c r="AC46" i="2"/>
  <c r="U66" i="2"/>
  <c r="U67" i="2" s="1"/>
  <c r="U64" i="2"/>
  <c r="U29" i="2"/>
  <c r="U82" i="2"/>
  <c r="U12" i="2"/>
  <c r="AC83" i="2"/>
  <c r="AC84" i="2" s="1"/>
  <c r="AC81" i="2"/>
  <c r="AC82" i="2"/>
  <c r="AC49" i="2"/>
  <c r="AC50" i="2" s="1"/>
  <c r="AC47" i="2"/>
  <c r="AC14" i="2"/>
  <c r="AC32" i="2"/>
  <c r="AC33" i="2" s="1"/>
  <c r="AC30" i="2"/>
  <c r="AC66" i="2"/>
  <c r="AC67" i="2" s="1"/>
  <c r="U49" i="2"/>
  <c r="U50" i="2" s="1"/>
</calcChain>
</file>

<file path=xl/sharedStrings.xml><?xml version="1.0" encoding="utf-8"?>
<sst xmlns="http://schemas.openxmlformats.org/spreadsheetml/2006/main" count="1944" uniqueCount="457">
  <si>
    <t>Name</t>
  </si>
  <si>
    <t>Team</t>
  </si>
  <si>
    <t>Price</t>
  </si>
  <si>
    <t>Pos</t>
  </si>
  <si>
    <t>Form</t>
  </si>
  <si>
    <t>Starts</t>
  </si>
  <si>
    <t>H_Games</t>
  </si>
  <si>
    <t>A_Games</t>
  </si>
  <si>
    <t>Games</t>
  </si>
  <si>
    <t>Points</t>
  </si>
  <si>
    <t>H_Points/$</t>
  </si>
  <si>
    <t>A_Points/$</t>
  </si>
  <si>
    <t>Points/$</t>
  </si>
  <si>
    <t>G</t>
  </si>
  <si>
    <t>xG</t>
  </si>
  <si>
    <t>A</t>
  </si>
  <si>
    <t>xA</t>
  </si>
  <si>
    <t>H_xGI</t>
  </si>
  <si>
    <t>H_xGI / $</t>
  </si>
  <si>
    <t>A_xGI</t>
  </si>
  <si>
    <t>A_xGI / $</t>
  </si>
  <si>
    <t>xGI</t>
  </si>
  <si>
    <t>xGI / $</t>
  </si>
  <si>
    <t>xGIDiff</t>
  </si>
  <si>
    <t>Opponent</t>
  </si>
  <si>
    <t>O_Oi</t>
  </si>
  <si>
    <t>O_Di</t>
  </si>
  <si>
    <t>Di</t>
  </si>
  <si>
    <t>Projected Performance</t>
  </si>
  <si>
    <t>CS</t>
  </si>
  <si>
    <t>H_xG Prevented</t>
  </si>
  <si>
    <t>H_xG Prevented / $</t>
  </si>
  <si>
    <t>A_xG Prevented</t>
  </si>
  <si>
    <t>A_xG Prevented / $</t>
  </si>
  <si>
    <t>Goals Conceded</t>
  </si>
  <si>
    <t>xG Conceded</t>
  </si>
  <si>
    <t>xG Prevented</t>
  </si>
  <si>
    <t>xG Prevented / $</t>
  </si>
  <si>
    <t>Saves</t>
  </si>
  <si>
    <t>Bonus</t>
  </si>
  <si>
    <t>M.Salah</t>
  </si>
  <si>
    <t>Liverpool</t>
  </si>
  <si>
    <t>MID</t>
  </si>
  <si>
    <t>Bournemouth</t>
  </si>
  <si>
    <t>Rogers</t>
  </si>
  <si>
    <t>Aston Villa</t>
  </si>
  <si>
    <t>Wolves</t>
  </si>
  <si>
    <t>Gordon</t>
  </si>
  <si>
    <t>Newcastle</t>
  </si>
  <si>
    <t>Fulham</t>
  </si>
  <si>
    <t>Isak</t>
  </si>
  <si>
    <t>FWD</t>
  </si>
  <si>
    <t>Haaland</t>
  </si>
  <si>
    <t>Man City</t>
  </si>
  <si>
    <t>Arsenal</t>
  </si>
  <si>
    <t>Nkunku</t>
  </si>
  <si>
    <t>Chelsea</t>
  </si>
  <si>
    <t>West Ham</t>
  </si>
  <si>
    <t>Muniz</t>
  </si>
  <si>
    <t>Gibbs-White</t>
  </si>
  <si>
    <t>Nott'm Forest</t>
  </si>
  <si>
    <t>Brighton</t>
  </si>
  <si>
    <t>Saliba</t>
  </si>
  <si>
    <t>DEF</t>
  </si>
  <si>
    <t>Harwood-Bellis</t>
  </si>
  <si>
    <t>Southampton</t>
  </si>
  <si>
    <t>Ipswich</t>
  </si>
  <si>
    <t>Robinson</t>
  </si>
  <si>
    <t>Flekken</t>
  </si>
  <si>
    <t>Brentford</t>
  </si>
  <si>
    <t>GK</t>
  </si>
  <si>
    <t>Spurs</t>
  </si>
  <si>
    <t>Muñoz</t>
  </si>
  <si>
    <t>Crystal Palace</t>
  </si>
  <si>
    <t>Man Utd</t>
  </si>
  <si>
    <t>Mykolenko</t>
  </si>
  <si>
    <t>Everton</t>
  </si>
  <si>
    <t>Leicester</t>
  </si>
  <si>
    <t>Side</t>
  </si>
  <si>
    <t>H_Oi</t>
  </si>
  <si>
    <t>H_Di</t>
  </si>
  <si>
    <t>A_Oi</t>
  </si>
  <si>
    <t>A_Di</t>
  </si>
  <si>
    <t>Oi</t>
  </si>
  <si>
    <t>O_H_Oi</t>
  </si>
  <si>
    <t>O_H_Di</t>
  </si>
  <si>
    <t>O_A_Oi</t>
  </si>
  <si>
    <t>O_A_Di</t>
  </si>
  <si>
    <t>(H)</t>
  </si>
  <si>
    <t>Faes</t>
  </si>
  <si>
    <t>Ndidi</t>
  </si>
  <si>
    <t>Vardy</t>
  </si>
  <si>
    <t>Digne</t>
  </si>
  <si>
    <t>Onana</t>
  </si>
  <si>
    <t>Watkins</t>
  </si>
  <si>
    <t>(A)</t>
  </si>
  <si>
    <t>Davis</t>
  </si>
  <si>
    <t>Hutchinson</t>
  </si>
  <si>
    <t>Delap</t>
  </si>
  <si>
    <t>Sugawara</t>
  </si>
  <si>
    <t>Aribo</t>
  </si>
  <si>
    <t>Archer</t>
  </si>
  <si>
    <t>Mazraoui</t>
  </si>
  <si>
    <t>B.Fernandes</t>
  </si>
  <si>
    <t>Zirkzee</t>
  </si>
  <si>
    <t>Coleman</t>
  </si>
  <si>
    <t>McNeil</t>
  </si>
  <si>
    <t>Calvert-Lewin</t>
  </si>
  <si>
    <t>Colwill</t>
  </si>
  <si>
    <t>Palmer</t>
  </si>
  <si>
    <t>N.Jackson</t>
  </si>
  <si>
    <t>Aït-Nouri</t>
  </si>
  <si>
    <t>Mario Jr.</t>
  </si>
  <si>
    <t>Cunha</t>
  </si>
  <si>
    <t>Romero</t>
  </si>
  <si>
    <t>Maddison</t>
  </si>
  <si>
    <t>Solanke</t>
  </si>
  <si>
    <t>Mitchell</t>
  </si>
  <si>
    <t>Eze</t>
  </si>
  <si>
    <t>Mateta</t>
  </si>
  <si>
    <t>Model Prob.</t>
  </si>
  <si>
    <t>Bet Prob.</t>
  </si>
  <si>
    <t>Bet</t>
  </si>
  <si>
    <t>Kilman</t>
  </si>
  <si>
    <t>Souček</t>
  </si>
  <si>
    <t>Antonio</t>
  </si>
  <si>
    <t>Alexander-Arnold</t>
  </si>
  <si>
    <t>Gakpo</t>
  </si>
  <si>
    <t>Draw</t>
  </si>
  <si>
    <t>Burn</t>
  </si>
  <si>
    <t>Collins</t>
  </si>
  <si>
    <t>Mbeumo</t>
  </si>
  <si>
    <t>Wissa</t>
  </si>
  <si>
    <t>Less than 2.5</t>
  </si>
  <si>
    <t>Tete</t>
  </si>
  <si>
    <t>Adama</t>
  </si>
  <si>
    <t>Over 2.5</t>
  </si>
  <si>
    <t>Gabriel</t>
  </si>
  <si>
    <t>Saka</t>
  </si>
  <si>
    <t>Havertz</t>
  </si>
  <si>
    <t>Veltman</t>
  </si>
  <si>
    <t>Mitoma</t>
  </si>
  <si>
    <t>Welbeck</t>
  </si>
  <si>
    <t>Milenković</t>
  </si>
  <si>
    <t>Wood</t>
  </si>
  <si>
    <t>Zabarnyi</t>
  </si>
  <si>
    <t>Tavernier</t>
  </si>
  <si>
    <t>Evanilson</t>
  </si>
  <si>
    <t>Lewis</t>
  </si>
  <si>
    <t>De Bruyne</t>
  </si>
  <si>
    <t>LOd</t>
  </si>
  <si>
    <t>Raya</t>
  </si>
  <si>
    <t>Pope</t>
  </si>
  <si>
    <t>A.Becker</t>
  </si>
  <si>
    <t>Verbruggen</t>
  </si>
  <si>
    <t>Muric</t>
  </si>
  <si>
    <t>Steele</t>
  </si>
  <si>
    <t>Walton</t>
  </si>
  <si>
    <t>Neto</t>
  </si>
  <si>
    <t>Sels</t>
  </si>
  <si>
    <t>McCarthy</t>
  </si>
  <si>
    <t>Ederson M.</t>
  </si>
  <si>
    <t>Ramsdale</t>
  </si>
  <si>
    <t>Vicario</t>
  </si>
  <si>
    <t>Leno</t>
  </si>
  <si>
    <t>Sánchez</t>
  </si>
  <si>
    <t>Hermansen</t>
  </si>
  <si>
    <t>Martinez</t>
  </si>
  <si>
    <t>Arrizabalaga</t>
  </si>
  <si>
    <t>Travers</t>
  </si>
  <si>
    <t>Henderson</t>
  </si>
  <si>
    <t>Areola</t>
  </si>
  <si>
    <t>Johnstone</t>
  </si>
  <si>
    <t>Pickford</t>
  </si>
  <si>
    <t>José Sá</t>
  </si>
  <si>
    <t>Robertson</t>
  </si>
  <si>
    <t>Bradley</t>
  </si>
  <si>
    <t>Konaté</t>
  </si>
  <si>
    <t>Virgil</t>
  </si>
  <si>
    <t>Johnson</t>
  </si>
  <si>
    <t>Tsimikas</t>
  </si>
  <si>
    <t>Quansah</t>
  </si>
  <si>
    <t>Greaves</t>
  </si>
  <si>
    <t>Tuanzebe</t>
  </si>
  <si>
    <t>O'Shea</t>
  </si>
  <si>
    <t>Woolfenden</t>
  </si>
  <si>
    <t>Dunk</t>
  </si>
  <si>
    <t>Edmundson</t>
  </si>
  <si>
    <t>Van Hecke</t>
  </si>
  <si>
    <t>Webster</t>
  </si>
  <si>
    <t>White</t>
  </si>
  <si>
    <t>N.Williams</t>
  </si>
  <si>
    <t>Kelly</t>
  </si>
  <si>
    <t>J.Timber</t>
  </si>
  <si>
    <t>Zinchenko</t>
  </si>
  <si>
    <t>Calafiori</t>
  </si>
  <si>
    <t>Hall</t>
  </si>
  <si>
    <t>Schär</t>
  </si>
  <si>
    <t>Aina</t>
  </si>
  <si>
    <t>Krafth</t>
  </si>
  <si>
    <t>Murillo</t>
  </si>
  <si>
    <t>Trippier</t>
  </si>
  <si>
    <t>Boly</t>
  </si>
  <si>
    <t>Livramento</t>
  </si>
  <si>
    <t>Toffolo</t>
  </si>
  <si>
    <t>Alex Moreno</t>
  </si>
  <si>
    <t>Walker-Peters</t>
  </si>
  <si>
    <t>Stephens</t>
  </si>
  <si>
    <t>Dalot</t>
  </si>
  <si>
    <t>Bednarek</t>
  </si>
  <si>
    <t>Pedro Porro</t>
  </si>
  <si>
    <t>De Ligt</t>
  </si>
  <si>
    <t>Taylor</t>
  </si>
  <si>
    <t>Maatsen</t>
  </si>
  <si>
    <t>Gvardiol</t>
  </si>
  <si>
    <t>Rúben</t>
  </si>
  <si>
    <t>Akanji</t>
  </si>
  <si>
    <t>Walker</t>
  </si>
  <si>
    <t>Stones</t>
  </si>
  <si>
    <t>Maguire</t>
  </si>
  <si>
    <t>Evans</t>
  </si>
  <si>
    <t>Konsa</t>
  </si>
  <si>
    <t>Bogarde</t>
  </si>
  <si>
    <t>Udogie</t>
  </si>
  <si>
    <t>Cucurella</t>
  </si>
  <si>
    <t>Pau</t>
  </si>
  <si>
    <t>Bassey</t>
  </si>
  <si>
    <t>Van de Ven</t>
  </si>
  <si>
    <t>Diop</t>
  </si>
  <si>
    <t>Andersen</t>
  </si>
  <si>
    <t>Dragusin</t>
  </si>
  <si>
    <t>Nedeljkovic</t>
  </si>
  <si>
    <t>Cash</t>
  </si>
  <si>
    <t>Gusto</t>
  </si>
  <si>
    <t>Spence</t>
  </si>
  <si>
    <t>W.Fofana</t>
  </si>
  <si>
    <t>Kristiansen</t>
  </si>
  <si>
    <t>Justin</t>
  </si>
  <si>
    <t>Disasi</t>
  </si>
  <si>
    <t>Okoli</t>
  </si>
  <si>
    <t>Vestergaard</t>
  </si>
  <si>
    <t>C.Richards</t>
  </si>
  <si>
    <t>Guéhi</t>
  </si>
  <si>
    <t>Ajer</t>
  </si>
  <si>
    <t>Pinnock</t>
  </si>
  <si>
    <t>Lacroix</t>
  </si>
  <si>
    <t>Kerkez</t>
  </si>
  <si>
    <t>Chadi Riad</t>
  </si>
  <si>
    <t>Clyne</t>
  </si>
  <si>
    <t>Senesi</t>
  </si>
  <si>
    <t>J.Araujo</t>
  </si>
  <si>
    <t>Huijsen</t>
  </si>
  <si>
    <t>Smith</t>
  </si>
  <si>
    <t>Roerslev</t>
  </si>
  <si>
    <t>Mee</t>
  </si>
  <si>
    <t>Van den Berg</t>
  </si>
  <si>
    <t>Emerson</t>
  </si>
  <si>
    <t>Mavropanos</t>
  </si>
  <si>
    <t>Coufal</t>
  </si>
  <si>
    <t>Wan-Bissaka</t>
  </si>
  <si>
    <t>Cresswell</t>
  </si>
  <si>
    <t>Todibo</t>
  </si>
  <si>
    <t>Tarkowski</t>
  </si>
  <si>
    <t>Keane</t>
  </si>
  <si>
    <t>Young</t>
  </si>
  <si>
    <t>Dixon</t>
  </si>
  <si>
    <t>Holgate</t>
  </si>
  <si>
    <t>Mosquera</t>
  </si>
  <si>
    <t>Toti</t>
  </si>
  <si>
    <t>Doherty</t>
  </si>
  <si>
    <t>N.Semedo</t>
  </si>
  <si>
    <t>Dawson</t>
  </si>
  <si>
    <t>Garnacho</t>
  </si>
  <si>
    <t>Luis Díaz</t>
  </si>
  <si>
    <t>Tielemans</t>
  </si>
  <si>
    <t>Son</t>
  </si>
  <si>
    <t>J.Ayew</t>
  </si>
  <si>
    <t>Diogo J.</t>
  </si>
  <si>
    <t>A.Fatawu</t>
  </si>
  <si>
    <t>McGinn</t>
  </si>
  <si>
    <t>Harrison</t>
  </si>
  <si>
    <t>Madueke</t>
  </si>
  <si>
    <t>Rashford</t>
  </si>
  <si>
    <t>Amad</t>
  </si>
  <si>
    <t>Buonanotte</t>
  </si>
  <si>
    <t>Szoboszlai</t>
  </si>
  <si>
    <t>Ramsey</t>
  </si>
  <si>
    <t>Smallbone</t>
  </si>
  <si>
    <t>Mavididi</t>
  </si>
  <si>
    <t>Casemiro</t>
  </si>
  <si>
    <t>L.Paquetá</t>
  </si>
  <si>
    <t>Bowen</t>
  </si>
  <si>
    <t>Bailey</t>
  </si>
  <si>
    <t>Kudus</t>
  </si>
  <si>
    <t>Downes</t>
  </si>
  <si>
    <t>Smith Rowe</t>
  </si>
  <si>
    <t>Mac Allister</t>
  </si>
  <si>
    <t>Kulusevski</t>
  </si>
  <si>
    <t>Barnes</t>
  </si>
  <si>
    <t>Brereton Díaz</t>
  </si>
  <si>
    <t>J.Murphy</t>
  </si>
  <si>
    <t>Andreas</t>
  </si>
  <si>
    <t>Ødegaard</t>
  </si>
  <si>
    <t>Winks</t>
  </si>
  <si>
    <t>Skipp</t>
  </si>
  <si>
    <t>Minteh</t>
  </si>
  <si>
    <t>Iwobi</t>
  </si>
  <si>
    <t>Odobert</t>
  </si>
  <si>
    <t>Martinelli</t>
  </si>
  <si>
    <t>Gravenberch</t>
  </si>
  <si>
    <t>Mount</t>
  </si>
  <si>
    <t>Morsy</t>
  </si>
  <si>
    <t>Semenyo</t>
  </si>
  <si>
    <t>Szmodics</t>
  </si>
  <si>
    <t>Enzo</t>
  </si>
  <si>
    <t>Eriksen</t>
  </si>
  <si>
    <t>Damsgaard</t>
  </si>
  <si>
    <t>Wharton</t>
  </si>
  <si>
    <t>Jensen</t>
  </si>
  <si>
    <t>Bentancur</t>
  </si>
  <si>
    <t>Iroegbunam</t>
  </si>
  <si>
    <t>Gana</t>
  </si>
  <si>
    <t>Elanga</t>
  </si>
  <si>
    <t>Hudson-Odoi</t>
  </si>
  <si>
    <t>Mainoo</t>
  </si>
  <si>
    <t>Tonali</t>
  </si>
  <si>
    <t>Adingra</t>
  </si>
  <si>
    <t>Bruno G.</t>
  </si>
  <si>
    <t>Nørgaard</t>
  </si>
  <si>
    <t>Lerma</t>
  </si>
  <si>
    <t>I.Sarr</t>
  </si>
  <si>
    <t>Kamada</t>
  </si>
  <si>
    <t>A.Doucoure</t>
  </si>
  <si>
    <t>De Cordova-Reid</t>
  </si>
  <si>
    <t>P.M.Sarr</t>
  </si>
  <si>
    <t>Caicedo</t>
  </si>
  <si>
    <t>Schade</t>
  </si>
  <si>
    <t>Ugochukwu</t>
  </si>
  <si>
    <t>Joelinton</t>
  </si>
  <si>
    <t>Bellegarde</t>
  </si>
  <si>
    <t>Bergvall</t>
  </si>
  <si>
    <t>João Félix</t>
  </si>
  <si>
    <t>Bernardo</t>
  </si>
  <si>
    <t>Hinshelwood</t>
  </si>
  <si>
    <t>O.Dango</t>
  </si>
  <si>
    <t>Álvarez</t>
  </si>
  <si>
    <t>Sávio</t>
  </si>
  <si>
    <t>Bissouma</t>
  </si>
  <si>
    <t>J.Gomes</t>
  </si>
  <si>
    <t>Trossard</t>
  </si>
  <si>
    <t>Rice</t>
  </si>
  <si>
    <t>Thomas</t>
  </si>
  <si>
    <t>Barkley</t>
  </si>
  <si>
    <t>Lavia</t>
  </si>
  <si>
    <t>Amo-Ameyaw</t>
  </si>
  <si>
    <t>Edozie</t>
  </si>
  <si>
    <t>Willock</t>
  </si>
  <si>
    <t>Janelt</t>
  </si>
  <si>
    <t>Georginio</t>
  </si>
  <si>
    <t>Sancho</t>
  </si>
  <si>
    <t>Sinisterra</t>
  </si>
  <si>
    <t>Mudryk</t>
  </si>
  <si>
    <t>Doku</t>
  </si>
  <si>
    <t>Baleba</t>
  </si>
  <si>
    <t>Hee Chan</t>
  </si>
  <si>
    <t>Summerville</t>
  </si>
  <si>
    <t>Grealish</t>
  </si>
  <si>
    <t>Jaden</t>
  </si>
  <si>
    <t>Kluivert</t>
  </si>
  <si>
    <t>Ayari</t>
  </si>
  <si>
    <t>Cook</t>
  </si>
  <si>
    <t>Sarabia</t>
  </si>
  <si>
    <t>Alcaraz</t>
  </si>
  <si>
    <t>Milner</t>
  </si>
  <si>
    <t>Yates</t>
  </si>
  <si>
    <t>Lewis-Potter</t>
  </si>
  <si>
    <t>Cairney</t>
  </si>
  <si>
    <t>McTominay</t>
  </si>
  <si>
    <t>G.Rodríguez</t>
  </si>
  <si>
    <t>Anderson</t>
  </si>
  <si>
    <t>Dominguez</t>
  </si>
  <si>
    <t>Dibling</t>
  </si>
  <si>
    <t>R.Gomes</t>
  </si>
  <si>
    <t>Harness</t>
  </si>
  <si>
    <t>Hughes</t>
  </si>
  <si>
    <t>Garner</t>
  </si>
  <si>
    <t>Antony</t>
  </si>
  <si>
    <t>Lindstrøm</t>
  </si>
  <si>
    <t>Kovačić</t>
  </si>
  <si>
    <t>Phillips</t>
  </si>
  <si>
    <t>J.Clarke</t>
  </si>
  <si>
    <t>Podence</t>
  </si>
  <si>
    <t>Renato Veiga</t>
  </si>
  <si>
    <t>Chiquinho</t>
  </si>
  <si>
    <t>Gündogan</t>
  </si>
  <si>
    <t>M.Fernandes</t>
  </si>
  <si>
    <t>McAteer</t>
  </si>
  <si>
    <t>Gilmour</t>
  </si>
  <si>
    <t>Doyle</t>
  </si>
  <si>
    <t>Christie</t>
  </si>
  <si>
    <t>Enciso</t>
  </si>
  <si>
    <t>Lukić</t>
  </si>
  <si>
    <t>Werner</t>
  </si>
  <si>
    <t>Sangaré</t>
  </si>
  <si>
    <t>Ogbene</t>
  </si>
  <si>
    <t>Chaplin</t>
  </si>
  <si>
    <t>C.Doucouré</t>
  </si>
  <si>
    <t>Longstaff</t>
  </si>
  <si>
    <t>Elliott</t>
  </si>
  <si>
    <t>Rodrigo</t>
  </si>
  <si>
    <t>Burns</t>
  </si>
  <si>
    <t>Onyeka</t>
  </si>
  <si>
    <t>Wilson</t>
  </si>
  <si>
    <t>André</t>
  </si>
  <si>
    <t>Dewsbury-Hall</t>
  </si>
  <si>
    <t>Gray</t>
  </si>
  <si>
    <t>Scott</t>
  </si>
  <si>
    <t>Wieffer</t>
  </si>
  <si>
    <t>Carvalho</t>
  </si>
  <si>
    <t>Berge</t>
  </si>
  <si>
    <t>Reed</t>
  </si>
  <si>
    <t>McAtee</t>
  </si>
  <si>
    <t>Ward-Prowse</t>
  </si>
  <si>
    <t>Foden</t>
  </si>
  <si>
    <t>Lallana</t>
  </si>
  <si>
    <t>Jorginho</t>
  </si>
  <si>
    <t>Jota Silva</t>
  </si>
  <si>
    <t>Almirón</t>
  </si>
  <si>
    <t>Matheus N.</t>
  </si>
  <si>
    <t>Endo</t>
  </si>
  <si>
    <t>Nelson</t>
  </si>
  <si>
    <t>Schlupp</t>
  </si>
  <si>
    <t>Sarmiento</t>
  </si>
  <si>
    <t>Philip</t>
  </si>
  <si>
    <t>Danilo</t>
  </si>
  <si>
    <t>B.Soumaré</t>
  </si>
  <si>
    <t>Armstrong</t>
  </si>
  <si>
    <t>Luongo</t>
  </si>
  <si>
    <t>Duran</t>
  </si>
  <si>
    <t>Strand Larsen</t>
  </si>
  <si>
    <t>Edouard</t>
  </si>
  <si>
    <t>Nketiah</t>
  </si>
  <si>
    <t>Ndiaye</t>
  </si>
  <si>
    <t>João Pedro</t>
  </si>
  <si>
    <t>Füllkrug</t>
  </si>
  <si>
    <t>Ings</t>
  </si>
  <si>
    <t>Richarlison</t>
  </si>
  <si>
    <t>Raúl</t>
  </si>
  <si>
    <t>Awoniyi</t>
  </si>
  <si>
    <t>Darwin</t>
  </si>
  <si>
    <t>Al-Hamadi</t>
  </si>
  <si>
    <t>Marc Guiu</t>
  </si>
  <si>
    <t>Stansfield</t>
  </si>
  <si>
    <t>Hirst</t>
  </si>
  <si>
    <t>G.Jesus</t>
  </si>
  <si>
    <t>Beto</t>
  </si>
  <si>
    <t>Jebbison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</si>
</sst>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 tint="4.9989318521683403E-2"/>
      <name val="Calibri"/>
      <family val="2"/>
    </font>
    <font>
      <sz val="16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theme="1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5" xfId="0" applyFont="1" applyFill="1" applyBorder="1"/>
    <xf numFmtId="0" fontId="1" fillId="2" borderId="1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right"/>
    </xf>
    <xf numFmtId="0" fontId="1" fillId="6" borderId="5" xfId="0" applyFont="1" applyFill="1" applyBorder="1"/>
    <xf numFmtId="0" fontId="1" fillId="6" borderId="1" xfId="0" applyFont="1" applyFill="1" applyBorder="1"/>
    <xf numFmtId="0" fontId="1" fillId="5" borderId="5" xfId="0" applyFont="1" applyFill="1" applyBorder="1"/>
    <xf numFmtId="0" fontId="1" fillId="5" borderId="1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right"/>
    </xf>
    <xf numFmtId="2" fontId="1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2" xfId="0" applyNumberFormat="1" applyFont="1" applyBorder="1"/>
    <xf numFmtId="0" fontId="1" fillId="0" borderId="13" xfId="0" applyFont="1" applyBorder="1"/>
    <xf numFmtId="0" fontId="1" fillId="8" borderId="5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9" borderId="5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right"/>
    </xf>
    <xf numFmtId="0" fontId="3" fillId="15" borderId="0" xfId="0" applyFont="1" applyFill="1"/>
    <xf numFmtId="0" fontId="3" fillId="15" borderId="2" xfId="0" applyFont="1" applyFill="1" applyBorder="1"/>
    <xf numFmtId="0" fontId="3" fillId="13" borderId="3" xfId="0" applyFont="1" applyFill="1" applyBorder="1"/>
    <xf numFmtId="0" fontId="3" fillId="13" borderId="4" xfId="0" applyFont="1" applyFill="1" applyBorder="1"/>
    <xf numFmtId="0" fontId="3" fillId="14" borderId="5" xfId="0" applyFont="1" applyFill="1" applyBorder="1"/>
    <xf numFmtId="0" fontId="3" fillId="14" borderId="1" xfId="0" applyFont="1" applyFill="1" applyBorder="1"/>
    <xf numFmtId="0" fontId="3" fillId="13" borderId="5" xfId="0" applyFont="1" applyFill="1" applyBorder="1"/>
    <xf numFmtId="0" fontId="3" fillId="13" borderId="1" xfId="0" applyFont="1" applyFill="1" applyBorder="1"/>
    <xf numFmtId="0" fontId="3" fillId="16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6" borderId="5" xfId="0" applyFont="1" applyFill="1" applyBorder="1"/>
    <xf numFmtId="0" fontId="3" fillId="6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/>
    <xf numFmtId="0" fontId="3" fillId="7" borderId="0" xfId="0" applyFont="1" applyFill="1"/>
    <xf numFmtId="0" fontId="3" fillId="7" borderId="2" xfId="0" applyFont="1" applyFill="1" applyBorder="1"/>
    <xf numFmtId="0" fontId="3" fillId="7" borderId="2" xfId="0" applyFont="1" applyFill="1" applyBorder="1" applyAlignment="1">
      <alignment horizontal="right"/>
    </xf>
    <xf numFmtId="0" fontId="3" fillId="8" borderId="3" xfId="0" applyFont="1" applyFill="1" applyBorder="1"/>
    <xf numFmtId="0" fontId="3" fillId="8" borderId="4" xfId="0" applyFont="1" applyFill="1" applyBorder="1"/>
    <xf numFmtId="0" fontId="3" fillId="8" borderId="4" xfId="0" applyFont="1" applyFill="1" applyBorder="1" applyAlignment="1">
      <alignment horizontal="right"/>
    </xf>
    <xf numFmtId="0" fontId="3" fillId="9" borderId="5" xfId="0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right"/>
    </xf>
    <xf numFmtId="0" fontId="3" fillId="8" borderId="5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10" borderId="0" xfId="0" applyFont="1" applyFill="1"/>
    <xf numFmtId="0" fontId="3" fillId="10" borderId="2" xfId="0" applyFont="1" applyFill="1" applyBorder="1"/>
    <xf numFmtId="0" fontId="3" fillId="10" borderId="2" xfId="0" applyFont="1" applyFill="1" applyBorder="1" applyAlignment="1">
      <alignment horizontal="left"/>
    </xf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4" xfId="0" applyFont="1" applyFill="1" applyBorder="1" applyAlignment="1">
      <alignment horizontal="right"/>
    </xf>
    <xf numFmtId="0" fontId="3" fillId="12" borderId="5" xfId="0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1" borderId="5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新細明體"/>
        <a:cs typeface=""/>
      </a:majorFont>
      <a:minorFont>
        <a:latin typeface="Calibri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workbookViewId="0">
      <selection activeCell="V3" sqref="V3"/>
    </sheetView>
  </sheetViews>
  <sheetFormatPr baseColWidth="10" defaultColWidth="9.1640625" defaultRowHeight="21" x14ac:dyDescent="0.25"/>
  <cols>
    <col min="1" max="1" width="21.5" style="1" bestFit="1" customWidth="1"/>
    <col min="2" max="2" width="20" style="1" bestFit="1" customWidth="1"/>
    <col min="3" max="3" width="10.5" style="1" bestFit="1" customWidth="1"/>
    <col min="4" max="4" width="8.5" style="1" bestFit="1" customWidth="1"/>
    <col min="5" max="5" width="10.6640625" style="1" bestFit="1" customWidth="1"/>
    <col min="6" max="6" width="11.33203125" style="1" bestFit="1" customWidth="1"/>
    <col min="7" max="8" width="16.5" style="1" hidden="1" customWidth="1"/>
    <col min="9" max="9" width="12.6640625" style="1" hidden="1" customWidth="1"/>
    <col min="10" max="10" width="11.83203125" style="1" bestFit="1" customWidth="1"/>
    <col min="11" max="12" width="18.6640625" style="1" hidden="1" customWidth="1"/>
    <col min="13" max="13" width="15" style="1" bestFit="1" customWidth="1"/>
    <col min="14" max="14" width="6.1640625" style="1" bestFit="1" customWidth="1"/>
    <col min="15" max="15" width="8.33203125" style="1" bestFit="1" customWidth="1"/>
    <col min="16" max="16" width="6.1640625" style="1" bestFit="1" customWidth="1"/>
    <col min="17" max="17" width="8.33203125" style="1" bestFit="1" customWidth="1"/>
    <col min="18" max="18" width="11.6640625" style="1" hidden="1" customWidth="1"/>
    <col min="19" max="19" width="16.5" style="1" hidden="1" customWidth="1"/>
    <col min="20" max="20" width="11.6640625" style="1" hidden="1" customWidth="1"/>
    <col min="21" max="21" width="16.5" style="1" hidden="1" customWidth="1"/>
    <col min="22" max="22" width="8.5" style="1" bestFit="1" customWidth="1"/>
    <col min="23" max="23" width="12.6640625" style="1" bestFit="1" customWidth="1"/>
    <col min="24" max="24" width="13" style="1" bestFit="1" customWidth="1"/>
    <col min="25" max="25" width="20" style="1" bestFit="1" customWidth="1"/>
    <col min="26" max="26" width="10.5" style="1" bestFit="1" customWidth="1"/>
    <col min="27" max="27" width="10.33203125" style="1" bestFit="1" customWidth="1"/>
    <col min="28" max="28" width="8.33203125" style="1" bestFit="1" customWidth="1"/>
    <col min="29" max="29" width="35.5" style="1" bestFit="1" customWidth="1"/>
    <col min="30" max="30" width="7.33203125" style="1" bestFit="1" customWidth="1"/>
    <col min="31" max="31" width="25.83203125" style="1" hidden="1" customWidth="1"/>
    <col min="32" max="32" width="30.6640625" style="1" hidden="1" customWidth="1"/>
    <col min="33" max="33" width="25.83203125" style="1" hidden="1" customWidth="1"/>
    <col min="34" max="34" width="30.6640625" style="1" hidden="1" customWidth="1"/>
    <col min="35" max="35" width="25.5" style="1" bestFit="1" customWidth="1"/>
    <col min="36" max="36" width="21.5" style="1" bestFit="1" customWidth="1"/>
    <col min="37" max="37" width="22.1640625" style="1" bestFit="1" customWidth="1"/>
    <col min="38" max="38" width="27" style="1" bestFit="1" customWidth="1"/>
    <col min="39" max="39" width="11.33203125" style="1" bestFit="1" customWidth="1"/>
    <col min="40" max="40" width="11.83203125" style="1" bestFit="1" customWidth="1"/>
    <col min="41" max="43" width="9.1640625" style="1" customWidth="1"/>
    <col min="44" max="16384" width="9.1640625" style="1"/>
  </cols>
  <sheetData>
    <row r="1" spans="1:40" ht="22" customHeight="1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2" t="s">
        <v>36</v>
      </c>
      <c r="AL1" s="52" t="s">
        <v>37</v>
      </c>
      <c r="AM1" s="52" t="s">
        <v>38</v>
      </c>
      <c r="AN1" s="52" t="s">
        <v>39</v>
      </c>
    </row>
    <row r="2" spans="1:40" ht="22" customHeight="1" thickTop="1" x14ac:dyDescent="0.25">
      <c r="A2" s="53" t="s">
        <v>40</v>
      </c>
      <c r="B2" s="54" t="s">
        <v>41</v>
      </c>
      <c r="C2" s="54">
        <v>12.7</v>
      </c>
      <c r="D2" s="54" t="s">
        <v>42</v>
      </c>
      <c r="E2" s="54">
        <v>10.8</v>
      </c>
      <c r="F2" s="54">
        <v>4</v>
      </c>
      <c r="G2" s="54">
        <v>2</v>
      </c>
      <c r="H2" s="54">
        <v>2</v>
      </c>
      <c r="I2" s="54">
        <v>4</v>
      </c>
      <c r="J2" s="54">
        <v>43</v>
      </c>
      <c r="K2" s="54">
        <v>0.94</v>
      </c>
      <c r="L2" s="54">
        <v>2.44</v>
      </c>
      <c r="M2" s="54">
        <v>3.39</v>
      </c>
      <c r="N2" s="54">
        <v>3</v>
      </c>
      <c r="O2" s="54">
        <v>1.83</v>
      </c>
      <c r="P2" s="54">
        <v>3</v>
      </c>
      <c r="Q2" s="54">
        <v>1.1599999999999999</v>
      </c>
      <c r="R2" s="54">
        <v>1.01</v>
      </c>
      <c r="S2" s="54">
        <v>0.08</v>
      </c>
      <c r="T2" s="54">
        <v>1.98</v>
      </c>
      <c r="U2" s="54">
        <v>0.16</v>
      </c>
      <c r="V2" s="54">
        <v>2.99</v>
      </c>
      <c r="W2" s="54">
        <v>0.24</v>
      </c>
      <c r="X2" s="54">
        <v>-3.01</v>
      </c>
      <c r="Y2" s="54" t="s">
        <v>43</v>
      </c>
      <c r="Z2" s="54"/>
      <c r="AA2" s="54">
        <v>0.94</v>
      </c>
      <c r="AB2" s="54"/>
      <c r="AC2" s="54">
        <v>0.93101124999999996</v>
      </c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</row>
    <row r="3" spans="1:40" x14ac:dyDescent="0.25">
      <c r="A3" s="55" t="s">
        <v>44</v>
      </c>
      <c r="B3" s="56" t="s">
        <v>45</v>
      </c>
      <c r="C3" s="56">
        <v>5.0999999999999996</v>
      </c>
      <c r="D3" s="56" t="s">
        <v>42</v>
      </c>
      <c r="E3" s="56">
        <v>2</v>
      </c>
      <c r="F3" s="56">
        <v>4</v>
      </c>
      <c r="G3" s="56">
        <v>2</v>
      </c>
      <c r="H3" s="56">
        <v>2</v>
      </c>
      <c r="I3" s="56">
        <v>4</v>
      </c>
      <c r="J3" s="56">
        <v>8</v>
      </c>
      <c r="K3" s="56">
        <v>0.78</v>
      </c>
      <c r="L3" s="56">
        <v>0.78</v>
      </c>
      <c r="M3" s="56">
        <v>1.57</v>
      </c>
      <c r="N3" s="56">
        <v>0</v>
      </c>
      <c r="O3" s="56">
        <v>0.55000000000000004</v>
      </c>
      <c r="P3" s="56">
        <v>0</v>
      </c>
      <c r="Q3" s="56">
        <v>0.39</v>
      </c>
      <c r="R3" s="56">
        <v>0.45</v>
      </c>
      <c r="S3" s="56">
        <v>0.09</v>
      </c>
      <c r="T3" s="56">
        <v>0.49</v>
      </c>
      <c r="U3" s="56">
        <v>0.1</v>
      </c>
      <c r="V3" s="56">
        <v>0.94</v>
      </c>
      <c r="W3" s="56">
        <v>0.19</v>
      </c>
      <c r="X3" s="56">
        <v>0.94</v>
      </c>
      <c r="Y3" s="56" t="s">
        <v>46</v>
      </c>
      <c r="Z3" s="56"/>
      <c r="AA3" s="56">
        <v>2.08</v>
      </c>
      <c r="AB3" s="56"/>
      <c r="AC3" s="56">
        <v>0.64766000000000001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spans="1:40" x14ac:dyDescent="0.25">
      <c r="A4" s="57" t="s">
        <v>47</v>
      </c>
      <c r="B4" s="58" t="s">
        <v>48</v>
      </c>
      <c r="C4" s="58">
        <v>7.4</v>
      </c>
      <c r="D4" s="58" t="s">
        <v>42</v>
      </c>
      <c r="E4" s="58">
        <v>4.2</v>
      </c>
      <c r="F4" s="58">
        <v>4</v>
      </c>
      <c r="G4" s="58">
        <v>2</v>
      </c>
      <c r="H4" s="58">
        <v>2</v>
      </c>
      <c r="I4" s="58">
        <v>4</v>
      </c>
      <c r="J4" s="58">
        <v>17</v>
      </c>
      <c r="K4" s="58">
        <v>0.68</v>
      </c>
      <c r="L4" s="58">
        <v>1.62</v>
      </c>
      <c r="M4" s="58">
        <v>2.2999999999999998</v>
      </c>
      <c r="N4" s="58">
        <v>1</v>
      </c>
      <c r="O4" s="58">
        <v>0.83000000000000007</v>
      </c>
      <c r="P4" s="58">
        <v>0</v>
      </c>
      <c r="Q4" s="58">
        <v>0.89000000000000012</v>
      </c>
      <c r="R4" s="58">
        <v>0.33</v>
      </c>
      <c r="S4" s="58">
        <v>0.04</v>
      </c>
      <c r="T4" s="58">
        <v>1.39</v>
      </c>
      <c r="U4" s="58">
        <v>0.19</v>
      </c>
      <c r="V4" s="58">
        <v>1.72</v>
      </c>
      <c r="W4" s="58">
        <v>0.23</v>
      </c>
      <c r="X4" s="58">
        <v>0.7200000000000002</v>
      </c>
      <c r="Y4" s="58" t="s">
        <v>49</v>
      </c>
      <c r="Z4" s="58"/>
      <c r="AA4" s="58">
        <v>0.75</v>
      </c>
      <c r="AB4" s="58"/>
      <c r="AC4" s="58">
        <v>0.42731249999999998</v>
      </c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</row>
    <row r="5" spans="1:40" x14ac:dyDescent="0.25">
      <c r="A5" s="55" t="s">
        <v>50</v>
      </c>
      <c r="B5" s="56" t="s">
        <v>48</v>
      </c>
      <c r="C5" s="56">
        <v>8.4</v>
      </c>
      <c r="D5" s="56" t="s">
        <v>51</v>
      </c>
      <c r="E5" s="56">
        <v>4.2</v>
      </c>
      <c r="F5" s="56">
        <v>4</v>
      </c>
      <c r="G5" s="56">
        <v>2</v>
      </c>
      <c r="H5" s="56">
        <v>2</v>
      </c>
      <c r="I5" s="56">
        <v>4</v>
      </c>
      <c r="J5" s="56">
        <v>17</v>
      </c>
      <c r="K5" s="56">
        <v>1.67</v>
      </c>
      <c r="L5" s="56">
        <v>0.36</v>
      </c>
      <c r="M5" s="56">
        <v>2.02</v>
      </c>
      <c r="N5" s="56">
        <v>1</v>
      </c>
      <c r="O5" s="56">
        <v>1.32</v>
      </c>
      <c r="P5" s="56">
        <v>1</v>
      </c>
      <c r="Q5" s="56">
        <v>0.28000000000000003</v>
      </c>
      <c r="R5" s="56">
        <v>1.0900000000000001</v>
      </c>
      <c r="S5" s="56">
        <v>0.13</v>
      </c>
      <c r="T5" s="56">
        <v>0.51</v>
      </c>
      <c r="U5" s="56">
        <v>0.06</v>
      </c>
      <c r="V5" s="56">
        <v>1.6</v>
      </c>
      <c r="W5" s="56">
        <v>0.19</v>
      </c>
      <c r="X5" s="56">
        <v>-0.39999999999999991</v>
      </c>
      <c r="Y5" s="56" t="s">
        <v>49</v>
      </c>
      <c r="Z5" s="56"/>
      <c r="AA5" s="56">
        <v>0.75</v>
      </c>
      <c r="AB5" s="56"/>
      <c r="AC5" s="56">
        <v>0.39750000000000002</v>
      </c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</row>
    <row r="6" spans="1:40" x14ac:dyDescent="0.25">
      <c r="A6" s="57" t="s">
        <v>52</v>
      </c>
      <c r="B6" s="58" t="s">
        <v>53</v>
      </c>
      <c r="C6" s="58">
        <v>15.2</v>
      </c>
      <c r="D6" s="58" t="s">
        <v>51</v>
      </c>
      <c r="E6" s="58">
        <v>13.5</v>
      </c>
      <c r="F6" s="58">
        <v>4</v>
      </c>
      <c r="G6" s="58">
        <v>2</v>
      </c>
      <c r="H6" s="58">
        <v>2</v>
      </c>
      <c r="I6" s="58">
        <v>4</v>
      </c>
      <c r="J6" s="58">
        <v>54</v>
      </c>
      <c r="K6" s="58">
        <v>1.97</v>
      </c>
      <c r="L6" s="58">
        <v>1.58</v>
      </c>
      <c r="M6" s="58">
        <v>3.55</v>
      </c>
      <c r="N6" s="58">
        <v>9</v>
      </c>
      <c r="O6" s="58">
        <v>4.88</v>
      </c>
      <c r="P6" s="58">
        <v>0</v>
      </c>
      <c r="Q6" s="58">
        <v>0.16</v>
      </c>
      <c r="R6" s="58">
        <v>2.94</v>
      </c>
      <c r="S6" s="58">
        <v>0.19</v>
      </c>
      <c r="T6" s="58">
        <v>2.1</v>
      </c>
      <c r="U6" s="58">
        <v>0.14000000000000001</v>
      </c>
      <c r="V6" s="58">
        <v>5.0400000000000009</v>
      </c>
      <c r="W6" s="58">
        <v>0.33</v>
      </c>
      <c r="X6" s="58">
        <v>-3.96</v>
      </c>
      <c r="Y6" s="58" t="s">
        <v>54</v>
      </c>
      <c r="Z6" s="58"/>
      <c r="AA6" s="58">
        <v>0.19</v>
      </c>
      <c r="AB6" s="58"/>
      <c r="AC6" s="58">
        <v>0.31720500000000013</v>
      </c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</row>
    <row r="7" spans="1:40" x14ac:dyDescent="0.25">
      <c r="A7" s="55" t="s">
        <v>55</v>
      </c>
      <c r="B7" s="56" t="s">
        <v>56</v>
      </c>
      <c r="C7" s="56">
        <v>6.2</v>
      </c>
      <c r="D7" s="56" t="s">
        <v>42</v>
      </c>
      <c r="E7" s="56">
        <v>2.5</v>
      </c>
      <c r="F7" s="56">
        <v>1</v>
      </c>
      <c r="G7" s="56">
        <v>2</v>
      </c>
      <c r="H7" s="56">
        <v>2</v>
      </c>
      <c r="I7" s="56">
        <v>4</v>
      </c>
      <c r="J7" s="56">
        <v>10</v>
      </c>
      <c r="K7" s="56">
        <v>0.32</v>
      </c>
      <c r="L7" s="56">
        <v>1.29</v>
      </c>
      <c r="M7" s="56">
        <v>1.61</v>
      </c>
      <c r="N7" s="56">
        <v>1</v>
      </c>
      <c r="O7" s="56">
        <v>0.45</v>
      </c>
      <c r="P7" s="56">
        <v>0</v>
      </c>
      <c r="Q7" s="56">
        <v>0.1</v>
      </c>
      <c r="R7" s="56">
        <v>0.23</v>
      </c>
      <c r="S7" s="56">
        <v>0.04</v>
      </c>
      <c r="T7" s="56">
        <v>0.32</v>
      </c>
      <c r="U7" s="56">
        <v>0.05</v>
      </c>
      <c r="V7" s="56">
        <v>0.55000000000000004</v>
      </c>
      <c r="W7" s="56">
        <v>0.09</v>
      </c>
      <c r="X7" s="56">
        <v>-0.45</v>
      </c>
      <c r="Y7" s="56" t="s">
        <v>57</v>
      </c>
      <c r="Z7" s="56"/>
      <c r="AA7" s="56">
        <v>1.1299999999999999</v>
      </c>
      <c r="AB7" s="56"/>
      <c r="AC7" s="56">
        <v>0.20587187500000001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spans="1:40" x14ac:dyDescent="0.25">
      <c r="A8" s="57" t="s">
        <v>58</v>
      </c>
      <c r="B8" s="58" t="s">
        <v>49</v>
      </c>
      <c r="C8" s="58">
        <v>6.1</v>
      </c>
      <c r="D8" s="58" t="s">
        <v>51</v>
      </c>
      <c r="E8" s="58">
        <v>1.7</v>
      </c>
      <c r="F8" s="58">
        <v>3</v>
      </c>
      <c r="G8" s="58">
        <v>2</v>
      </c>
      <c r="H8" s="58">
        <v>2</v>
      </c>
      <c r="I8" s="58">
        <v>4</v>
      </c>
      <c r="J8" s="58">
        <v>7</v>
      </c>
      <c r="K8" s="58">
        <v>0.49</v>
      </c>
      <c r="L8" s="58">
        <v>0.66</v>
      </c>
      <c r="M8" s="58">
        <v>1.1499999999999999</v>
      </c>
      <c r="N8" s="58">
        <v>0</v>
      </c>
      <c r="O8" s="58">
        <v>1.03</v>
      </c>
      <c r="P8" s="58">
        <v>0</v>
      </c>
      <c r="Q8" s="58">
        <v>0.02</v>
      </c>
      <c r="R8" s="58">
        <v>0.59</v>
      </c>
      <c r="S8" s="58">
        <v>0.1</v>
      </c>
      <c r="T8" s="58">
        <v>0.46</v>
      </c>
      <c r="U8" s="58">
        <v>0.08</v>
      </c>
      <c r="V8" s="58">
        <v>1.05</v>
      </c>
      <c r="W8" s="58">
        <v>0.18</v>
      </c>
      <c r="X8" s="58">
        <v>1.05</v>
      </c>
      <c r="Y8" s="58" t="s">
        <v>48</v>
      </c>
      <c r="Z8" s="58"/>
      <c r="AA8" s="58">
        <v>0.56999999999999995</v>
      </c>
      <c r="AB8" s="58"/>
      <c r="AC8" s="58">
        <v>0.198253125</v>
      </c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</row>
    <row r="9" spans="1:40" x14ac:dyDescent="0.25">
      <c r="A9" s="55" t="s">
        <v>59</v>
      </c>
      <c r="B9" s="56" t="s">
        <v>60</v>
      </c>
      <c r="C9" s="56">
        <v>6.5</v>
      </c>
      <c r="D9" s="56" t="s">
        <v>42</v>
      </c>
      <c r="E9" s="56">
        <v>4</v>
      </c>
      <c r="F9" s="56">
        <v>4</v>
      </c>
      <c r="G9" s="56">
        <v>2</v>
      </c>
      <c r="H9" s="56">
        <v>2</v>
      </c>
      <c r="I9" s="56">
        <v>4</v>
      </c>
      <c r="J9" s="56">
        <v>16</v>
      </c>
      <c r="K9" s="56">
        <v>0.46</v>
      </c>
      <c r="L9" s="56">
        <v>2</v>
      </c>
      <c r="M9" s="56">
        <v>2.46</v>
      </c>
      <c r="N9" s="56">
        <v>1</v>
      </c>
      <c r="O9" s="56">
        <v>0.72</v>
      </c>
      <c r="P9" s="56">
        <v>0</v>
      </c>
      <c r="Q9" s="56">
        <v>0.84000000000000008</v>
      </c>
      <c r="R9" s="56">
        <v>1</v>
      </c>
      <c r="S9" s="56">
        <v>0.15</v>
      </c>
      <c r="T9" s="56">
        <v>0.56000000000000005</v>
      </c>
      <c r="U9" s="56">
        <v>0.09</v>
      </c>
      <c r="V9" s="56">
        <v>1.56</v>
      </c>
      <c r="W9" s="56">
        <v>0.24</v>
      </c>
      <c r="X9" s="56">
        <v>0.56000000000000005</v>
      </c>
      <c r="Y9" s="56" t="s">
        <v>61</v>
      </c>
      <c r="Z9" s="56"/>
      <c r="AA9" s="56">
        <v>0.38</v>
      </c>
      <c r="AB9" s="56"/>
      <c r="AC9" s="56">
        <v>0.19636500000000001</v>
      </c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spans="1:40" x14ac:dyDescent="0.25">
      <c r="A10" s="57" t="s">
        <v>62</v>
      </c>
      <c r="B10" s="58" t="s">
        <v>54</v>
      </c>
      <c r="C10" s="58">
        <v>6</v>
      </c>
      <c r="D10" s="58" t="s">
        <v>63</v>
      </c>
      <c r="E10" s="58">
        <v>4.8</v>
      </c>
      <c r="F10" s="58">
        <v>4</v>
      </c>
      <c r="G10" s="58">
        <v>2</v>
      </c>
      <c r="H10" s="58">
        <v>2</v>
      </c>
      <c r="I10" s="58">
        <v>4</v>
      </c>
      <c r="J10" s="58">
        <v>19</v>
      </c>
      <c r="K10" s="58">
        <v>1.33</v>
      </c>
      <c r="L10" s="58">
        <v>1.83</v>
      </c>
      <c r="M10" s="58">
        <v>3.17</v>
      </c>
      <c r="N10" s="58">
        <v>0</v>
      </c>
      <c r="O10" s="58">
        <v>0</v>
      </c>
      <c r="P10" s="58">
        <v>0</v>
      </c>
      <c r="Q10" s="58">
        <v>0.03</v>
      </c>
      <c r="R10" s="58">
        <v>0.01</v>
      </c>
      <c r="S10" s="58">
        <v>0</v>
      </c>
      <c r="T10" s="58">
        <v>0.02</v>
      </c>
      <c r="U10" s="58">
        <v>0</v>
      </c>
      <c r="V10" s="58">
        <v>0.03</v>
      </c>
      <c r="W10" s="58">
        <v>0</v>
      </c>
      <c r="X10" s="58">
        <v>0.03</v>
      </c>
      <c r="Y10" s="58" t="s">
        <v>53</v>
      </c>
      <c r="Z10" s="58">
        <v>2.08</v>
      </c>
      <c r="AA10" s="58">
        <v>0.56999999999999995</v>
      </c>
      <c r="AB10" s="58">
        <v>0.19</v>
      </c>
      <c r="AC10" s="58">
        <v>-0.51797562500000005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</row>
    <row r="11" spans="1:40" x14ac:dyDescent="0.25">
      <c r="A11" s="55" t="s">
        <v>64</v>
      </c>
      <c r="B11" s="56" t="s">
        <v>65</v>
      </c>
      <c r="C11" s="56">
        <v>4</v>
      </c>
      <c r="D11" s="56" t="s">
        <v>63</v>
      </c>
      <c r="E11" s="56">
        <v>1</v>
      </c>
      <c r="F11" s="56">
        <v>3</v>
      </c>
      <c r="G11" s="56">
        <v>2</v>
      </c>
      <c r="H11" s="56">
        <v>2</v>
      </c>
      <c r="I11" s="56">
        <v>4</v>
      </c>
      <c r="J11" s="56">
        <v>4</v>
      </c>
      <c r="K11" s="56">
        <v>0.75</v>
      </c>
      <c r="L11" s="56">
        <v>0.25</v>
      </c>
      <c r="M11" s="56">
        <v>1</v>
      </c>
      <c r="N11" s="56">
        <v>0</v>
      </c>
      <c r="O11" s="56">
        <v>0</v>
      </c>
      <c r="P11" s="56">
        <v>0</v>
      </c>
      <c r="Q11" s="56">
        <v>6.9999999999999993E-2</v>
      </c>
      <c r="R11" s="56">
        <v>0.01</v>
      </c>
      <c r="S11" s="56">
        <v>0</v>
      </c>
      <c r="T11" s="56">
        <v>0.06</v>
      </c>
      <c r="U11" s="56">
        <v>0.02</v>
      </c>
      <c r="V11" s="56">
        <v>6.9999999999999993E-2</v>
      </c>
      <c r="W11" s="56">
        <v>0.02</v>
      </c>
      <c r="X11" s="56">
        <v>6.9999999999999993E-2</v>
      </c>
      <c r="Y11" s="56" t="s">
        <v>66</v>
      </c>
      <c r="Z11" s="56">
        <v>0.38</v>
      </c>
      <c r="AA11" s="56">
        <v>1.32</v>
      </c>
      <c r="AB11" s="56">
        <v>1.51</v>
      </c>
      <c r="AC11" s="56">
        <v>-0.72967749999999998</v>
      </c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1:40" x14ac:dyDescent="0.25">
      <c r="A12" s="57" t="s">
        <v>67</v>
      </c>
      <c r="B12" s="58" t="s">
        <v>49</v>
      </c>
      <c r="C12" s="58">
        <v>4.7</v>
      </c>
      <c r="D12" s="58" t="s">
        <v>63</v>
      </c>
      <c r="E12" s="58">
        <v>4.3</v>
      </c>
      <c r="F12" s="58">
        <v>4</v>
      </c>
      <c r="G12" s="58">
        <v>2</v>
      </c>
      <c r="H12" s="58">
        <v>2</v>
      </c>
      <c r="I12" s="58">
        <v>4</v>
      </c>
      <c r="J12" s="58">
        <v>15</v>
      </c>
      <c r="K12" s="58">
        <v>1.91</v>
      </c>
      <c r="L12" s="58">
        <v>1.28</v>
      </c>
      <c r="M12" s="58">
        <v>3.19</v>
      </c>
      <c r="N12" s="58">
        <v>0</v>
      </c>
      <c r="O12" s="58">
        <v>0</v>
      </c>
      <c r="P12" s="58">
        <v>2</v>
      </c>
      <c r="Q12" s="58">
        <v>0.36</v>
      </c>
      <c r="R12" s="58">
        <v>0.28999999999999998</v>
      </c>
      <c r="S12" s="58">
        <v>0.06</v>
      </c>
      <c r="T12" s="58">
        <v>6.9999999999999993E-2</v>
      </c>
      <c r="U12" s="58">
        <v>0.02</v>
      </c>
      <c r="V12" s="58">
        <v>0.36</v>
      </c>
      <c r="W12" s="58">
        <v>0.08</v>
      </c>
      <c r="X12" s="58">
        <v>-1.64</v>
      </c>
      <c r="Y12" s="58" t="s">
        <v>48</v>
      </c>
      <c r="Z12" s="58">
        <v>1.1299999999999999</v>
      </c>
      <c r="AA12" s="58">
        <v>0.56999999999999995</v>
      </c>
      <c r="AB12" s="58">
        <v>0.75</v>
      </c>
      <c r="AC12" s="58">
        <v>-1.0549649999999999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</row>
    <row r="13" spans="1:40" x14ac:dyDescent="0.25">
      <c r="A13" s="55" t="s">
        <v>68</v>
      </c>
      <c r="B13" s="56" t="s">
        <v>69</v>
      </c>
      <c r="C13" s="56">
        <v>4.5</v>
      </c>
      <c r="D13" s="56" t="s">
        <v>70</v>
      </c>
      <c r="E13" s="56"/>
      <c r="F13" s="56"/>
      <c r="G13" s="56">
        <v>2</v>
      </c>
      <c r="H13" s="56">
        <v>2</v>
      </c>
      <c r="I13" s="56">
        <v>4</v>
      </c>
      <c r="J13" s="56">
        <v>12</v>
      </c>
      <c r="K13" s="56">
        <v>1.56</v>
      </c>
      <c r="L13" s="56">
        <v>1.1100000000000001</v>
      </c>
      <c r="M13" s="56">
        <v>2.67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 t="s">
        <v>71</v>
      </c>
      <c r="Z13" s="56">
        <v>1.1299999999999999</v>
      </c>
      <c r="AA13" s="56"/>
      <c r="AB13" s="56">
        <v>1.1299999999999999</v>
      </c>
      <c r="AC13" s="56">
        <v>-1.3018924999999999</v>
      </c>
      <c r="AD13" s="56">
        <v>0</v>
      </c>
      <c r="AE13" s="56">
        <v>0.74000000000000021</v>
      </c>
      <c r="AF13" s="56">
        <v>0.16</v>
      </c>
      <c r="AG13" s="56">
        <v>0.82000000000000028</v>
      </c>
      <c r="AH13" s="56">
        <v>0.18</v>
      </c>
      <c r="AI13" s="56">
        <v>6</v>
      </c>
      <c r="AJ13" s="56">
        <v>7.56</v>
      </c>
      <c r="AK13" s="56">
        <v>1.56</v>
      </c>
      <c r="AL13" s="56">
        <v>0.34</v>
      </c>
      <c r="AM13" s="56">
        <v>22</v>
      </c>
      <c r="AN13" s="56">
        <v>0</v>
      </c>
    </row>
    <row r="14" spans="1:40" x14ac:dyDescent="0.25">
      <c r="A14" s="57" t="s">
        <v>72</v>
      </c>
      <c r="B14" s="58" t="s">
        <v>73</v>
      </c>
      <c r="C14" s="58">
        <v>5</v>
      </c>
      <c r="D14" s="58" t="s">
        <v>63</v>
      </c>
      <c r="E14" s="58">
        <v>1.8</v>
      </c>
      <c r="F14" s="58">
        <v>4</v>
      </c>
      <c r="G14" s="58">
        <v>2</v>
      </c>
      <c r="H14" s="58">
        <v>2</v>
      </c>
      <c r="I14" s="58">
        <v>4</v>
      </c>
      <c r="J14" s="58">
        <v>7</v>
      </c>
      <c r="K14" s="58">
        <v>0.4</v>
      </c>
      <c r="L14" s="58">
        <v>1</v>
      </c>
      <c r="M14" s="58">
        <v>1.4</v>
      </c>
      <c r="N14" s="58">
        <v>0</v>
      </c>
      <c r="O14" s="58">
        <v>0.15</v>
      </c>
      <c r="P14" s="58">
        <v>1</v>
      </c>
      <c r="Q14" s="58">
        <v>0.32</v>
      </c>
      <c r="R14" s="58">
        <v>0.19</v>
      </c>
      <c r="S14" s="58">
        <v>0.04</v>
      </c>
      <c r="T14" s="58">
        <v>0.28000000000000003</v>
      </c>
      <c r="U14" s="58">
        <v>0.06</v>
      </c>
      <c r="V14" s="58">
        <v>0.47</v>
      </c>
      <c r="W14" s="58">
        <v>0.1</v>
      </c>
      <c r="X14" s="58">
        <v>-0.53</v>
      </c>
      <c r="Y14" s="58" t="s">
        <v>74</v>
      </c>
      <c r="Z14" s="58">
        <v>0.94</v>
      </c>
      <c r="AA14" s="58">
        <v>0.94</v>
      </c>
      <c r="AB14" s="58">
        <v>1.32</v>
      </c>
      <c r="AC14" s="58">
        <v>-1.49771375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spans="1:40" x14ac:dyDescent="0.25">
      <c r="A15" s="55" t="s">
        <v>75</v>
      </c>
      <c r="B15" s="56" t="s">
        <v>76</v>
      </c>
      <c r="C15" s="56">
        <v>4.4000000000000004</v>
      </c>
      <c r="D15" s="56" t="s">
        <v>63</v>
      </c>
      <c r="E15" s="56">
        <v>0.8</v>
      </c>
      <c r="F15" s="56">
        <v>4</v>
      </c>
      <c r="G15" s="56">
        <v>2</v>
      </c>
      <c r="H15" s="56">
        <v>2</v>
      </c>
      <c r="I15" s="56">
        <v>4</v>
      </c>
      <c r="J15" s="56">
        <v>3</v>
      </c>
      <c r="K15" s="56">
        <v>0.45</v>
      </c>
      <c r="L15" s="56">
        <v>0.23</v>
      </c>
      <c r="M15" s="56">
        <v>0.68</v>
      </c>
      <c r="N15" s="56">
        <v>0</v>
      </c>
      <c r="O15" s="56">
        <v>0</v>
      </c>
      <c r="P15" s="56">
        <v>0</v>
      </c>
      <c r="Q15" s="56">
        <v>0.06</v>
      </c>
      <c r="R15" s="56">
        <v>0.04</v>
      </c>
      <c r="S15" s="56">
        <v>0.01</v>
      </c>
      <c r="T15" s="56">
        <v>0.02</v>
      </c>
      <c r="U15" s="56">
        <v>0</v>
      </c>
      <c r="V15" s="56">
        <v>0.06</v>
      </c>
      <c r="W15" s="56">
        <v>0.01</v>
      </c>
      <c r="X15" s="56">
        <v>0.06</v>
      </c>
      <c r="Y15" s="56" t="s">
        <v>77</v>
      </c>
      <c r="Z15" s="56">
        <v>0.94</v>
      </c>
      <c r="AA15" s="56">
        <v>1.32</v>
      </c>
      <c r="AB15" s="56">
        <v>2.4500000000000002</v>
      </c>
      <c r="AC15" s="56">
        <v>-3.0252400000000002</v>
      </c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</row>
  </sheetData>
  <autoFilter ref="A1:AN15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4"/>
  <sheetViews>
    <sheetView workbookViewId="0">
      <selection activeCell="E23" sqref="E23"/>
    </sheetView>
  </sheetViews>
  <sheetFormatPr baseColWidth="10" defaultColWidth="9.1640625" defaultRowHeight="21" x14ac:dyDescent="0.25"/>
  <cols>
    <col min="1" max="1" width="37" style="1" bestFit="1" customWidth="1"/>
    <col min="2" max="2" width="8.5" style="1" customWidth="1"/>
    <col min="3" max="3" width="16" style="1" bestFit="1" customWidth="1"/>
    <col min="4" max="5" width="16" style="1" customWidth="1"/>
    <col min="6" max="6" width="9.1640625" style="1" hidden="1" customWidth="1"/>
    <col min="7" max="8" width="9" style="1" hidden="1" customWidth="1"/>
    <col min="9" max="9" width="8.83203125" style="1" hidden="1" customWidth="1"/>
    <col min="10" max="11" width="8.33203125" style="1" bestFit="1" customWidth="1"/>
    <col min="12" max="12" width="20" style="1" bestFit="1" customWidth="1"/>
    <col min="13" max="13" width="13.83203125" style="1" hidden="1" customWidth="1"/>
    <col min="14" max="14" width="13.6640625" style="1" hidden="1" customWidth="1"/>
    <col min="15" max="15" width="13.83203125" style="1" hidden="1" customWidth="1"/>
    <col min="16" max="16" width="13.6640625" style="1" hidden="1" customWidth="1"/>
    <col min="17" max="17" width="9.33203125" style="1" customWidth="1"/>
    <col min="18" max="19" width="9.1640625" style="1" customWidth="1"/>
    <col min="20" max="20" width="19.83203125" style="1" bestFit="1" customWidth="1"/>
    <col min="21" max="21" width="17.83203125" style="1" bestFit="1" customWidth="1"/>
    <col min="22" max="22" width="19.83203125" style="1" bestFit="1" customWidth="1"/>
    <col min="23" max="26" width="10.5" style="1" bestFit="1" customWidth="1"/>
    <col min="27" max="27" width="9.1640625" style="1" customWidth="1"/>
    <col min="28" max="28" width="20" style="1" bestFit="1" customWidth="1"/>
    <col min="29" max="29" width="17.83203125" style="1" bestFit="1" customWidth="1"/>
    <col min="30" max="30" width="19.6640625" style="1" bestFit="1" customWidth="1"/>
    <col min="31" max="34" width="10.5" style="1" bestFit="1" customWidth="1"/>
    <col min="35" max="39" width="9.1640625" style="1" customWidth="1"/>
    <col min="40" max="16384" width="9.1640625" style="1"/>
  </cols>
  <sheetData>
    <row r="1" spans="1:34" ht="21.75" customHeight="1" thickBot="1" x14ac:dyDescent="0.3">
      <c r="A1" s="36" t="s">
        <v>1</v>
      </c>
      <c r="B1" s="37" t="s">
        <v>78</v>
      </c>
      <c r="C1" s="37" t="s">
        <v>63</v>
      </c>
      <c r="D1" s="37" t="s">
        <v>42</v>
      </c>
      <c r="E1" s="37" t="s">
        <v>51</v>
      </c>
      <c r="F1" s="37" t="s">
        <v>79</v>
      </c>
      <c r="G1" s="37" t="s">
        <v>80</v>
      </c>
      <c r="H1" s="37" t="s">
        <v>81</v>
      </c>
      <c r="I1" s="37" t="s">
        <v>82</v>
      </c>
      <c r="J1" s="37" t="s">
        <v>83</v>
      </c>
      <c r="K1" s="37" t="s">
        <v>27</v>
      </c>
      <c r="L1" s="37" t="s">
        <v>24</v>
      </c>
      <c r="M1" s="37" t="s">
        <v>84</v>
      </c>
      <c r="N1" s="37" t="s">
        <v>85</v>
      </c>
      <c r="O1" s="37" t="s">
        <v>86</v>
      </c>
      <c r="P1" s="37" t="s">
        <v>87</v>
      </c>
      <c r="Q1" s="37" t="s">
        <v>25</v>
      </c>
      <c r="R1" s="37" t="s">
        <v>26</v>
      </c>
      <c r="T1" s="19" t="s">
        <v>45</v>
      </c>
      <c r="U1" s="20">
        <v>1.32</v>
      </c>
      <c r="V1" s="20">
        <v>1.1299999999999999</v>
      </c>
      <c r="W1" s="20"/>
      <c r="X1" s="20"/>
      <c r="Y1" s="20"/>
      <c r="Z1" s="21"/>
      <c r="AB1" s="19" t="s">
        <v>41</v>
      </c>
      <c r="AC1" s="20">
        <v>1.32</v>
      </c>
      <c r="AD1" s="20">
        <v>0.19</v>
      </c>
      <c r="AE1" s="20"/>
      <c r="AF1" s="20"/>
      <c r="AG1" s="20"/>
      <c r="AH1" s="21"/>
    </row>
    <row r="2" spans="1:34" ht="21.75" customHeight="1" thickTop="1" x14ac:dyDescent="0.25">
      <c r="A2" s="38" t="s">
        <v>77</v>
      </c>
      <c r="B2" s="39" t="s">
        <v>88</v>
      </c>
      <c r="C2" s="39" t="s">
        <v>89</v>
      </c>
      <c r="D2" s="39" t="s">
        <v>90</v>
      </c>
      <c r="E2" s="39" t="s">
        <v>91</v>
      </c>
      <c r="F2" s="39">
        <v>0.83</v>
      </c>
      <c r="G2" s="39">
        <v>1.25</v>
      </c>
      <c r="H2" s="39">
        <v>1.03</v>
      </c>
      <c r="I2" s="39">
        <v>1.38</v>
      </c>
      <c r="J2" s="39">
        <v>0.94</v>
      </c>
      <c r="K2" s="39">
        <v>1.32</v>
      </c>
      <c r="L2" s="39" t="s">
        <v>76</v>
      </c>
      <c r="M2" s="39">
        <v>0.83</v>
      </c>
      <c r="N2" s="39">
        <v>2.5</v>
      </c>
      <c r="O2" s="39">
        <v>0.69</v>
      </c>
      <c r="P2" s="39">
        <v>2.41</v>
      </c>
      <c r="Q2" s="39">
        <v>0.75</v>
      </c>
      <c r="R2" s="39">
        <v>2.4500000000000002</v>
      </c>
      <c r="T2" s="22" t="s">
        <v>46</v>
      </c>
      <c r="U2" s="1">
        <v>0.75</v>
      </c>
      <c r="V2" s="1">
        <v>2.08</v>
      </c>
      <c r="Z2" s="23"/>
      <c r="AB2" s="22" t="s">
        <v>43</v>
      </c>
      <c r="AC2" s="1">
        <v>0.94</v>
      </c>
      <c r="AD2" s="1">
        <v>0.94</v>
      </c>
      <c r="AH2" s="23"/>
    </row>
    <row r="3" spans="1:34" x14ac:dyDescent="0.25">
      <c r="A3" s="40" t="s">
        <v>45</v>
      </c>
      <c r="B3" s="41" t="s">
        <v>88</v>
      </c>
      <c r="C3" s="41" t="s">
        <v>92</v>
      </c>
      <c r="D3" s="41" t="s">
        <v>93</v>
      </c>
      <c r="E3" s="41" t="s">
        <v>94</v>
      </c>
      <c r="F3" s="41">
        <v>1.25</v>
      </c>
      <c r="G3" s="41">
        <v>1.67</v>
      </c>
      <c r="H3" s="41">
        <v>1.38</v>
      </c>
      <c r="I3" s="41">
        <v>0.69</v>
      </c>
      <c r="J3" s="41">
        <v>1.32</v>
      </c>
      <c r="K3" s="41">
        <v>1.1299999999999999</v>
      </c>
      <c r="L3" s="41" t="s">
        <v>46</v>
      </c>
      <c r="M3" s="41">
        <v>1.25</v>
      </c>
      <c r="N3" s="41">
        <v>3.33</v>
      </c>
      <c r="O3" s="41">
        <v>0.34</v>
      </c>
      <c r="P3" s="41">
        <v>1.03</v>
      </c>
      <c r="Q3" s="41">
        <v>0.75</v>
      </c>
      <c r="R3" s="41">
        <v>2.08</v>
      </c>
      <c r="T3" s="22"/>
      <c r="V3" s="1" t="str">
        <f>T1</f>
        <v>Aston Villa</v>
      </c>
      <c r="Z3" s="23"/>
      <c r="AB3" s="22"/>
      <c r="AD3" s="1" t="str">
        <f>AB1</f>
        <v>Liverpool</v>
      </c>
      <c r="AH3" s="23"/>
    </row>
    <row r="4" spans="1:34" x14ac:dyDescent="0.25">
      <c r="A4" s="42" t="s">
        <v>66</v>
      </c>
      <c r="B4" s="43" t="s">
        <v>95</v>
      </c>
      <c r="C4" s="43" t="s">
        <v>96</v>
      </c>
      <c r="D4" s="43" t="s">
        <v>97</v>
      </c>
      <c r="E4" s="43" t="s">
        <v>98</v>
      </c>
      <c r="F4" s="43">
        <v>0.42</v>
      </c>
      <c r="G4" s="43">
        <v>1.25</v>
      </c>
      <c r="H4" s="43">
        <v>0.34</v>
      </c>
      <c r="I4" s="43">
        <v>1.38</v>
      </c>
      <c r="J4" s="43">
        <v>0.38</v>
      </c>
      <c r="K4" s="43">
        <v>1.32</v>
      </c>
      <c r="L4" s="43" t="s">
        <v>65</v>
      </c>
      <c r="M4" s="43">
        <v>0</v>
      </c>
      <c r="N4" s="43">
        <v>1.67</v>
      </c>
      <c r="O4" s="43">
        <v>0.34</v>
      </c>
      <c r="P4" s="43">
        <v>1.38</v>
      </c>
      <c r="Q4" s="43">
        <v>0.19</v>
      </c>
      <c r="R4" s="43">
        <v>1.51</v>
      </c>
      <c r="T4" s="22"/>
      <c r="V4" s="1">
        <v>0</v>
      </c>
      <c r="W4" s="1">
        <v>1</v>
      </c>
      <c r="X4" s="1">
        <v>2</v>
      </c>
      <c r="Y4" s="1">
        <v>3</v>
      </c>
      <c r="Z4" s="23">
        <v>4</v>
      </c>
      <c r="AB4" s="22"/>
      <c r="AD4" s="1">
        <v>0</v>
      </c>
      <c r="AE4" s="1">
        <v>1</v>
      </c>
      <c r="AF4" s="1">
        <v>2</v>
      </c>
      <c r="AG4" s="1">
        <v>3</v>
      </c>
      <c r="AH4" s="23">
        <v>4</v>
      </c>
    </row>
    <row r="5" spans="1:34" x14ac:dyDescent="0.25">
      <c r="A5" s="40" t="s">
        <v>65</v>
      </c>
      <c r="B5" s="41" t="s">
        <v>88</v>
      </c>
      <c r="C5" s="41" t="s">
        <v>99</v>
      </c>
      <c r="D5" s="41" t="s">
        <v>100</v>
      </c>
      <c r="E5" s="41" t="s">
        <v>101</v>
      </c>
      <c r="F5" s="41">
        <v>0</v>
      </c>
      <c r="G5" s="41">
        <v>1.67</v>
      </c>
      <c r="H5" s="41">
        <v>0.34</v>
      </c>
      <c r="I5" s="41">
        <v>1.38</v>
      </c>
      <c r="J5" s="41">
        <v>0.19</v>
      </c>
      <c r="K5" s="41">
        <v>1.51</v>
      </c>
      <c r="L5" s="41" t="s">
        <v>66</v>
      </c>
      <c r="M5" s="41">
        <v>0.42</v>
      </c>
      <c r="N5" s="41">
        <v>1.25</v>
      </c>
      <c r="O5" s="41">
        <v>0.34</v>
      </c>
      <c r="P5" s="41">
        <v>1.38</v>
      </c>
      <c r="Q5" s="41">
        <v>0.38</v>
      </c>
      <c r="R5" s="41">
        <v>1.32</v>
      </c>
      <c r="T5" s="22" t="str">
        <f>T2</f>
        <v>Wolves</v>
      </c>
      <c r="V5" s="24">
        <f>_xlfn.POISSON.DIST(V4,$B$23*$U$1*$V$2,FALSE)</f>
        <v>2.6307005669601292E-2</v>
      </c>
      <c r="W5" s="24">
        <f>_xlfn.POISSON.DIST(W4,$B$23*$U$1*$V$2,FALSE)</f>
        <v>9.570278206555595E-2</v>
      </c>
      <c r="X5" s="24">
        <f>_xlfn.POISSON.DIST(X4,$B$23*$U$1*$V$2,FALSE)</f>
        <v>0.17407953246596369</v>
      </c>
      <c r="Y5" s="24">
        <f>_xlfn.POISSON.DIST(Y4,$B$23*$U$1*$V$2,FALSE)</f>
        <v>0.21109580424952618</v>
      </c>
      <c r="Z5" s="25">
        <f>_xlfn.POISSON.DIST(Z4,$B$23*$U$1*$V$2,FALSE)</f>
        <v>0.19198741204885911</v>
      </c>
      <c r="AB5" s="22" t="str">
        <f>AB2</f>
        <v>Bournemouth</v>
      </c>
      <c r="AD5" s="24">
        <f>_xlfn.POISSON.DIST(AD4,$B$23*$AC$1*$AD$2,FALSE)</f>
        <v>0.19319407990246321</v>
      </c>
      <c r="AE5" s="24">
        <f>_xlfn.POISSON.DIST(AE4,$B$23*$AC$1*$AD$2,FALSE)</f>
        <v>0.3176226590044437</v>
      </c>
      <c r="AF5" s="24">
        <f>_xlfn.POISSON.DIST(AF4,$B$23*$AC$1*$AD$2,FALSE)</f>
        <v>0.26109535438142289</v>
      </c>
      <c r="AG5" s="24">
        <f>_xlfn.POISSON.DIST(AG4,$B$23*$AC$1*$AD$2,FALSE)</f>
        <v>0.14308547610810743</v>
      </c>
      <c r="AH5" s="25">
        <f>_xlfn.POISSON.DIST(AH4,$B$23*$AC$1*$AD$2,FALSE)</f>
        <v>5.8810276962573786E-2</v>
      </c>
    </row>
    <row r="6" spans="1:34" x14ac:dyDescent="0.25">
      <c r="A6" s="42" t="s">
        <v>74</v>
      </c>
      <c r="B6" s="43" t="s">
        <v>95</v>
      </c>
      <c r="C6" s="43" t="s">
        <v>102</v>
      </c>
      <c r="D6" s="43" t="s">
        <v>103</v>
      </c>
      <c r="E6" s="43" t="s">
        <v>104</v>
      </c>
      <c r="F6" s="43">
        <v>0.42</v>
      </c>
      <c r="G6" s="43">
        <v>1.25</v>
      </c>
      <c r="H6" s="43">
        <v>1.38</v>
      </c>
      <c r="I6" s="43">
        <v>0.69</v>
      </c>
      <c r="J6" s="43">
        <v>0.94</v>
      </c>
      <c r="K6" s="43">
        <v>0.94</v>
      </c>
      <c r="L6" s="43" t="s">
        <v>73</v>
      </c>
      <c r="M6" s="43">
        <v>0.83</v>
      </c>
      <c r="N6" s="43">
        <v>1.67</v>
      </c>
      <c r="O6" s="43">
        <v>0.69</v>
      </c>
      <c r="P6" s="43">
        <v>1.03</v>
      </c>
      <c r="Q6" s="43">
        <v>0.75</v>
      </c>
      <c r="R6" s="43">
        <v>1.32</v>
      </c>
      <c r="T6" s="22">
        <v>0</v>
      </c>
      <c r="U6" s="24">
        <f>_xlfn.POISSON.DIST(T6,$B$23*$U$2*$V$1,FALSE)</f>
        <v>0.32532275406783417</v>
      </c>
      <c r="V6" s="24">
        <f>$V$5*U6</f>
        <v>8.5582675357128209E-3</v>
      </c>
      <c r="W6" s="24">
        <f>$W$5*U6</f>
        <v>3.113429263352039E-2</v>
      </c>
      <c r="X6" s="24">
        <f>$X$5*U6</f>
        <v>5.6632032928668259E-2</v>
      </c>
      <c r="Y6" s="24">
        <f>$Y$5*U6</f>
        <v>6.8674268410620271E-2</v>
      </c>
      <c r="Z6" s="25">
        <f>$Z$5*U6</f>
        <v>6.2457873634090937E-2</v>
      </c>
      <c r="AB6" s="22">
        <v>0</v>
      </c>
      <c r="AC6" s="1">
        <f>_xlfn.POISSON.DIST(AB6,$B$23*$AC$2*$AD$1,FALSE)</f>
        <v>0.7892714296470531</v>
      </c>
      <c r="AD6" s="24">
        <f>$AD$5*AC6</f>
        <v>0.15248256764396415</v>
      </c>
      <c r="AE6" s="24">
        <f>$AE$5*AC6</f>
        <v>0.25069049016073575</v>
      </c>
      <c r="AF6" s="24">
        <f>$AF$5*AC6</f>
        <v>0.20607510362682963</v>
      </c>
      <c r="AG6" s="24">
        <f>$AG$5*AC6</f>
        <v>0.11293327828957521</v>
      </c>
      <c r="AH6" s="25">
        <f>$AH$5*AC6</f>
        <v>4.6417271376189763E-2</v>
      </c>
    </row>
    <row r="7" spans="1:34" x14ac:dyDescent="0.25">
      <c r="A7" s="40" t="s">
        <v>76</v>
      </c>
      <c r="B7" s="41" t="s">
        <v>95</v>
      </c>
      <c r="C7" s="41" t="s">
        <v>105</v>
      </c>
      <c r="D7" s="41" t="s">
        <v>106</v>
      </c>
      <c r="E7" s="41" t="s">
        <v>107</v>
      </c>
      <c r="F7" s="41">
        <v>0.83</v>
      </c>
      <c r="G7" s="41">
        <v>2.5</v>
      </c>
      <c r="H7" s="41">
        <v>0.69</v>
      </c>
      <c r="I7" s="41">
        <v>2.41</v>
      </c>
      <c r="J7" s="41">
        <v>0.75</v>
      </c>
      <c r="K7" s="41">
        <v>2.4500000000000002</v>
      </c>
      <c r="L7" s="41" t="s">
        <v>77</v>
      </c>
      <c r="M7" s="41">
        <v>0.83</v>
      </c>
      <c r="N7" s="41">
        <v>1.25</v>
      </c>
      <c r="O7" s="41">
        <v>1.03</v>
      </c>
      <c r="P7" s="41">
        <v>1.38</v>
      </c>
      <c r="Q7" s="41">
        <v>0.94</v>
      </c>
      <c r="R7" s="41">
        <v>1.32</v>
      </c>
      <c r="T7" s="22">
        <v>1</v>
      </c>
      <c r="U7" s="24">
        <f>_xlfn.POISSON.DIST(T7,$B$23*$U$2*$V$1,FALSE)</f>
        <v>0.36531712014604845</v>
      </c>
      <c r="V7" s="24">
        <f>$V$5*U7</f>
        <v>9.6103995508845137E-3</v>
      </c>
      <c r="W7" s="24">
        <f>$W$5*U7</f>
        <v>3.4961864734153796E-2</v>
      </c>
      <c r="X7" s="24">
        <f>$X$5*U7</f>
        <v>6.3594233476836404E-2</v>
      </c>
      <c r="Y7" s="24">
        <f>$Y$5*U7</f>
        <v>7.7116911283350881E-2</v>
      </c>
      <c r="Z7" s="25">
        <f>$Z$5*U7</f>
        <v>7.013628847398197E-2</v>
      </c>
      <c r="AB7" s="22">
        <v>1</v>
      </c>
      <c r="AC7" s="1">
        <f>_xlfn.POISSON.DIST(AB7,$B$23*$AC$2*$AD$1,FALSE)</f>
        <v>0.18677713746882688</v>
      </c>
      <c r="AD7" s="24">
        <f>$AD$5*AC7</f>
        <v>3.6084237220105897E-2</v>
      </c>
      <c r="AE7" s="24">
        <f>$AE$5*AC7</f>
        <v>5.9324651044087302E-2</v>
      </c>
      <c r="AF7" s="24">
        <f>$AF$5*AC7</f>
        <v>4.8766642897771093E-2</v>
      </c>
      <c r="AG7" s="24">
        <f>$AG$5*AC7</f>
        <v>2.6725095640836524E-2</v>
      </c>
      <c r="AH7" s="25">
        <f>$AH$5*AC7</f>
        <v>1.0984415184818427E-2</v>
      </c>
    </row>
    <row r="8" spans="1:34" x14ac:dyDescent="0.25">
      <c r="A8" s="42" t="s">
        <v>56</v>
      </c>
      <c r="B8" s="43" t="s">
        <v>95</v>
      </c>
      <c r="C8" s="43" t="s">
        <v>108</v>
      </c>
      <c r="D8" s="43" t="s">
        <v>109</v>
      </c>
      <c r="E8" s="43" t="s">
        <v>110</v>
      </c>
      <c r="F8" s="43">
        <v>0.42</v>
      </c>
      <c r="G8" s="43">
        <v>1.25</v>
      </c>
      <c r="H8" s="43">
        <v>2.41</v>
      </c>
      <c r="I8" s="43">
        <v>0.69</v>
      </c>
      <c r="J8" s="43">
        <v>1.51</v>
      </c>
      <c r="K8" s="43">
        <v>0.94</v>
      </c>
      <c r="L8" s="43" t="s">
        <v>57</v>
      </c>
      <c r="M8" s="43">
        <v>0.83</v>
      </c>
      <c r="N8" s="43">
        <v>2.08</v>
      </c>
      <c r="O8" s="43">
        <v>1.03</v>
      </c>
      <c r="P8" s="43">
        <v>0.34</v>
      </c>
      <c r="Q8" s="43">
        <v>0.94</v>
      </c>
      <c r="R8" s="43">
        <v>1.1299999999999999</v>
      </c>
      <c r="T8" s="22">
        <v>2</v>
      </c>
      <c r="U8" s="24">
        <f>_xlfn.POISSON.DIST(T8,$B$23*$U$2*$V$1,FALSE)</f>
        <v>0.20511414680200163</v>
      </c>
      <c r="V8" s="24">
        <f>$V$5*U8</f>
        <v>5.3959390228356888E-3</v>
      </c>
      <c r="W8" s="24">
        <f>$W$5*U8</f>
        <v>1.9629994489954412E-2</v>
      </c>
      <c r="X8" s="24">
        <f>$X$5*U8</f>
        <v>3.5706174777447489E-2</v>
      </c>
      <c r="Y8" s="24">
        <f>$Y$5*U8</f>
        <v>4.3298735782123912E-2</v>
      </c>
      <c r="Z8" s="25">
        <f>$Z$5*U8</f>
        <v>3.9379334219126066E-2</v>
      </c>
      <c r="AB8" s="22">
        <v>2</v>
      </c>
      <c r="AC8" s="1">
        <f>_xlfn.POISSON.DIST(AB8,$B$23*$AC$2*$AD$1,FALSE)</f>
        <v>2.2099937848155265E-2</v>
      </c>
      <c r="AD8" s="24">
        <f>$AD$5*AC8</f>
        <v>4.269577158475979E-3</v>
      </c>
      <c r="AE8" s="24">
        <f>$AE$5*AC8</f>
        <v>7.0194410231640188E-3</v>
      </c>
      <c r="AF8" s="24">
        <f>$AF$5*AC8</f>
        <v>5.7701911042715194E-3</v>
      </c>
      <c r="AG8" s="24">
        <f>$AG$5*AC8</f>
        <v>3.1621801289628791E-3</v>
      </c>
      <c r="AH8" s="25">
        <f>$AH$5*AC8</f>
        <v>1.2997034657056782E-3</v>
      </c>
    </row>
    <row r="9" spans="1:34" x14ac:dyDescent="0.25">
      <c r="A9" s="40" t="s">
        <v>46</v>
      </c>
      <c r="B9" s="41" t="s">
        <v>95</v>
      </c>
      <c r="C9" s="41" t="s">
        <v>111</v>
      </c>
      <c r="D9" s="41" t="s">
        <v>112</v>
      </c>
      <c r="E9" s="41" t="s">
        <v>113</v>
      </c>
      <c r="F9" s="41">
        <v>1.25</v>
      </c>
      <c r="G9" s="41">
        <v>3.33</v>
      </c>
      <c r="H9" s="41">
        <v>0.34</v>
      </c>
      <c r="I9" s="41">
        <v>1.03</v>
      </c>
      <c r="J9" s="41">
        <v>0.75</v>
      </c>
      <c r="K9" s="41">
        <v>2.08</v>
      </c>
      <c r="L9" s="41" t="s">
        <v>45</v>
      </c>
      <c r="M9" s="41">
        <v>1.25</v>
      </c>
      <c r="N9" s="41">
        <v>1.67</v>
      </c>
      <c r="O9" s="41">
        <v>1.38</v>
      </c>
      <c r="P9" s="41">
        <v>0.69</v>
      </c>
      <c r="Q9" s="41">
        <v>1.32</v>
      </c>
      <c r="R9" s="41">
        <v>1.1299999999999999</v>
      </c>
      <c r="T9" s="22">
        <v>3</v>
      </c>
      <c r="U9" s="24">
        <f>_xlfn.POISSON.DIST(T9,$B$23*$U$2*$V$1,FALSE)</f>
        <v>7.6776789074824187E-2</v>
      </c>
      <c r="V9" s="24">
        <f>$V$5*U9</f>
        <v>2.0197674254851822E-3</v>
      </c>
      <c r="W9" s="24">
        <f>$W$5*U9</f>
        <v>7.3477523125210558E-3</v>
      </c>
      <c r="X9" s="24">
        <f>$X$5*U9</f>
        <v>1.3365267546383303E-2</v>
      </c>
      <c r="Y9" s="24">
        <f>$Y$5*U9</f>
        <v>1.6207258037446246E-2</v>
      </c>
      <c r="Z9" s="25">
        <f>$Z$5*U9</f>
        <v>1.4740177039896616E-2</v>
      </c>
      <c r="AB9" s="22">
        <v>3</v>
      </c>
      <c r="AC9" s="1">
        <f>_xlfn.POISSON.DIST(AB9,$B$23*$AC$2*$AD$1,FALSE)</f>
        <v>1.7432799306922344E-3</v>
      </c>
      <c r="AD9" s="24">
        <f>$AD$5*AC9</f>
        <v>3.3679136222251605E-4</v>
      </c>
      <c r="AE9" s="24">
        <f>$AE$5*AC9</f>
        <v>5.537052069755498E-4</v>
      </c>
      <c r="AF9" s="24">
        <f>$AF$5*AC9</f>
        <v>4.5516229129011128E-4</v>
      </c>
      <c r="AG9" s="24">
        <f>$AG$5*AC9</f>
        <v>2.4943803887280688E-4</v>
      </c>
      <c r="AH9" s="25">
        <f>$AH$5*AC9</f>
        <v>1.0252277554730673E-4</v>
      </c>
    </row>
    <row r="10" spans="1:34" x14ac:dyDescent="0.25">
      <c r="A10" s="42" t="s">
        <v>71</v>
      </c>
      <c r="B10" s="43" t="s">
        <v>88</v>
      </c>
      <c r="C10" s="43" t="s">
        <v>114</v>
      </c>
      <c r="D10" s="43" t="s">
        <v>115</v>
      </c>
      <c r="E10" s="43" t="s">
        <v>116</v>
      </c>
      <c r="F10" s="43">
        <v>1.67</v>
      </c>
      <c r="G10" s="43">
        <v>0.42</v>
      </c>
      <c r="H10" s="43">
        <v>0.69</v>
      </c>
      <c r="I10" s="43">
        <v>1.03</v>
      </c>
      <c r="J10" s="43">
        <v>1.1299999999999999</v>
      </c>
      <c r="K10" s="43">
        <v>0.75</v>
      </c>
      <c r="L10" s="43" t="s">
        <v>69</v>
      </c>
      <c r="M10" s="43">
        <v>2.08</v>
      </c>
      <c r="N10" s="43">
        <v>0.83</v>
      </c>
      <c r="O10" s="43">
        <v>0.34</v>
      </c>
      <c r="P10" s="43">
        <v>1.38</v>
      </c>
      <c r="Q10" s="43">
        <v>1.1299999999999999</v>
      </c>
      <c r="R10" s="43">
        <v>1.1299999999999999</v>
      </c>
      <c r="T10" s="22">
        <v>4</v>
      </c>
      <c r="U10" s="24">
        <f>_xlfn.POISSON.DIST(T10,$B$23*$U$2*$V$1,FALSE)</f>
        <v>2.1553883895427596E-2</v>
      </c>
      <c r="V10" s="24">
        <f>$V$5*U10</f>
        <v>5.6701814583894181E-4</v>
      </c>
      <c r="W10" s="24">
        <f>$W$5*U10</f>
        <v>2.0627666531104032E-3</v>
      </c>
      <c r="X10" s="24">
        <f>$X$5*U10</f>
        <v>3.7520900313417001E-3</v>
      </c>
      <c r="Y10" s="24">
        <f>$Y$5*U10</f>
        <v>4.5499344556061989E-3</v>
      </c>
      <c r="Z10" s="25">
        <f>$Z$5*U10</f>
        <v>4.1380743886847262E-3</v>
      </c>
      <c r="AB10" s="22">
        <v>4</v>
      </c>
      <c r="AC10" s="1">
        <f>_xlfn.POISSON.DIST(AB10,$B$23*$AC$2*$AD$1,FALSE)</f>
        <v>1.0313461979966591E-4</v>
      </c>
      <c r="AD10" s="24">
        <f>$AD$5*AC10</f>
        <v>1.992499797828682E-5</v>
      </c>
      <c r="AE10" s="24">
        <f>$AE$5*AC10</f>
        <v>3.2757892176182235E-5</v>
      </c>
      <c r="AF10" s="24">
        <f>$AF$5*AC10</f>
        <v>2.6927970105587087E-5</v>
      </c>
      <c r="AG10" s="24">
        <f>$AG$5*AC10</f>
        <v>1.475706617726384E-5</v>
      </c>
      <c r="AH10" s="25">
        <f>$AH$5*AC10</f>
        <v>6.065375554848099E-6</v>
      </c>
    </row>
    <row r="11" spans="1:34" x14ac:dyDescent="0.25">
      <c r="A11" s="40" t="s">
        <v>73</v>
      </c>
      <c r="B11" s="41" t="s">
        <v>88</v>
      </c>
      <c r="C11" s="41" t="s">
        <v>117</v>
      </c>
      <c r="D11" s="41" t="s">
        <v>118</v>
      </c>
      <c r="E11" s="41" t="s">
        <v>119</v>
      </c>
      <c r="F11" s="41">
        <v>0.83</v>
      </c>
      <c r="G11" s="41">
        <v>1.67</v>
      </c>
      <c r="H11" s="41">
        <v>0.69</v>
      </c>
      <c r="I11" s="41">
        <v>1.03</v>
      </c>
      <c r="J11" s="41">
        <v>0.75</v>
      </c>
      <c r="K11" s="41">
        <v>1.32</v>
      </c>
      <c r="L11" s="41" t="s">
        <v>74</v>
      </c>
      <c r="M11" s="41">
        <v>0.42</v>
      </c>
      <c r="N11" s="41">
        <v>1.25</v>
      </c>
      <c r="O11" s="41">
        <v>1.38</v>
      </c>
      <c r="P11" s="41">
        <v>0.69</v>
      </c>
      <c r="Q11" s="41">
        <v>0.94</v>
      </c>
      <c r="R11" s="41">
        <v>0.94</v>
      </c>
      <c r="T11" s="22"/>
      <c r="U11" s="1" t="s">
        <v>120</v>
      </c>
      <c r="V11" s="1" t="s">
        <v>121</v>
      </c>
      <c r="W11" s="1" t="s">
        <v>122</v>
      </c>
      <c r="Z11" s="23"/>
      <c r="AB11" s="22"/>
      <c r="AC11" s="1" t="s">
        <v>120</v>
      </c>
      <c r="AD11" s="1" t="s">
        <v>121</v>
      </c>
      <c r="AE11" s="1" t="s">
        <v>122</v>
      </c>
      <c r="AH11" s="23"/>
    </row>
    <row r="12" spans="1:34" x14ac:dyDescent="0.25">
      <c r="A12" s="42" t="s">
        <v>57</v>
      </c>
      <c r="B12" s="43" t="s">
        <v>88</v>
      </c>
      <c r="C12" s="43" t="s">
        <v>123</v>
      </c>
      <c r="D12" s="43" t="s">
        <v>124</v>
      </c>
      <c r="E12" s="43" t="s">
        <v>125</v>
      </c>
      <c r="F12" s="43">
        <v>0.83</v>
      </c>
      <c r="G12" s="43">
        <v>2.08</v>
      </c>
      <c r="H12" s="43">
        <v>1.03</v>
      </c>
      <c r="I12" s="43">
        <v>0.34</v>
      </c>
      <c r="J12" s="43">
        <v>0.94</v>
      </c>
      <c r="K12" s="43">
        <v>1.1299999999999999</v>
      </c>
      <c r="L12" s="43" t="s">
        <v>56</v>
      </c>
      <c r="M12" s="43">
        <v>0.42</v>
      </c>
      <c r="N12" s="43">
        <v>1.25</v>
      </c>
      <c r="O12" s="43">
        <v>2.41</v>
      </c>
      <c r="P12" s="43">
        <v>0.69</v>
      </c>
      <c r="Q12" s="43">
        <v>1.51</v>
      </c>
      <c r="R12" s="43">
        <v>0.94</v>
      </c>
      <c r="T12" s="22" t="str">
        <f>T1</f>
        <v>Aston Villa</v>
      </c>
      <c r="U12" s="24">
        <f>SUM(W6,X6,Y6,Z6,X7,Y7,Y8,Z7,Z8,Z9)</f>
        <v>0.52716414788221566</v>
      </c>
      <c r="V12" s="24">
        <f>1/W12</f>
        <v>0.16666666666666666</v>
      </c>
      <c r="W12" s="1">
        <v>6</v>
      </c>
      <c r="Z12" s="23"/>
      <c r="AB12" s="22" t="str">
        <f>AB1</f>
        <v>Liverpool</v>
      </c>
      <c r="AC12" s="24">
        <f>SUM(AE6,AF6,AG6,AH6,AF7,AG7,AG8,AH7,AH8,AH9)</f>
        <v>0.70715670354697213</v>
      </c>
      <c r="AD12" s="24">
        <f>1/AE12</f>
        <v>0.9009009009009008</v>
      </c>
      <c r="AE12" s="1">
        <v>1.1100000000000001</v>
      </c>
      <c r="AH12" s="23"/>
    </row>
    <row r="13" spans="1:34" x14ac:dyDescent="0.25">
      <c r="A13" s="40" t="s">
        <v>41</v>
      </c>
      <c r="B13" s="41" t="s">
        <v>88</v>
      </c>
      <c r="C13" s="41" t="s">
        <v>126</v>
      </c>
      <c r="D13" s="41" t="s">
        <v>40</v>
      </c>
      <c r="E13" s="41" t="s">
        <v>127</v>
      </c>
      <c r="F13" s="41">
        <v>0.83</v>
      </c>
      <c r="G13" s="41">
        <v>0.42</v>
      </c>
      <c r="H13" s="41">
        <v>1.72</v>
      </c>
      <c r="I13" s="41">
        <v>0</v>
      </c>
      <c r="J13" s="41">
        <v>1.32</v>
      </c>
      <c r="K13" s="41">
        <v>0.19</v>
      </c>
      <c r="L13" s="41" t="s">
        <v>43</v>
      </c>
      <c r="M13" s="41">
        <v>0.42</v>
      </c>
      <c r="N13" s="41">
        <v>0.83</v>
      </c>
      <c r="O13" s="41">
        <v>1.38</v>
      </c>
      <c r="P13" s="41">
        <v>1.03</v>
      </c>
      <c r="Q13" s="41">
        <v>0.94</v>
      </c>
      <c r="R13" s="41">
        <v>0.94</v>
      </c>
      <c r="T13" s="22" t="s">
        <v>128</v>
      </c>
      <c r="U13" s="24">
        <f>SUM(V6,W7,X8,Y9,Z10)</f>
        <v>9.9571639473445078E-2</v>
      </c>
      <c r="V13" s="24">
        <f>1/W13</f>
        <v>0.27777777777777779</v>
      </c>
      <c r="W13" s="1">
        <v>3.6</v>
      </c>
      <c r="Z13" s="23"/>
      <c r="AB13" s="22" t="s">
        <v>128</v>
      </c>
      <c r="AC13" s="24">
        <f>SUM(AD6,AE7,AF8,AG9,AH10)</f>
        <v>0.21783291320675061</v>
      </c>
      <c r="AD13" s="24">
        <f>1/AE13</f>
        <v>0.14925373134328357</v>
      </c>
      <c r="AE13" s="1">
        <v>6.7</v>
      </c>
      <c r="AH13" s="23"/>
    </row>
    <row r="14" spans="1:34" x14ac:dyDescent="0.25">
      <c r="A14" s="42" t="s">
        <v>48</v>
      </c>
      <c r="B14" s="43" t="s">
        <v>95</v>
      </c>
      <c r="C14" s="43" t="s">
        <v>129</v>
      </c>
      <c r="D14" s="43" t="s">
        <v>47</v>
      </c>
      <c r="E14" s="43" t="s">
        <v>50</v>
      </c>
      <c r="F14" s="43">
        <v>1.25</v>
      </c>
      <c r="G14" s="43">
        <v>0.42</v>
      </c>
      <c r="H14" s="43">
        <v>1.03</v>
      </c>
      <c r="I14" s="43">
        <v>0.69</v>
      </c>
      <c r="J14" s="43">
        <v>1.1299999999999999</v>
      </c>
      <c r="K14" s="43">
        <v>0.56999999999999995</v>
      </c>
      <c r="L14" s="43" t="s">
        <v>49</v>
      </c>
      <c r="M14" s="43">
        <v>1.25</v>
      </c>
      <c r="N14" s="43">
        <v>0.83</v>
      </c>
      <c r="O14" s="43">
        <v>0.34</v>
      </c>
      <c r="P14" s="43">
        <v>0.69</v>
      </c>
      <c r="Q14" s="43">
        <v>0.75</v>
      </c>
      <c r="R14" s="43">
        <v>0.75</v>
      </c>
      <c r="T14" s="22" t="str">
        <f>T2</f>
        <v>Wolves</v>
      </c>
      <c r="U14" s="24">
        <f>SUM(V7,V8,V9,V10,W8,W9,W10,X10,Y10,X9)</f>
        <v>6.8300929633961394E-2</v>
      </c>
      <c r="V14" s="24">
        <f>1/W14</f>
        <v>0.68493150684931503</v>
      </c>
      <c r="W14" s="1">
        <v>1.46</v>
      </c>
      <c r="Z14" s="23"/>
      <c r="AB14" s="22" t="str">
        <f>AB2</f>
        <v>Bournemouth</v>
      </c>
      <c r="AC14" s="24">
        <f>SUM(AD7,AD8,AD9,AD10,AE8,AE9,AE10,AF10,AG10,AF9)</f>
        <v>4.8813282188671397E-2</v>
      </c>
      <c r="AD14" s="24">
        <f>1/AE14</f>
        <v>0.08</v>
      </c>
      <c r="AE14" s="1">
        <v>12.5</v>
      </c>
      <c r="AH14" s="23"/>
    </row>
    <row r="15" spans="1:34" x14ac:dyDescent="0.25">
      <c r="A15" s="40" t="s">
        <v>69</v>
      </c>
      <c r="B15" s="41" t="s">
        <v>95</v>
      </c>
      <c r="C15" s="41" t="s">
        <v>130</v>
      </c>
      <c r="D15" s="41" t="s">
        <v>131</v>
      </c>
      <c r="E15" s="41" t="s">
        <v>132</v>
      </c>
      <c r="F15" s="41">
        <v>2.08</v>
      </c>
      <c r="G15" s="41">
        <v>0.83</v>
      </c>
      <c r="H15" s="41">
        <v>0.34</v>
      </c>
      <c r="I15" s="41">
        <v>1.38</v>
      </c>
      <c r="J15" s="41">
        <v>1.1299999999999999</v>
      </c>
      <c r="K15" s="41">
        <v>1.1299999999999999</v>
      </c>
      <c r="L15" s="41" t="s">
        <v>71</v>
      </c>
      <c r="M15" s="41">
        <v>1.67</v>
      </c>
      <c r="N15" s="41">
        <v>0.42</v>
      </c>
      <c r="O15" s="41">
        <v>0.69</v>
      </c>
      <c r="P15" s="41">
        <v>1.03</v>
      </c>
      <c r="Q15" s="41">
        <v>1.1299999999999999</v>
      </c>
      <c r="R15" s="41">
        <v>0.75</v>
      </c>
      <c r="T15" s="22" t="s">
        <v>133</v>
      </c>
      <c r="U15" s="24">
        <f>SUM(V6,W6,X6,V7,V8,W7)</f>
        <v>0.14629279640577547</v>
      </c>
      <c r="V15" s="24">
        <f>1/W15</f>
        <v>0.48780487804878053</v>
      </c>
      <c r="W15" s="1">
        <v>2.0499999999999998</v>
      </c>
      <c r="Z15" s="23"/>
      <c r="AB15" s="22" t="s">
        <v>133</v>
      </c>
      <c r="AC15" s="24">
        <f>SUM(AD6,AE6,AF6,AD7,AD8,AE7)</f>
        <v>0.70892662685419872</v>
      </c>
      <c r="AD15" s="24">
        <f>1/AE15</f>
        <v>0.48780487804878053</v>
      </c>
      <c r="AE15" s="1">
        <v>2.0499999999999998</v>
      </c>
      <c r="AH15" s="23"/>
    </row>
    <row r="16" spans="1:34" x14ac:dyDescent="0.25">
      <c r="A16" s="42" t="s">
        <v>49</v>
      </c>
      <c r="B16" s="43" t="s">
        <v>88</v>
      </c>
      <c r="C16" s="43" t="s">
        <v>134</v>
      </c>
      <c r="D16" s="43" t="s">
        <v>135</v>
      </c>
      <c r="E16" s="43" t="s">
        <v>58</v>
      </c>
      <c r="F16" s="43">
        <v>1.25</v>
      </c>
      <c r="G16" s="43">
        <v>0.83</v>
      </c>
      <c r="H16" s="43">
        <v>0.34</v>
      </c>
      <c r="I16" s="43">
        <v>0.69</v>
      </c>
      <c r="J16" s="43">
        <v>0.75</v>
      </c>
      <c r="K16" s="43">
        <v>0.75</v>
      </c>
      <c r="L16" s="43" t="s">
        <v>48</v>
      </c>
      <c r="M16" s="43">
        <v>1.25</v>
      </c>
      <c r="N16" s="43">
        <v>0.42</v>
      </c>
      <c r="O16" s="43">
        <v>1.03</v>
      </c>
      <c r="P16" s="43">
        <v>0.69</v>
      </c>
      <c r="Q16" s="43">
        <v>1.1299999999999999</v>
      </c>
      <c r="R16" s="43">
        <v>0.56999999999999995</v>
      </c>
      <c r="T16" s="26" t="s">
        <v>136</v>
      </c>
      <c r="U16" s="28">
        <f>1-U15</f>
        <v>0.85370720359422458</v>
      </c>
      <c r="V16" s="28">
        <f>1/W16</f>
        <v>0.59523809523809523</v>
      </c>
      <c r="W16" s="27">
        <v>1.68</v>
      </c>
      <c r="X16" s="27"/>
      <c r="Y16" s="27"/>
      <c r="Z16" s="29"/>
      <c r="AB16" s="26" t="s">
        <v>136</v>
      </c>
      <c r="AC16" s="28">
        <f>1-AC15</f>
        <v>0.29107337314580128</v>
      </c>
      <c r="AD16" s="28">
        <f>1/AE16</f>
        <v>0.59523809523809523</v>
      </c>
      <c r="AE16" s="27">
        <v>1.68</v>
      </c>
      <c r="AF16" s="27"/>
      <c r="AG16" s="27"/>
      <c r="AH16" s="29"/>
    </row>
    <row r="17" spans="1:34" x14ac:dyDescent="0.25">
      <c r="A17" s="40" t="s">
        <v>54</v>
      </c>
      <c r="B17" s="41" t="s">
        <v>95</v>
      </c>
      <c r="C17" s="41" t="s">
        <v>137</v>
      </c>
      <c r="D17" s="41" t="s">
        <v>138</v>
      </c>
      <c r="E17" s="41" t="s">
        <v>139</v>
      </c>
      <c r="F17" s="41">
        <v>1.25</v>
      </c>
      <c r="G17" s="41">
        <v>0.42</v>
      </c>
      <c r="H17" s="41">
        <v>1.03</v>
      </c>
      <c r="I17" s="41">
        <v>0</v>
      </c>
      <c r="J17" s="41">
        <v>1.1299999999999999</v>
      </c>
      <c r="K17" s="41">
        <v>0.19</v>
      </c>
      <c r="L17" s="41" t="s">
        <v>53</v>
      </c>
      <c r="M17" s="41">
        <v>2.5</v>
      </c>
      <c r="N17" s="41">
        <v>0.83</v>
      </c>
      <c r="O17" s="41">
        <v>1.72</v>
      </c>
      <c r="P17" s="41">
        <v>0.34</v>
      </c>
      <c r="Q17" s="41">
        <v>2.08</v>
      </c>
      <c r="R17" s="41">
        <v>0.56999999999999995</v>
      </c>
    </row>
    <row r="18" spans="1:34" x14ac:dyDescent="0.25">
      <c r="A18" s="42" t="s">
        <v>61</v>
      </c>
      <c r="B18" s="43" t="s">
        <v>88</v>
      </c>
      <c r="C18" s="43" t="s">
        <v>140</v>
      </c>
      <c r="D18" s="43" t="s">
        <v>141</v>
      </c>
      <c r="E18" s="43" t="s">
        <v>142</v>
      </c>
      <c r="F18" s="43">
        <v>0.83</v>
      </c>
      <c r="G18" s="43">
        <v>0.42</v>
      </c>
      <c r="H18" s="43">
        <v>1.38</v>
      </c>
      <c r="I18" s="43">
        <v>0.34</v>
      </c>
      <c r="J18" s="43">
        <v>1.1299999999999999</v>
      </c>
      <c r="K18" s="43">
        <v>0.38</v>
      </c>
      <c r="L18" s="43" t="s">
        <v>60</v>
      </c>
      <c r="M18" s="43">
        <v>0.83</v>
      </c>
      <c r="N18" s="43">
        <v>0.83</v>
      </c>
      <c r="O18" s="43">
        <v>0.69</v>
      </c>
      <c r="P18" s="43">
        <v>0</v>
      </c>
      <c r="Q18" s="43">
        <v>0.75</v>
      </c>
      <c r="R18" s="43">
        <v>0.38</v>
      </c>
      <c r="T18" s="19" t="s">
        <v>61</v>
      </c>
      <c r="U18" s="20">
        <v>1.1299999999999999</v>
      </c>
      <c r="V18" s="20">
        <v>0.38</v>
      </c>
      <c r="W18" s="20"/>
      <c r="X18" s="20"/>
      <c r="Y18" s="20"/>
      <c r="Z18" s="21"/>
      <c r="AB18" s="19" t="s">
        <v>53</v>
      </c>
      <c r="AC18" s="20">
        <v>2.08</v>
      </c>
      <c r="AD18" s="20">
        <v>0.56999999999999995</v>
      </c>
      <c r="AE18" s="20"/>
      <c r="AF18" s="20"/>
      <c r="AG18" s="20"/>
      <c r="AH18" s="21"/>
    </row>
    <row r="19" spans="1:34" x14ac:dyDescent="0.25">
      <c r="A19" s="40" t="s">
        <v>60</v>
      </c>
      <c r="B19" s="41" t="s">
        <v>95</v>
      </c>
      <c r="C19" s="41" t="s">
        <v>143</v>
      </c>
      <c r="D19" s="41" t="s">
        <v>59</v>
      </c>
      <c r="E19" s="41" t="s">
        <v>144</v>
      </c>
      <c r="F19" s="41">
        <v>0.83</v>
      </c>
      <c r="G19" s="41">
        <v>0.83</v>
      </c>
      <c r="H19" s="41">
        <v>0.69</v>
      </c>
      <c r="I19" s="41">
        <v>0</v>
      </c>
      <c r="J19" s="41">
        <v>0.75</v>
      </c>
      <c r="K19" s="41">
        <v>0.38</v>
      </c>
      <c r="L19" s="41" t="s">
        <v>61</v>
      </c>
      <c r="M19" s="41">
        <v>0.83</v>
      </c>
      <c r="N19" s="41">
        <v>0.42</v>
      </c>
      <c r="O19" s="41">
        <v>1.38</v>
      </c>
      <c r="P19" s="41">
        <v>0.34</v>
      </c>
      <c r="Q19" s="41">
        <v>1.1299999999999999</v>
      </c>
      <c r="R19" s="41">
        <v>0.38</v>
      </c>
      <c r="T19" s="22" t="s">
        <v>60</v>
      </c>
      <c r="U19" s="1">
        <v>0.75</v>
      </c>
      <c r="V19" s="1">
        <v>0.38</v>
      </c>
      <c r="Z19" s="23"/>
      <c r="AB19" s="22" t="s">
        <v>54</v>
      </c>
      <c r="AC19" s="1">
        <v>1.1299999999999999</v>
      </c>
      <c r="AD19" s="1">
        <v>0.19</v>
      </c>
      <c r="AH19" s="23"/>
    </row>
    <row r="20" spans="1:34" x14ac:dyDescent="0.25">
      <c r="A20" s="42" t="s">
        <v>43</v>
      </c>
      <c r="B20" s="43" t="s">
        <v>95</v>
      </c>
      <c r="C20" s="43" t="s">
        <v>145</v>
      </c>
      <c r="D20" s="43" t="s">
        <v>146</v>
      </c>
      <c r="E20" s="43" t="s">
        <v>147</v>
      </c>
      <c r="F20" s="43">
        <v>0.42</v>
      </c>
      <c r="G20" s="43">
        <v>0.83</v>
      </c>
      <c r="H20" s="43">
        <v>1.38</v>
      </c>
      <c r="I20" s="43">
        <v>1.03</v>
      </c>
      <c r="J20" s="43">
        <v>0.94</v>
      </c>
      <c r="K20" s="43">
        <v>0.94</v>
      </c>
      <c r="L20" s="43" t="s">
        <v>41</v>
      </c>
      <c r="M20" s="43">
        <v>0.83</v>
      </c>
      <c r="N20" s="43">
        <v>0.42</v>
      </c>
      <c r="O20" s="43">
        <v>1.72</v>
      </c>
      <c r="P20" s="43">
        <v>0</v>
      </c>
      <c r="Q20" s="43">
        <v>1.32</v>
      </c>
      <c r="R20" s="43">
        <v>0.19</v>
      </c>
      <c r="T20" s="22"/>
      <c r="V20" s="1" t="str">
        <f>T18</f>
        <v>Brighton</v>
      </c>
      <c r="Z20" s="23"/>
      <c r="AB20" s="22"/>
      <c r="AD20" s="1" t="str">
        <f>AB18</f>
        <v>Man City</v>
      </c>
      <c r="AH20" s="23"/>
    </row>
    <row r="21" spans="1:34" x14ac:dyDescent="0.25">
      <c r="A21" s="40" t="s">
        <v>53</v>
      </c>
      <c r="B21" s="41" t="s">
        <v>88</v>
      </c>
      <c r="C21" s="41" t="s">
        <v>148</v>
      </c>
      <c r="D21" s="41" t="s">
        <v>149</v>
      </c>
      <c r="E21" s="41" t="s">
        <v>52</v>
      </c>
      <c r="F21" s="41">
        <v>2.5</v>
      </c>
      <c r="G21" s="41">
        <v>0.83</v>
      </c>
      <c r="H21" s="41">
        <v>1.72</v>
      </c>
      <c r="I21" s="41">
        <v>0.34</v>
      </c>
      <c r="J21" s="41">
        <v>2.08</v>
      </c>
      <c r="K21" s="41">
        <v>0.56999999999999995</v>
      </c>
      <c r="L21" s="41" t="s">
        <v>54</v>
      </c>
      <c r="M21" s="41">
        <v>1.25</v>
      </c>
      <c r="N21" s="41">
        <v>0.42</v>
      </c>
      <c r="O21" s="41">
        <v>1.03</v>
      </c>
      <c r="P21" s="41">
        <v>0</v>
      </c>
      <c r="Q21" s="41">
        <v>1.1299999999999999</v>
      </c>
      <c r="R21" s="41">
        <v>0.19</v>
      </c>
      <c r="T21" s="22"/>
      <c r="V21" s="1">
        <v>0</v>
      </c>
      <c r="W21" s="1">
        <v>1</v>
      </c>
      <c r="X21" s="1">
        <v>2</v>
      </c>
      <c r="Y21" s="1">
        <v>3</v>
      </c>
      <c r="Z21" s="23">
        <v>4</v>
      </c>
      <c r="AB21" s="22"/>
      <c r="AD21" s="1">
        <v>0</v>
      </c>
      <c r="AE21" s="1">
        <v>1</v>
      </c>
      <c r="AF21" s="1">
        <v>2</v>
      </c>
      <c r="AG21" s="1">
        <v>3</v>
      </c>
      <c r="AH21" s="23">
        <v>4</v>
      </c>
    </row>
    <row r="22" spans="1:34" x14ac:dyDescent="0.25">
      <c r="T22" s="22" t="str">
        <f>T19</f>
        <v>Nott'm Forest</v>
      </c>
      <c r="V22" s="24">
        <f>_xlfn.POISSON.DIST(V21,$B$23*$U$18*$V$19,FALSE)</f>
        <v>0.56611672167452465</v>
      </c>
      <c r="W22" s="24">
        <f>_xlfn.POISSON.DIST(W21,$B$23*$U$18*$V$19,FALSE)</f>
        <v>0.32209493938032907</v>
      </c>
      <c r="X22" s="24">
        <f>_xlfn.POISSON.DIST(X21,$B$23*$U$18*$V$19,FALSE)</f>
        <v>9.1628763117567555E-2</v>
      </c>
      <c r="Y22" s="24">
        <f>_xlfn.POISSON.DIST(Y21,$B$23*$U$18*$V$19,FALSE)</f>
        <v>1.7377547639851876E-2</v>
      </c>
      <c r="Z22" s="25">
        <f>_xlfn.POISSON.DIST(Z21,$B$23*$U$18*$V$19,FALSE)</f>
        <v>2.4717606543579805E-3</v>
      </c>
      <c r="AB22" s="22" t="str">
        <f>AB19</f>
        <v>Arsenal</v>
      </c>
      <c r="AD22" s="24">
        <f>_xlfn.POISSON.DIST(AD21,$B$23*$AC$18*$AD$19,FALSE)</f>
        <v>0.59236042698084457</v>
      </c>
      <c r="AE22" s="24">
        <f>_xlfn.POISSON.DIST(AE21,$B$23*$AC$18*$AD$19,FALSE)</f>
        <v>0.31018361398424943</v>
      </c>
      <c r="AF22" s="24">
        <f>_xlfn.POISSON.DIST(AF21,$B$23*$AC$18*$AD$19,FALSE)</f>
        <v>8.1212273813356176E-2</v>
      </c>
      <c r="AG22" s="24">
        <f>_xlfn.POISSON.DIST(AG21,$B$23*$AC$18*$AD$19,FALSE)</f>
        <v>1.4175331686541948E-2</v>
      </c>
      <c r="AH22" s="25">
        <f>_xlfn.POISSON.DIST(AH21,$B$23*$AC$18*$AD$19,FALSE)</f>
        <v>1.8556926710852058E-3</v>
      </c>
    </row>
    <row r="23" spans="1:34" x14ac:dyDescent="0.25">
      <c r="A23" s="1" t="s">
        <v>150</v>
      </c>
      <c r="B23" s="18">
        <v>1.325</v>
      </c>
      <c r="T23" s="22">
        <v>0</v>
      </c>
      <c r="U23" s="24">
        <f>_xlfn.POISSON.DIST(T23,$B$23*$U$19*$V$18,FALSE)</f>
        <v>0.68548751028991273</v>
      </c>
      <c r="V23" s="24">
        <f>$V$22*U23</f>
        <v>0.3880659420741574</v>
      </c>
      <c r="W23" s="24">
        <f>$W$22*U23</f>
        <v>0.22079205807280214</v>
      </c>
      <c r="X23" s="24">
        <f>$X$22*U23</f>
        <v>6.281037270040557E-2</v>
      </c>
      <c r="Y23" s="24">
        <f>$Y$22*U23</f>
        <v>1.1912091866586412E-2</v>
      </c>
      <c r="Z23" s="25">
        <f>$Z$22*U23</f>
        <v>1.6943610569884176E-3</v>
      </c>
      <c r="AB23" s="22">
        <v>0</v>
      </c>
      <c r="AC23" s="24">
        <f>_xlfn.POISSON.DIST(AB23,$B$23*$AC$19*$AD$18,FALSE)</f>
        <v>0.42595034522975583</v>
      </c>
      <c r="AD23" s="24">
        <f>$AD$22*AC23</f>
        <v>0.25231612837293632</v>
      </c>
      <c r="AE23" s="24">
        <f>$AE$22*AC23</f>
        <v>0.13212281746120436</v>
      </c>
      <c r="AF23" s="24">
        <f>$AF$22*AC23</f>
        <v>3.4592396067692523E-2</v>
      </c>
      <c r="AG23" s="24">
        <f>$AG$22*AC23</f>
        <v>6.0379874256288393E-3</v>
      </c>
      <c r="AH23" s="25">
        <f>$AH$22*AC23</f>
        <v>7.9043293388907109E-4</v>
      </c>
    </row>
    <row r="24" spans="1:34" x14ac:dyDescent="0.25">
      <c r="T24" s="22">
        <v>1</v>
      </c>
      <c r="U24" s="24">
        <f>_xlfn.POISSON.DIST(T24,$B$23*$U$19*$V$18,FALSE)</f>
        <v>0.25885722107322823</v>
      </c>
      <c r="V24" s="24">
        <f>$V$22*U24</f>
        <v>0.14654340137575364</v>
      </c>
      <c r="W24" s="24">
        <f>$W$22*U24</f>
        <v>8.337660092974189E-2</v>
      </c>
      <c r="X24" s="24">
        <f>$X$22*U24</f>
        <v>2.3718766990990646E-2</v>
      </c>
      <c r="Y24" s="24">
        <f>$Y$22*U24</f>
        <v>4.4983036911196922E-3</v>
      </c>
      <c r="Z24" s="25">
        <f>$Z$22*U24</f>
        <v>6.3983309414525097E-4</v>
      </c>
      <c r="AB24" s="22">
        <v>1</v>
      </c>
      <c r="AC24" s="24">
        <f>_xlfn.POISSON.DIST(AB24,$B$23*$AC$19*$AD$18,FALSE)</f>
        <v>0.36351986800529346</v>
      </c>
      <c r="AD24" s="24">
        <f>$AD$22*AC24</f>
        <v>0.21533478422763588</v>
      </c>
      <c r="AE24" s="24">
        <f>$AE$22*AC24</f>
        <v>0.11275790641295926</v>
      </c>
      <c r="AF24" s="24">
        <f>$AF$22*AC24</f>
        <v>2.9522275057040987E-2</v>
      </c>
      <c r="AG24" s="24">
        <f>$AG$22*AC24</f>
        <v>5.1530147036229828E-3</v>
      </c>
      <c r="AH24" s="25">
        <f>$AH$22*AC24</f>
        <v>6.7458115485128441E-4</v>
      </c>
    </row>
    <row r="25" spans="1:34" x14ac:dyDescent="0.25">
      <c r="T25" s="22">
        <v>2</v>
      </c>
      <c r="U25" s="24">
        <f>_xlfn.POISSON.DIST(T25,$B$23*$U$19*$V$18,FALSE)</f>
        <v>4.8875479053888907E-2</v>
      </c>
      <c r="V25" s="24">
        <f>$V$22*U25</f>
        <v>2.7669225972259487E-2</v>
      </c>
      <c r="W25" s="24">
        <f>$W$22*U25</f>
        <v>1.574254446304689E-2</v>
      </c>
      <c r="X25" s="24">
        <f>$X$22*U25</f>
        <v>4.4783996924864216E-3</v>
      </c>
      <c r="Y25" s="24">
        <f>$Y$22*U25</f>
        <v>8.4933596567953698E-4</v>
      </c>
      <c r="Z25" s="25">
        <f>$Z$22*U25</f>
        <v>1.2080848608830021E-4</v>
      </c>
      <c r="AB25" s="22">
        <v>2</v>
      </c>
      <c r="AC25" s="24">
        <f>_xlfn.POISSON.DIST(AB25,$B$23*$AC$19*$AD$18,FALSE)</f>
        <v>0.15511983487571379</v>
      </c>
      <c r="AD25" s="24">
        <f>$AD$22*AC25</f>
        <v>9.188685162017593E-2</v>
      </c>
      <c r="AE25" s="24">
        <f>$AE$22*AC25</f>
        <v>4.811563098238892E-2</v>
      </c>
      <c r="AF25" s="24">
        <f>$AF$22*AC25</f>
        <v>1.2597634503809066E-2</v>
      </c>
      <c r="AG25" s="24">
        <f>$AG$22*AC25</f>
        <v>2.1988751105248604E-3</v>
      </c>
      <c r="AH25" s="25">
        <f>$AH$22*AC25</f>
        <v>2.8785474071880941E-4</v>
      </c>
    </row>
    <row r="26" spans="1:34" x14ac:dyDescent="0.25">
      <c r="T26" s="22">
        <v>3</v>
      </c>
      <c r="U26" s="24">
        <f>_xlfn.POISSON.DIST(T26,$B$23*$U$19*$V$18,FALSE)</f>
        <v>6.1522009259082676E-3</v>
      </c>
      <c r="V26" s="24">
        <f>$V$22*U26</f>
        <v>3.4828638192581636E-3</v>
      </c>
      <c r="W26" s="24">
        <f>$W$22*U26</f>
        <v>1.981592784286028E-3</v>
      </c>
      <c r="X26" s="24">
        <f>$X$22*U26</f>
        <v>5.6371856129172843E-4</v>
      </c>
      <c r="Y26" s="24">
        <f>$Y$22*U26</f>
        <v>1.0691016467991175E-4</v>
      </c>
      <c r="Z26" s="25">
        <f>$Z$22*U26</f>
        <v>1.5206768186364793E-5</v>
      </c>
      <c r="AB26" s="22">
        <v>3</v>
      </c>
      <c r="AC26" s="24">
        <f>_xlfn.POISSON.DIST(AB26,$B$23*$AC$19*$AD$18,FALSE)</f>
        <v>4.4128102825855858E-2</v>
      </c>
      <c r="AD26" s="24">
        <f>$AD$22*AC26</f>
        <v>2.6139741831778592E-2</v>
      </c>
      <c r="AE26" s="24">
        <f>$AE$22*AC26</f>
        <v>1.3687814412792539E-2</v>
      </c>
      <c r="AF26" s="24">
        <f>$AF$22*AC26</f>
        <v>3.5837435695573422E-3</v>
      </c>
      <c r="AG26" s="24">
        <f>$AG$22*AC26</f>
        <v>6.2553049425433582E-4</v>
      </c>
      <c r="AH26" s="25">
        <f>$AH$22*AC26</f>
        <v>8.1888197002835078E-5</v>
      </c>
    </row>
    <row r="27" spans="1:34" x14ac:dyDescent="0.25">
      <c r="T27" s="22">
        <v>4</v>
      </c>
      <c r="U27" s="24">
        <f>_xlfn.POISSON.DIST(T27,$B$23*$U$19*$V$18,FALSE)</f>
        <v>5.8080621866152715E-4</v>
      </c>
      <c r="V27" s="24">
        <f>$V$22*U27</f>
        <v>3.2880411243684085E-4</v>
      </c>
      <c r="W27" s="24">
        <f>$W$22*U27</f>
        <v>1.8707474379150275E-4</v>
      </c>
      <c r="X27" s="24">
        <f>$X$22*U27</f>
        <v>5.3218555426947217E-5</v>
      </c>
      <c r="Y27" s="24">
        <f>$Y$22*U27</f>
        <v>1.0092987734312914E-5</v>
      </c>
      <c r="Z27" s="25">
        <f>$Z$22*U27</f>
        <v>1.4356139590940007E-6</v>
      </c>
      <c r="AB27" s="22">
        <v>4</v>
      </c>
      <c r="AC27" s="24">
        <f>_xlfn.POISSON.DIST(AB27,$B$23*$AC$19*$AD$18,FALSE)</f>
        <v>9.4150892787318047E-3</v>
      </c>
      <c r="AD27" s="24">
        <f>$AD$22*AC27</f>
        <v>5.5771263052123441E-3</v>
      </c>
      <c r="AE27" s="24">
        <f>$AE$22*AC27</f>
        <v>2.9204064184613914E-3</v>
      </c>
      <c r="AF27" s="24">
        <f>$AF$22*AC27</f>
        <v>7.6462080848156146E-4</v>
      </c>
      <c r="AG27" s="24">
        <f>$AG$22*AC27</f>
        <v>1.3346201338442832E-4</v>
      </c>
      <c r="AH27" s="25">
        <f>$AH$22*AC27</f>
        <v>1.7471512172155506E-5</v>
      </c>
    </row>
    <row r="28" spans="1:34" x14ac:dyDescent="0.25">
      <c r="T28" s="22"/>
      <c r="U28" s="1" t="s">
        <v>120</v>
      </c>
      <c r="V28" s="1" t="s">
        <v>121</v>
      </c>
      <c r="W28" s="1" t="s">
        <v>122</v>
      </c>
      <c r="Z28" s="23"/>
      <c r="AB28" s="22"/>
      <c r="AC28" s="1" t="s">
        <v>120</v>
      </c>
      <c r="AD28" s="1" t="s">
        <v>121</v>
      </c>
      <c r="AE28" s="1" t="s">
        <v>122</v>
      </c>
      <c r="AH28" s="23"/>
    </row>
    <row r="29" spans="1:34" x14ac:dyDescent="0.25">
      <c r="T29" s="22" t="str">
        <f>T18</f>
        <v>Brighton</v>
      </c>
      <c r="U29" s="24">
        <f>SUM(W23,X23,Y23,Z23,X24,Y24,Y25,Z24,Z25,Z26)</f>
        <v>0.32705113869299224</v>
      </c>
      <c r="V29" s="24">
        <f>1/W29</f>
        <v>0.16666666666666666</v>
      </c>
      <c r="W29" s="1">
        <v>6</v>
      </c>
      <c r="Z29" s="23"/>
      <c r="AB29" s="22" t="str">
        <f>AB18</f>
        <v>Man City</v>
      </c>
      <c r="AC29" s="24">
        <f>SUM(AE23,AF23,AG23,AH23,AF24,AG24,AG25,AH24,AH25,AH26)</f>
        <v>0.21146212285217653</v>
      </c>
      <c r="AD29" s="24">
        <f>1/AE29</f>
        <v>0.9174311926605504</v>
      </c>
      <c r="AE29" s="1">
        <v>1.0900000000000001</v>
      </c>
      <c r="AH29" s="23"/>
    </row>
    <row r="30" spans="1:34" x14ac:dyDescent="0.25">
      <c r="T30" s="22" t="s">
        <v>128</v>
      </c>
      <c r="U30" s="24">
        <f>SUM(V23,W24,X25,Y26,Z27)</f>
        <v>0.47602928847502474</v>
      </c>
      <c r="V30" s="24">
        <f>1/W30</f>
        <v>0.27777777777777779</v>
      </c>
      <c r="W30" s="1">
        <v>3.6</v>
      </c>
      <c r="Z30" s="23"/>
      <c r="AB30" s="22" t="s">
        <v>128</v>
      </c>
      <c r="AC30" s="24">
        <f>SUM(AD23,AE24,AF25,AG26,AH27)</f>
        <v>0.37831467129613111</v>
      </c>
      <c r="AD30" s="24">
        <f>1/AE30</f>
        <v>0.14285714285714285</v>
      </c>
      <c r="AE30" s="1">
        <v>7</v>
      </c>
      <c r="AH30" s="23"/>
    </row>
    <row r="31" spans="1:34" x14ac:dyDescent="0.25">
      <c r="T31" s="22" t="str">
        <f>T19</f>
        <v>Nott'm Forest</v>
      </c>
      <c r="U31" s="24">
        <f>SUM(V24,V25,V26,V27,W25,W26,W27,X27,Y27,X26)</f>
        <v>0.19656253737528556</v>
      </c>
      <c r="V31" s="24">
        <f>1/W31</f>
        <v>0.68493150684931503</v>
      </c>
      <c r="W31" s="1">
        <v>1.46</v>
      </c>
      <c r="Z31" s="23"/>
      <c r="AB31" s="22" t="str">
        <f>AB19</f>
        <v>Arsenal</v>
      </c>
      <c r="AC31" s="24">
        <f>SUM(AD24,AD25,AD26,AD27,AE25,AE26,AE27,AF27,AG27,AF26)</f>
        <v>0.40814418218986892</v>
      </c>
      <c r="AD31" s="24">
        <f>1/AE31</f>
        <v>7.407407407407407E-2</v>
      </c>
      <c r="AE31" s="1">
        <v>13.5</v>
      </c>
      <c r="AH31" s="23"/>
    </row>
    <row r="32" spans="1:34" x14ac:dyDescent="0.25">
      <c r="T32" s="22" t="s">
        <v>133</v>
      </c>
      <c r="U32" s="24">
        <f>SUM(V23,W23,X23,V24,V25,W24)</f>
        <v>0.92925760112512013</v>
      </c>
      <c r="V32" s="24">
        <f>1/W32</f>
        <v>0.48780487804878053</v>
      </c>
      <c r="W32" s="1">
        <v>2.0499999999999998</v>
      </c>
      <c r="Z32" s="23"/>
      <c r="AB32" s="22" t="s">
        <v>133</v>
      </c>
      <c r="AC32" s="24">
        <f>SUM(AD23,AE23,AF23,AD24,AD25,AE24)</f>
        <v>0.83901088416260428</v>
      </c>
      <c r="AD32" s="24">
        <f>1/AE32</f>
        <v>0.48780487804878053</v>
      </c>
      <c r="AE32" s="1">
        <v>2.0499999999999998</v>
      </c>
      <c r="AH32" s="23"/>
    </row>
    <row r="33" spans="20:34" x14ac:dyDescent="0.25">
      <c r="T33" s="26" t="s">
        <v>136</v>
      </c>
      <c r="U33" s="28">
        <f>1-U32</f>
        <v>7.0742398874879875E-2</v>
      </c>
      <c r="V33" s="28">
        <f>1/W33</f>
        <v>0.59523809523809523</v>
      </c>
      <c r="W33" s="27">
        <v>1.68</v>
      </c>
      <c r="X33" s="27"/>
      <c r="Y33" s="27"/>
      <c r="Z33" s="29"/>
      <c r="AB33" s="26" t="s">
        <v>136</v>
      </c>
      <c r="AC33" s="28">
        <f>1-AC32</f>
        <v>0.16098911583739572</v>
      </c>
      <c r="AD33" s="28">
        <f>1/AE33</f>
        <v>0.59523809523809523</v>
      </c>
      <c r="AE33" s="27">
        <v>1.68</v>
      </c>
      <c r="AF33" s="27"/>
      <c r="AG33" s="27"/>
      <c r="AH33" s="29"/>
    </row>
    <row r="35" spans="20:34" x14ac:dyDescent="0.25">
      <c r="T35" s="19" t="s">
        <v>73</v>
      </c>
      <c r="U35" s="20">
        <v>0.75</v>
      </c>
      <c r="V35" s="20">
        <v>1.32</v>
      </c>
      <c r="W35" s="20"/>
      <c r="X35" s="20"/>
      <c r="Y35" s="20"/>
      <c r="Z35" s="21"/>
      <c r="AB35" s="19" t="s">
        <v>65</v>
      </c>
      <c r="AC35" s="20">
        <v>0.19</v>
      </c>
      <c r="AD35" s="20">
        <v>1.51</v>
      </c>
      <c r="AE35" s="20"/>
      <c r="AF35" s="20"/>
      <c r="AG35" s="20"/>
      <c r="AH35" s="21"/>
    </row>
    <row r="36" spans="20:34" x14ac:dyDescent="0.25">
      <c r="T36" s="22" t="s">
        <v>74</v>
      </c>
      <c r="U36" s="1">
        <v>0.94</v>
      </c>
      <c r="V36" s="1">
        <v>0.94</v>
      </c>
      <c r="Z36" s="23"/>
      <c r="AB36" s="22" t="s">
        <v>66</v>
      </c>
      <c r="AC36" s="1">
        <v>0.38</v>
      </c>
      <c r="AD36" s="1">
        <v>1.32</v>
      </c>
      <c r="AH36" s="23"/>
    </row>
    <row r="37" spans="20:34" x14ac:dyDescent="0.25">
      <c r="T37" s="22"/>
      <c r="V37" s="1" t="str">
        <f>T35</f>
        <v>Crystal Palace</v>
      </c>
      <c r="Z37" s="23"/>
      <c r="AB37" s="22"/>
      <c r="AD37" s="1" t="str">
        <f>AB35</f>
        <v>Southampton</v>
      </c>
      <c r="AH37" s="23"/>
    </row>
    <row r="38" spans="20:34" x14ac:dyDescent="0.25">
      <c r="T38" s="22"/>
      <c r="V38" s="1">
        <v>0</v>
      </c>
      <c r="W38" s="1">
        <v>1</v>
      </c>
      <c r="X38" s="1">
        <v>2</v>
      </c>
      <c r="Y38" s="1">
        <v>3</v>
      </c>
      <c r="Z38" s="23">
        <v>4</v>
      </c>
      <c r="AB38" s="22"/>
      <c r="AD38" s="1">
        <v>0</v>
      </c>
      <c r="AE38" s="1">
        <v>1</v>
      </c>
      <c r="AF38" s="1">
        <v>2</v>
      </c>
      <c r="AG38" s="1">
        <v>3</v>
      </c>
      <c r="AH38" s="23">
        <v>4</v>
      </c>
    </row>
    <row r="39" spans="20:34" x14ac:dyDescent="0.25">
      <c r="T39" s="22" t="str">
        <f>T36</f>
        <v>Man Utd</v>
      </c>
      <c r="V39" s="24">
        <f>_xlfn.POISSON.DIST(V38,$B$23*$U$35*$V$36,FALSE)</f>
        <v>0.39292952849447838</v>
      </c>
      <c r="W39" s="24">
        <f>_xlfn.POISSON.DIST(W38,$B$23*$U$35*$V$36,FALSE)</f>
        <v>0.36704529580490458</v>
      </c>
      <c r="X39" s="24">
        <f>_xlfn.POISSON.DIST(X38,$B$23*$U$35*$V$36,FALSE)</f>
        <v>0.17143309347187818</v>
      </c>
      <c r="Y39" s="24">
        <f>_xlfn.POISSON.DIST(Y38,$B$23*$U$35*$V$36,FALSE)</f>
        <v>5.3379979479806071E-2</v>
      </c>
      <c r="Z39" s="25">
        <f>_xlfn.POISSON.DIST(Z38,$B$23*$U$35*$V$36,FALSE)</f>
        <v>1.2465893332893458E-2</v>
      </c>
      <c r="AB39" s="22" t="str">
        <f>AB36</f>
        <v>Ipswich</v>
      </c>
      <c r="AD39" s="24">
        <f>_xlfn.POISSON.DIST(AD38,$B$23*$AC$35*$AD$36,FALSE)</f>
        <v>0.71726493625606214</v>
      </c>
      <c r="AE39" s="24">
        <f>_xlfn.POISSON.DIST(AE38,$B$23*$AC$35*$AD$36,FALSE)</f>
        <v>0.23835431096725199</v>
      </c>
      <c r="AF39" s="24">
        <f>_xlfn.POISSON.DIST(AF38,$B$23*$AC$35*$AD$36,FALSE)</f>
        <v>3.9603760538763744E-2</v>
      </c>
      <c r="AG39" s="24">
        <f>_xlfn.POISSON.DIST(AG38,$B$23*$AC$35*$AD$36,FALSE)</f>
        <v>4.3869085548788617E-3</v>
      </c>
      <c r="AH39" s="25">
        <f>_xlfn.POISSON.DIST(AH38,$B$23*$AC$35*$AD$36,FALSE)</f>
        <v>3.6445339546794847E-4</v>
      </c>
    </row>
    <row r="40" spans="20:34" x14ac:dyDescent="0.25">
      <c r="T40" s="22">
        <v>0</v>
      </c>
      <c r="U40" s="24">
        <f>_xlfn.POISSON.DIST(T40,$B$23*$U$36*$V$35,FALSE)</f>
        <v>0.19319407990246326</v>
      </c>
      <c r="V40" s="24">
        <f>$V$39*U40</f>
        <v>7.5911658723999464E-2</v>
      </c>
      <c r="W40" s="24">
        <f>$W$39*U40</f>
        <v>7.0910978205556002E-2</v>
      </c>
      <c r="X40" s="24">
        <f>$X$39*U40</f>
        <v>3.3119858758132489E-2</v>
      </c>
      <c r="Y40" s="24">
        <f>$Y$39*U40</f>
        <v>1.0312696020813503E-2</v>
      </c>
      <c r="Z40" s="25">
        <f>$Z$39*U40</f>
        <v>2.4083367926106027E-3</v>
      </c>
      <c r="AB40" s="22">
        <v>0</v>
      </c>
      <c r="AC40" s="24">
        <f>_xlfn.POISSON.DIST(AB40,$B$23*$AC$36*$AD$35,FALSE)</f>
        <v>0.46753316106951004</v>
      </c>
      <c r="AD40" s="24">
        <f>$AD$39*AC40</f>
        <v>0.33534514297211737</v>
      </c>
      <c r="AE40" s="24">
        <f>$AE$39*AC40</f>
        <v>0.11143854446106431</v>
      </c>
      <c r="AF40" s="24">
        <f>$AF$39*AC40</f>
        <v>1.8516071354928134E-2</v>
      </c>
      <c r="AG40" s="24">
        <f>$AG$39*AC40</f>
        <v>2.0510252239853903E-3</v>
      </c>
      <c r="AH40" s="25">
        <f>$AH$39*AC40</f>
        <v>1.7039404804564619E-4</v>
      </c>
    </row>
    <row r="41" spans="20:34" x14ac:dyDescent="0.25">
      <c r="T41" s="22">
        <v>1</v>
      </c>
      <c r="U41" s="24">
        <f>_xlfn.POISSON.DIST(T41,$B$23*$U$36*$V$35,FALSE)</f>
        <v>0.3176226590044437</v>
      </c>
      <c r="V41" s="24">
        <f>$V$39*U41</f>
        <v>0.12480332164177854</v>
      </c>
      <c r="W41" s="24">
        <f>$W$39*U41</f>
        <v>0.11658190282862638</v>
      </c>
      <c r="X41" s="24">
        <f>$X$39*U41</f>
        <v>5.4451034989895286E-2</v>
      </c>
      <c r="Y41" s="24">
        <f>$Y$39*U41</f>
        <v>1.6954691019978645E-2</v>
      </c>
      <c r="Z41" s="25">
        <f>$Z$39*U41</f>
        <v>3.9594501872593866E-3</v>
      </c>
      <c r="AB41" s="22">
        <v>1</v>
      </c>
      <c r="AC41" s="24">
        <f>_xlfn.POISSON.DIST(AB41,$B$23*$AC$36*$AD$35,FALSE)</f>
        <v>0.35545844936373239</v>
      </c>
      <c r="AD41" s="24">
        <f>$AD$39*AC41</f>
        <v>0.25495788202455621</v>
      </c>
      <c r="AE41" s="24">
        <f>$AE$39*AC41</f>
        <v>8.4725053775580261E-2</v>
      </c>
      <c r="AF41" s="24">
        <f>$AF$39*AC41</f>
        <v>1.4077491310081534E-2</v>
      </c>
      <c r="AG41" s="24">
        <f>$AG$39*AC41</f>
        <v>1.5593637124177323E-3</v>
      </c>
      <c r="AH41" s="25">
        <f>$AH$39*AC41</f>
        <v>1.2954803881838411E-4</v>
      </c>
    </row>
    <row r="42" spans="20:34" x14ac:dyDescent="0.25">
      <c r="T42" s="22">
        <v>2</v>
      </c>
      <c r="U42" s="24">
        <f>_xlfn.POISSON.DIST(T42,$B$23*$U$36*$V$35,FALSE)</f>
        <v>0.26109535438142289</v>
      </c>
      <c r="V42" s="24">
        <f>$V$39*U42</f>
        <v>0.10259207448919123</v>
      </c>
      <c r="W42" s="24">
        <f>$W$39*U42</f>
        <v>9.5833821582215761E-2</v>
      </c>
      <c r="X42" s="24">
        <f>$X$39*U42</f>
        <v>4.4760384292743628E-2</v>
      </c>
      <c r="Y42" s="24">
        <f>$Y$39*U42</f>
        <v>1.3937264659153048E-2</v>
      </c>
      <c r="Z42" s="25">
        <f>$Z$39*U42</f>
        <v>3.2547868374328344E-3</v>
      </c>
      <c r="AB42" s="22">
        <v>2</v>
      </c>
      <c r="AC42" s="24">
        <f>_xlfn.POISSON.DIST(AB42,$B$23*$AC$36*$AD$35,FALSE)</f>
        <v>0.13512486358725259</v>
      </c>
      <c r="AD42" s="24">
        <f>$AD$39*AC42</f>
        <v>9.6920326667519818E-2</v>
      </c>
      <c r="AE42" s="24">
        <f>$AE$39*AC42</f>
        <v>3.220759375488351E-2</v>
      </c>
      <c r="AF42" s="24">
        <f>$AF$39*AC42</f>
        <v>5.3514527403426678E-3</v>
      </c>
      <c r="AG42" s="24">
        <f>$AG$39*AC42</f>
        <v>5.9278042004775764E-4</v>
      </c>
      <c r="AH42" s="25">
        <f>$AH$39*AC42</f>
        <v>4.9246715346517559E-5</v>
      </c>
    </row>
    <row r="43" spans="20:34" x14ac:dyDescent="0.25">
      <c r="T43" s="22">
        <v>3</v>
      </c>
      <c r="U43" s="24">
        <f>_xlfn.POISSON.DIST(T43,$B$23*$U$36*$V$35,FALSE)</f>
        <v>0.1430854761081074</v>
      </c>
      <c r="V43" s="24">
        <f>$V$39*U43</f>
        <v>5.6222508661566591E-2</v>
      </c>
      <c r="W43" s="24">
        <f>$W$39*U43</f>
        <v>5.2518850903485889E-2</v>
      </c>
      <c r="X43" s="24">
        <f>$X$39*U43</f>
        <v>2.4529585800109367E-2</v>
      </c>
      <c r="Y43" s="24">
        <f>$Y$39*U43</f>
        <v>7.637899778509055E-3</v>
      </c>
      <c r="Z43" s="25">
        <f>$Z$39*U43</f>
        <v>1.7836882826499422E-3</v>
      </c>
      <c r="AB43" s="22">
        <v>3</v>
      </c>
      <c r="AC43" s="24">
        <f>_xlfn.POISSON.DIST(AB43,$B$23*$AC$36*$AD$35,FALSE)</f>
        <v>3.4244468970811445E-2</v>
      </c>
      <c r="AD43" s="24">
        <f>$AD$39*AC43</f>
        <v>2.4562356853471769E-2</v>
      </c>
      <c r="AE43" s="24">
        <f>$AE$39*AC43</f>
        <v>8.1623168059772027E-3</v>
      </c>
      <c r="AF43" s="24">
        <f>$AF$39*AC43</f>
        <v>1.3562097488971417E-3</v>
      </c>
      <c r="AG43" s="24">
        <f>$AG$39*AC43</f>
        <v>1.5022735388533646E-4</v>
      </c>
      <c r="AH43" s="25">
        <f>$AH$39*AC43</f>
        <v>1.2480512992409034E-5</v>
      </c>
    </row>
    <row r="44" spans="20:34" x14ac:dyDescent="0.25">
      <c r="T44" s="22">
        <v>4</v>
      </c>
      <c r="U44" s="24">
        <f>_xlfn.POISSON.DIST(T44,$B$23*$U$36*$V$35,FALSE)</f>
        <v>5.8810276962573751E-2</v>
      </c>
      <c r="V44" s="24">
        <f>$V$39*U44</f>
        <v>2.3108294397533789E-2</v>
      </c>
      <c r="W44" s="24">
        <f>$W$39*U44</f>
        <v>2.1586035504096247E-2</v>
      </c>
      <c r="X44" s="24">
        <f>$X$39*U44</f>
        <v>1.008202770763195E-2</v>
      </c>
      <c r="Y44" s="24">
        <f>$Y$39*U44</f>
        <v>3.1392913774638985E-3</v>
      </c>
      <c r="Z44" s="25">
        <f>$Z$39*U44</f>
        <v>7.3312263949336582E-4</v>
      </c>
      <c r="AB44" s="22">
        <v>4</v>
      </c>
      <c r="AC44" s="24">
        <f>_xlfn.POISSON.DIST(AB44,$B$23*$AC$36*$AD$35,FALSE)</f>
        <v>6.508889022868343E-3</v>
      </c>
      <c r="AD44" s="24">
        <f>$AD$39*AC44</f>
        <v>4.6685978700854447E-3</v>
      </c>
      <c r="AE44" s="24">
        <f>$AE$39*AC44</f>
        <v>1.5514217582080938E-3</v>
      </c>
      <c r="AF44" s="24">
        <f>$AF$39*AC44</f>
        <v>2.5777648223506577E-4</v>
      </c>
      <c r="AG44" s="24">
        <f>$AG$39*AC44</f>
        <v>2.855390093717825E-5</v>
      </c>
      <c r="AH44" s="25">
        <f>$AH$39*AC44</f>
        <v>2.3721867051084247E-6</v>
      </c>
    </row>
    <row r="45" spans="20:34" x14ac:dyDescent="0.25">
      <c r="T45" s="22"/>
      <c r="U45" s="1" t="s">
        <v>120</v>
      </c>
      <c r="V45" s="1" t="s">
        <v>121</v>
      </c>
      <c r="W45" s="1" t="s">
        <v>122</v>
      </c>
      <c r="Z45" s="23"/>
      <c r="AB45" s="22"/>
      <c r="AC45" s="1" t="s">
        <v>120</v>
      </c>
      <c r="AD45" s="1" t="s">
        <v>121</v>
      </c>
      <c r="AE45" s="1" t="s">
        <v>122</v>
      </c>
      <c r="AH45" s="23"/>
    </row>
    <row r="46" spans="20:34" x14ac:dyDescent="0.25">
      <c r="T46" s="22" t="str">
        <f>T35</f>
        <v>Crystal Palace</v>
      </c>
      <c r="U46" s="24">
        <f>SUM(W40,X40,Y40,Z40,X41,Y41,Y42,Z41,Z42,Z43)</f>
        <v>0.21109278575348173</v>
      </c>
      <c r="V46" s="24">
        <f>1/W46</f>
        <v>0.74626865671641784</v>
      </c>
      <c r="W46" s="1">
        <v>1.34</v>
      </c>
      <c r="Z46" s="23"/>
      <c r="AB46" s="22" t="str">
        <f>AB35</f>
        <v>Southampton</v>
      </c>
      <c r="AC46" s="24">
        <f>SUM(AE40,AF40,AG40,AH40,AF41,AG41,AG42,AH41,AH42,AH43)</f>
        <v>0.14859694579772781</v>
      </c>
      <c r="AD46" s="24">
        <f>1/AE46</f>
        <v>0.16666666666666666</v>
      </c>
      <c r="AE46" s="1">
        <v>6</v>
      </c>
      <c r="AH46" s="23"/>
    </row>
    <row r="47" spans="20:34" x14ac:dyDescent="0.25">
      <c r="T47" s="22" t="s">
        <v>128</v>
      </c>
      <c r="U47" s="24">
        <f>SUM(V40,W41,X42,Y43,Z44)</f>
        <v>0.24562496826337191</v>
      </c>
      <c r="V47" s="24">
        <f>1/W47</f>
        <v>0.21978021978021978</v>
      </c>
      <c r="W47" s="1">
        <v>4.55</v>
      </c>
      <c r="Z47" s="23"/>
      <c r="AB47" s="22" t="s">
        <v>128</v>
      </c>
      <c r="AC47" s="24">
        <f>SUM(AD40,AE41,AF42,AG43,AH44)</f>
        <v>0.42557424902863072</v>
      </c>
      <c r="AD47" s="24">
        <f>1/AE47</f>
        <v>0.27777777777777779</v>
      </c>
      <c r="AE47" s="1">
        <v>3.6</v>
      </c>
      <c r="AH47" s="23"/>
    </row>
    <row r="48" spans="20:34" x14ac:dyDescent="0.25">
      <c r="T48" s="22" t="str">
        <f>T36</f>
        <v>Man Utd</v>
      </c>
      <c r="U48" s="24">
        <f>SUM(V41,V42,V43,V44,W42,W43,W44,X44,Y44,X43)</f>
        <v>0.51441581206507325</v>
      </c>
      <c r="V48" s="24">
        <f>1/W48</f>
        <v>0.16393442622950821</v>
      </c>
      <c r="W48" s="1">
        <v>6.1</v>
      </c>
      <c r="Z48" s="23"/>
      <c r="AB48" s="22" t="str">
        <f>AB36</f>
        <v>Ipswich</v>
      </c>
      <c r="AC48" s="24">
        <f>SUM(AD41,AD42,AD43,AD44,AE42,AE43,AE44,AF44,AG44,AF43)</f>
        <v>0.42467303586677146</v>
      </c>
      <c r="AD48" s="24">
        <f>1/AE48</f>
        <v>0.68493150684931503</v>
      </c>
      <c r="AE48" s="1">
        <v>1.46</v>
      </c>
      <c r="AH48" s="23"/>
    </row>
    <row r="49" spans="20:34" x14ac:dyDescent="0.25">
      <c r="T49" s="22" t="s">
        <v>133</v>
      </c>
      <c r="U49" s="24">
        <f>SUM(V40,W40,X40,V41,V42,W41)</f>
        <v>0.52391979464728411</v>
      </c>
      <c r="V49" s="24">
        <f>1/W49</f>
        <v>0.4</v>
      </c>
      <c r="W49" s="1">
        <v>2.5</v>
      </c>
      <c r="Z49" s="23"/>
      <c r="AB49" s="22" t="s">
        <v>133</v>
      </c>
      <c r="AC49" s="24">
        <f>SUM(AD40,AE40,AF40,AD41,AD42,AE41)</f>
        <v>0.90190302125576605</v>
      </c>
      <c r="AD49" s="24">
        <f>1/AE49</f>
        <v>0.48780487804878053</v>
      </c>
      <c r="AE49" s="1">
        <v>2.0499999999999998</v>
      </c>
      <c r="AH49" s="23"/>
    </row>
    <row r="50" spans="20:34" x14ac:dyDescent="0.25">
      <c r="T50" s="26" t="s">
        <v>136</v>
      </c>
      <c r="U50" s="28">
        <f>1-U49</f>
        <v>0.47608020535271589</v>
      </c>
      <c r="V50" s="28">
        <f>1/W50</f>
        <v>0.68493150684931503</v>
      </c>
      <c r="W50" s="27">
        <v>1.46</v>
      </c>
      <c r="X50" s="27"/>
      <c r="Y50" s="27"/>
      <c r="Z50" s="29"/>
      <c r="AB50" s="26" t="s">
        <v>136</v>
      </c>
      <c r="AC50" s="28">
        <f>1-AC49</f>
        <v>9.8096978744233954E-2</v>
      </c>
      <c r="AD50" s="28">
        <f>1/AE50</f>
        <v>0.59523809523809523</v>
      </c>
      <c r="AE50" s="27">
        <v>1.68</v>
      </c>
      <c r="AF50" s="27"/>
      <c r="AG50" s="27"/>
      <c r="AH50" s="29"/>
    </row>
    <row r="52" spans="20:34" x14ac:dyDescent="0.25">
      <c r="T52" s="19" t="s">
        <v>49</v>
      </c>
      <c r="U52" s="20">
        <v>0.75</v>
      </c>
      <c r="V52" s="20">
        <v>0.75</v>
      </c>
      <c r="W52" s="20"/>
      <c r="X52" s="20"/>
      <c r="Y52" s="20"/>
      <c r="Z52" s="21"/>
      <c r="AB52" s="19" t="s">
        <v>71</v>
      </c>
      <c r="AC52" s="20">
        <v>1.1299999999999999</v>
      </c>
      <c r="AD52" s="20">
        <v>0.75</v>
      </c>
      <c r="AE52" s="20"/>
      <c r="AF52" s="20"/>
      <c r="AG52" s="20"/>
      <c r="AH52" s="21"/>
    </row>
    <row r="53" spans="20:34" x14ac:dyDescent="0.25">
      <c r="T53" s="22" t="s">
        <v>48</v>
      </c>
      <c r="U53" s="1">
        <v>1.1299999999999999</v>
      </c>
      <c r="V53" s="1">
        <v>0.56999999999999995</v>
      </c>
      <c r="Z53" s="23"/>
      <c r="AB53" s="22" t="s">
        <v>69</v>
      </c>
      <c r="AC53" s="1">
        <v>1.1299999999999999</v>
      </c>
      <c r="AD53" s="1">
        <v>1.1299999999999999</v>
      </c>
      <c r="AH53" s="23"/>
    </row>
    <row r="54" spans="20:34" x14ac:dyDescent="0.25">
      <c r="T54" s="22"/>
      <c r="V54" s="1" t="str">
        <f>T52</f>
        <v>Fulham</v>
      </c>
      <c r="Z54" s="23"/>
      <c r="AB54" s="22"/>
      <c r="AD54" s="1" t="str">
        <f>AB52</f>
        <v>Spurs</v>
      </c>
      <c r="AH54" s="23"/>
    </row>
    <row r="55" spans="20:34" x14ac:dyDescent="0.25">
      <c r="T55" s="22"/>
      <c r="V55" s="1">
        <v>0</v>
      </c>
      <c r="W55" s="1">
        <v>1</v>
      </c>
      <c r="X55" s="1">
        <v>2</v>
      </c>
      <c r="Y55" s="1">
        <v>3</v>
      </c>
      <c r="Z55" s="23">
        <v>4</v>
      </c>
      <c r="AB55" s="22"/>
      <c r="AD55" s="1">
        <v>0</v>
      </c>
      <c r="AE55" s="1">
        <v>1</v>
      </c>
      <c r="AF55" s="1">
        <v>2</v>
      </c>
      <c r="AG55" s="1">
        <v>3</v>
      </c>
      <c r="AH55" s="23">
        <v>4</v>
      </c>
    </row>
    <row r="56" spans="20:34" x14ac:dyDescent="0.25">
      <c r="T56" s="22" t="str">
        <f>T53</f>
        <v>Newcastle</v>
      </c>
      <c r="V56" s="24">
        <f>_xlfn.POISSON.DIST(V55,$B$23*$U$52*$V$53,FALSE)</f>
        <v>0.56754371599677567</v>
      </c>
      <c r="W56" s="24">
        <f>_xlfn.POISSON.DIST(W55,$B$23*$U$52*$V$53,FALSE)</f>
        <v>0.32147804362992355</v>
      </c>
      <c r="X56" s="24">
        <f>_xlfn.POISSON.DIST(X55,$B$23*$U$52*$V$53,FALSE)</f>
        <v>9.10486096693124E-2</v>
      </c>
      <c r="Y56" s="24">
        <f>_xlfn.POISSON.DIST(Y55,$B$23*$U$52*$V$53,FALSE)</f>
        <v>1.7191115613187046E-2</v>
      </c>
      <c r="Z56" s="25">
        <f>_xlfn.POISSON.DIST(Z55,$B$23*$U$52*$V$53,FALSE)</f>
        <v>2.4344231375361589E-3</v>
      </c>
      <c r="AB56" s="22" t="str">
        <f>AB53</f>
        <v>Brentford</v>
      </c>
      <c r="AD56" s="24">
        <f>_xlfn.POISSON.DIST(AD55,$B$23*$AC$52*$AD$53,FALSE)</f>
        <v>0.18417065101900992</v>
      </c>
      <c r="AE56" s="24">
        <f>_xlfn.POISSON.DIST(AE55,$B$23*$AC$52*$AD$53,FALSE)</f>
        <v>0.31159694317918013</v>
      </c>
      <c r="AF56" s="24">
        <f>_xlfn.POISSON.DIST(AF55,$B$23*$AC$52*$AD$53,FALSE)</f>
        <v>0.26359426559389049</v>
      </c>
      <c r="AG56" s="24">
        <f>_xlfn.POISSON.DIST(AG55,$B$23*$AC$52*$AD$53,FALSE)</f>
        <v>0.14865772033377045</v>
      </c>
      <c r="AH56" s="25">
        <f>_xlfn.POISSON.DIST(AH55,$B$23*$AC$52*$AD$53,FALSE)</f>
        <v>6.2878220524950929E-2</v>
      </c>
    </row>
    <row r="57" spans="20:34" x14ac:dyDescent="0.25">
      <c r="T57" s="22">
        <v>0</v>
      </c>
      <c r="U57" s="24">
        <f>_xlfn.POISSON.DIST(T57,$B$23*$U$53*$V$52,FALSE)</f>
        <v>0.32532275406783412</v>
      </c>
      <c r="V57" s="24">
        <f>$V$56*U57</f>
        <v>0.18463488474196374</v>
      </c>
      <c r="W57" s="24">
        <f>$W$56*U57</f>
        <v>0.10458412252602607</v>
      </c>
      <c r="X57" s="24">
        <f>$X$56*U57</f>
        <v>2.962018445166794E-2</v>
      </c>
      <c r="Y57" s="24">
        <f>$Y$56*U57</f>
        <v>5.5926610767805529E-3</v>
      </c>
      <c r="Z57" s="25">
        <f>$Z$56*U57</f>
        <v>7.9197323966972099E-4</v>
      </c>
      <c r="AB57" s="22">
        <v>0</v>
      </c>
      <c r="AC57" s="24">
        <f>_xlfn.POISSON.DIST(AB57,$B$23*$AC$53*$AD$52,FALSE)</f>
        <v>0.32532275406783412</v>
      </c>
      <c r="AD57" s="24">
        <f>$AD$56*AC57</f>
        <v>5.9914903407970267E-2</v>
      </c>
      <c r="AE57" s="24">
        <f>$AE$56*AC57</f>
        <v>0.1013695757141693</v>
      </c>
      <c r="AF57" s="24">
        <f>$AF$56*AC57</f>
        <v>8.5753212439492577E-2</v>
      </c>
      <c r="AG57" s="24">
        <f>$AG$56*AC57</f>
        <v>4.8361738992428065E-2</v>
      </c>
      <c r="AH57" s="25">
        <f>$AH$56*AC57</f>
        <v>2.0455715872061651E-2</v>
      </c>
    </row>
    <row r="58" spans="20:34" x14ac:dyDescent="0.25">
      <c r="T58" s="22">
        <v>1</v>
      </c>
      <c r="U58" s="24">
        <f>_xlfn.POISSON.DIST(T58,$B$23*$U$53*$V$52,FALSE)</f>
        <v>0.36531712014604845</v>
      </c>
      <c r="V58" s="24">
        <f>$V$56*U58</f>
        <v>0.20733343588492889</v>
      </c>
      <c r="W58" s="24">
        <f>$W$56*U58</f>
        <v>0.11744143308906939</v>
      </c>
      <c r="X58" s="24">
        <f>$X$56*U58</f>
        <v>3.3261615877694869E-2</v>
      </c>
      <c r="Y58" s="24">
        <f>$Y$56*U58</f>
        <v>6.2802088479072616E-3</v>
      </c>
      <c r="Z58" s="25">
        <f>$Z$56*U58</f>
        <v>8.8933644982161714E-4</v>
      </c>
      <c r="AB58" s="22">
        <v>1</v>
      </c>
      <c r="AC58" s="24">
        <f>_xlfn.POISSON.DIST(AB58,$B$23*$AC$53*$AD$52,FALSE)</f>
        <v>0.36531712014604845</v>
      </c>
      <c r="AD58" s="24">
        <f>$AD$56*AC58</f>
        <v>6.7280691845687607E-2</v>
      </c>
      <c r="AE58" s="24">
        <f>$AE$56*AC58</f>
        <v>0.11383169792852998</v>
      </c>
      <c r="AF58" s="24">
        <f>$AF$56*AC58</f>
        <v>9.6295497993772697E-2</v>
      </c>
      <c r="AG58" s="24">
        <f>$AG$56*AC58</f>
        <v>5.4307210279809691E-2</v>
      </c>
      <c r="AH58" s="25">
        <f>$AH$56*AC58</f>
        <v>2.2970490442083227E-2</v>
      </c>
    </row>
    <row r="59" spans="20:34" x14ac:dyDescent="0.25">
      <c r="T59" s="22">
        <v>2</v>
      </c>
      <c r="U59" s="24">
        <f>_xlfn.POISSON.DIST(T59,$B$23*$U$53*$V$52,FALSE)</f>
        <v>0.20511414680200171</v>
      </c>
      <c r="V59" s="24">
        <f>$V$56*U59</f>
        <v>0.11641124507951621</v>
      </c>
      <c r="W59" s="24">
        <f>$W$56*U59</f>
        <v>6.5939694634728444E-2</v>
      </c>
      <c r="X59" s="24">
        <f>$X$56*U59</f>
        <v>1.8675357889829495E-2</v>
      </c>
      <c r="Y59" s="24">
        <f>$Y$56*U59</f>
        <v>3.5261410115734314E-3</v>
      </c>
      <c r="Z59" s="25">
        <f>$Z$56*U59</f>
        <v>4.9933462481078128E-4</v>
      </c>
      <c r="AB59" s="22">
        <v>2</v>
      </c>
      <c r="AC59" s="24">
        <f>_xlfn.POISSON.DIST(AB59,$B$23*$AC$53*$AD$52,FALSE)</f>
        <v>0.20511414680200171</v>
      </c>
      <c r="AD59" s="24">
        <f>$AD$56*AC59</f>
        <v>3.7776005949733425E-2</v>
      </c>
      <c r="AE59" s="24">
        <f>$AE$56*AC59</f>
        <v>6.3912941146309341E-2</v>
      </c>
      <c r="AF59" s="24">
        <f>$AF$56*AC59</f>
        <v>5.4066912889191084E-2</v>
      </c>
      <c r="AG59" s="24">
        <f>$AG$56*AC59</f>
        <v>3.0491801471791907E-2</v>
      </c>
      <c r="AH59" s="25">
        <f>$AH$56*AC59</f>
        <v>1.2897212555403421E-2</v>
      </c>
    </row>
    <row r="60" spans="20:34" x14ac:dyDescent="0.25">
      <c r="T60" s="22">
        <v>3</v>
      </c>
      <c r="U60" s="24">
        <f>_xlfn.POISSON.DIST(T60,$B$23*$U$53*$V$52,FALSE)</f>
        <v>7.6776789074824242E-2</v>
      </c>
      <c r="V60" s="24">
        <f>$V$56*U60</f>
        <v>4.35741841738264E-2</v>
      </c>
      <c r="W60" s="24">
        <f>$W$56*U60</f>
        <v>2.4682051947961785E-2</v>
      </c>
      <c r="X60" s="24">
        <f>$X$56*U60</f>
        <v>6.9904199001368014E-3</v>
      </c>
      <c r="Y60" s="24">
        <f>$Y$56*U60</f>
        <v>1.3198786573945796E-3</v>
      </c>
      <c r="Z60" s="25">
        <f>$Z$56*U60</f>
        <v>1.8690719174948553E-4</v>
      </c>
      <c r="AB60" s="22">
        <v>3</v>
      </c>
      <c r="AC60" s="24">
        <f>_xlfn.POISSON.DIST(AB60,$B$23*$AC$53*$AD$52,FALSE)</f>
        <v>7.6776789074824242E-2</v>
      </c>
      <c r="AD60" s="24">
        <f>$AD$56*AC60</f>
        <v>1.4140031227059589E-2</v>
      </c>
      <c r="AE60" s="24">
        <f>$AE$56*AC60</f>
        <v>2.3923412782827908E-2</v>
      </c>
      <c r="AF60" s="24">
        <f>$AF$56*AC60</f>
        <v>2.023792133083533E-2</v>
      </c>
      <c r="AG60" s="24">
        <f>$AG$56*AC60</f>
        <v>1.1413462438410104E-2</v>
      </c>
      <c r="AH60" s="25">
        <f>$AH$56*AC60</f>
        <v>4.8275878746444414E-3</v>
      </c>
    </row>
    <row r="61" spans="20:34" x14ac:dyDescent="0.25">
      <c r="T61" s="22">
        <v>4</v>
      </c>
      <c r="U61" s="24">
        <f>_xlfn.POISSON.DIST(T61,$B$23*$U$53*$V$52,FALSE)</f>
        <v>2.1553883895427613E-2</v>
      </c>
      <c r="V61" s="24">
        <f>$V$56*U61</f>
        <v>1.2232771360174047E-2</v>
      </c>
      <c r="W61" s="24">
        <f>$W$56*U61</f>
        <v>6.9291004273285845E-3</v>
      </c>
      <c r="X61" s="24">
        <f>$X$56*U61</f>
        <v>1.9624511616524675E-3</v>
      </c>
      <c r="Y61" s="24">
        <f>$Y$56*U61</f>
        <v>3.7053530995950648E-4</v>
      </c>
      <c r="Z61" s="25">
        <f>$Z$56*U61</f>
        <v>5.2471273658796978E-5</v>
      </c>
      <c r="AB61" s="22">
        <v>4</v>
      </c>
      <c r="AC61" s="24">
        <f>_xlfn.POISSON.DIST(AB61,$B$23*$AC$53*$AD$52,FALSE)</f>
        <v>2.1553883895427613E-2</v>
      </c>
      <c r="AD61" s="24">
        <f>$AD$56*AC61</f>
        <v>3.9695928290090568E-3</v>
      </c>
      <c r="AE61" s="24">
        <f>$AE$56*AC61</f>
        <v>6.7161243354542039E-3</v>
      </c>
      <c r="AF61" s="24">
        <f>$AF$56*AC61</f>
        <v>5.6814801961112254E-3</v>
      </c>
      <c r="AG61" s="24">
        <f>$AG$56*AC61</f>
        <v>3.2041512442330371E-3</v>
      </c>
      <c r="AH61" s="25">
        <f>$AH$56*AC61</f>
        <v>1.3552698647458859E-3</v>
      </c>
    </row>
    <row r="62" spans="20:34" x14ac:dyDescent="0.25">
      <c r="T62" s="22"/>
      <c r="U62" s="1" t="s">
        <v>120</v>
      </c>
      <c r="V62" s="1" t="s">
        <v>121</v>
      </c>
      <c r="W62" s="1" t="s">
        <v>122</v>
      </c>
      <c r="Z62" s="23"/>
      <c r="AB62" s="22"/>
      <c r="AC62" s="1" t="s">
        <v>120</v>
      </c>
      <c r="AD62" s="1" t="s">
        <v>121</v>
      </c>
      <c r="AE62" s="1" t="s">
        <v>122</v>
      </c>
      <c r="AH62" s="23"/>
    </row>
    <row r="63" spans="20:34" x14ac:dyDescent="0.25">
      <c r="T63" s="22" t="str">
        <f>T52</f>
        <v>Fulham</v>
      </c>
      <c r="U63" s="24">
        <f>SUM(W57,X57,Y57,Z57,X58,Y58,Y59,Z58,Z59,Z60)</f>
        <v>0.18523248529770173</v>
      </c>
      <c r="V63" s="24">
        <f>1/W63</f>
        <v>0.66666666666666663</v>
      </c>
      <c r="W63" s="1">
        <v>1.5</v>
      </c>
      <c r="Z63" s="23"/>
      <c r="AB63" s="22" t="str">
        <f>AB52</f>
        <v>Spurs</v>
      </c>
      <c r="AC63" s="24">
        <f>SUM(AE57,AF57,AG57,AH57,AF58,AG58,AG59,AH58,AH59,AH60)</f>
        <v>0.47773004363565696</v>
      </c>
      <c r="AD63" s="24">
        <f>1/AE63</f>
        <v>0.16666666666666666</v>
      </c>
      <c r="AE63" s="1">
        <v>6</v>
      </c>
      <c r="AH63" s="23"/>
    </row>
    <row r="64" spans="20:34" x14ac:dyDescent="0.25">
      <c r="T64" s="22" t="s">
        <v>128</v>
      </c>
      <c r="U64" s="24">
        <f>SUM(V57,W58,X59,Y60,Z61)</f>
        <v>0.322124025651916</v>
      </c>
      <c r="V64" s="24">
        <f>1/W64</f>
        <v>0.26666666666666666</v>
      </c>
      <c r="W64" s="1">
        <v>3.75</v>
      </c>
      <c r="Z64" s="23"/>
      <c r="AB64" s="22" t="s">
        <v>128</v>
      </c>
      <c r="AC64" s="24">
        <f>SUM(AD57,AE58,AF59,AG60,AH61)</f>
        <v>0.2405822465288473</v>
      </c>
      <c r="AD64" s="24">
        <f>1/AE64</f>
        <v>0.27777777777777779</v>
      </c>
      <c r="AE64" s="1">
        <v>3.6</v>
      </c>
      <c r="AH64" s="23"/>
    </row>
    <row r="65" spans="20:34" x14ac:dyDescent="0.25">
      <c r="T65" s="22" t="str">
        <f>T53</f>
        <v>Newcastle</v>
      </c>
      <c r="U65" s="24">
        <f>SUM(V58,V59,V60,V61,W59,W60,W61,X61,Y61,X60)</f>
        <v>0.48642588988021312</v>
      </c>
      <c r="V65" s="24">
        <f>1/W65</f>
        <v>0.19607843137254904</v>
      </c>
      <c r="W65" s="1">
        <v>5.0999999999999996</v>
      </c>
      <c r="Z65" s="23"/>
      <c r="AB65" s="22" t="str">
        <f>AB53</f>
        <v>Brentford</v>
      </c>
      <c r="AC65" s="24">
        <f>SUM(AD58,AD59,AD60,AD61,AE59,AE60,AE61,AF61,AG61,AF60)</f>
        <v>0.24684235288726075</v>
      </c>
      <c r="AD65" s="24">
        <f>1/AE65</f>
        <v>0.68493150684931503</v>
      </c>
      <c r="AE65" s="1">
        <v>1.46</v>
      </c>
      <c r="AH65" s="23"/>
    </row>
    <row r="66" spans="20:34" x14ac:dyDescent="0.25">
      <c r="T66" s="22" t="s">
        <v>133</v>
      </c>
      <c r="U66" s="24">
        <f>SUM(V57,W57,X57,V58,V59,W58)</f>
        <v>0.76002530577317218</v>
      </c>
      <c r="V66" s="24">
        <f>1/W66</f>
        <v>0.5181347150259068</v>
      </c>
      <c r="W66" s="1">
        <v>1.93</v>
      </c>
      <c r="Z66" s="23"/>
      <c r="AB66" s="22" t="s">
        <v>133</v>
      </c>
      <c r="AC66" s="24">
        <f>SUM(AD57,AE57,AF57,AD58,AD59,AE58)</f>
        <v>0.46592608728558316</v>
      </c>
      <c r="AD66" s="24">
        <f>1/AE66</f>
        <v>0.48780487804878053</v>
      </c>
      <c r="AE66" s="1">
        <v>2.0499999999999998</v>
      </c>
      <c r="AH66" s="23"/>
    </row>
    <row r="67" spans="20:34" x14ac:dyDescent="0.25">
      <c r="T67" s="26" t="s">
        <v>136</v>
      </c>
      <c r="U67" s="28">
        <f>1-U66</f>
        <v>0.23997469422682782</v>
      </c>
      <c r="V67" s="28">
        <f>1/W67</f>
        <v>0.56497175141242939</v>
      </c>
      <c r="W67" s="27">
        <v>1.77</v>
      </c>
      <c r="X67" s="27"/>
      <c r="Y67" s="27"/>
      <c r="Z67" s="29"/>
      <c r="AB67" s="26" t="s">
        <v>136</v>
      </c>
      <c r="AC67" s="28">
        <f>1-AC66</f>
        <v>0.53407391271441684</v>
      </c>
      <c r="AD67" s="28">
        <f>1/AE67</f>
        <v>0.59523809523809523</v>
      </c>
      <c r="AE67" s="27">
        <v>1.68</v>
      </c>
      <c r="AF67" s="27"/>
      <c r="AG67" s="27"/>
      <c r="AH67" s="29"/>
    </row>
    <row r="69" spans="20:34" x14ac:dyDescent="0.25">
      <c r="T69" s="19" t="s">
        <v>77</v>
      </c>
      <c r="U69" s="20">
        <v>0.94</v>
      </c>
      <c r="V69" s="20">
        <v>1.32</v>
      </c>
      <c r="W69" s="20"/>
      <c r="X69" s="20"/>
      <c r="Y69" s="20"/>
      <c r="Z69" s="21"/>
      <c r="AB69" s="19" t="s">
        <v>57</v>
      </c>
      <c r="AC69" s="20">
        <v>0.94</v>
      </c>
      <c r="AD69" s="20">
        <v>1.1299999999999999</v>
      </c>
      <c r="AE69" s="20"/>
      <c r="AF69" s="20"/>
      <c r="AG69" s="20"/>
      <c r="AH69" s="21"/>
    </row>
    <row r="70" spans="20:34" x14ac:dyDescent="0.25">
      <c r="T70" s="22" t="s">
        <v>76</v>
      </c>
      <c r="U70" s="1">
        <v>0.75</v>
      </c>
      <c r="V70" s="1">
        <v>2.4500000000000002</v>
      </c>
      <c r="Z70" s="23"/>
      <c r="AB70" s="22" t="s">
        <v>56</v>
      </c>
      <c r="AC70" s="1">
        <v>1.51</v>
      </c>
      <c r="AD70" s="1">
        <v>0.94</v>
      </c>
      <c r="AH70" s="23"/>
    </row>
    <row r="71" spans="20:34" x14ac:dyDescent="0.25">
      <c r="T71" s="22"/>
      <c r="V71" s="1" t="str">
        <f>T69</f>
        <v>Leicester</v>
      </c>
      <c r="Z71" s="23"/>
      <c r="AB71" s="22"/>
      <c r="AD71" s="1" t="str">
        <f>AB69</f>
        <v>West Ham</v>
      </c>
      <c r="AH71" s="23"/>
    </row>
    <row r="72" spans="20:34" x14ac:dyDescent="0.25">
      <c r="T72" s="22"/>
      <c r="V72" s="1">
        <v>0</v>
      </c>
      <c r="W72" s="1">
        <v>1</v>
      </c>
      <c r="X72" s="1">
        <v>2</v>
      </c>
      <c r="Y72" s="1">
        <v>3</v>
      </c>
      <c r="Z72" s="23">
        <v>4</v>
      </c>
      <c r="AB72" s="22"/>
      <c r="AD72" s="1">
        <v>0</v>
      </c>
      <c r="AE72" s="1">
        <v>1</v>
      </c>
      <c r="AF72" s="1">
        <v>2</v>
      </c>
      <c r="AG72" s="1">
        <v>3</v>
      </c>
      <c r="AH72" s="23">
        <v>4</v>
      </c>
    </row>
    <row r="73" spans="20:34" x14ac:dyDescent="0.25">
      <c r="T73" s="22" t="str">
        <f>T70</f>
        <v>Everton</v>
      </c>
      <c r="V73" s="24">
        <f>_xlfn.POISSON.DIST(V72,$B$23*$U$69*$V$70,FALSE)</f>
        <v>4.7289121469973765E-2</v>
      </c>
      <c r="W73" s="24">
        <f>_xlfn.POISSON.DIST(W72,$B$23*$U$69*$V$70,FALSE)</f>
        <v>0.14430157193758819</v>
      </c>
      <c r="X73" s="24">
        <f>_xlfn.POISSON.DIST(X72,$B$23*$U$69*$V$70,FALSE)</f>
        <v>0.22016631961412597</v>
      </c>
      <c r="Y73" s="24">
        <f>_xlfn.POISSON.DIST(Y72,$B$23*$U$69*$V$70,FALSE)</f>
        <v>0.22394400671483838</v>
      </c>
      <c r="Z73" s="25">
        <f>_xlfn.POISSON.DIST(Z72,$B$23*$U$69*$V$70,FALSE)</f>
        <v>0.17083988447254037</v>
      </c>
      <c r="AB73" s="22" t="str">
        <f>AB70</f>
        <v>Chelsea</v>
      </c>
      <c r="AD73" s="24">
        <f>_xlfn.POISSON.DIST(AD72,$B$23*$AC$69*$AD$70,FALSE)</f>
        <v>0.31012805070537947</v>
      </c>
      <c r="AE73" s="24">
        <f>_xlfn.POISSON.DIST(AE72,$B$23*$AC$69*$AD$70,FALSE)</f>
        <v>0.36308861792433705</v>
      </c>
      <c r="AF73" s="24">
        <f>_xlfn.POISSON.DIST(AF72,$B$23*$AC$69*$AD$70,FALSE)</f>
        <v>0.21254663060363804</v>
      </c>
      <c r="AG73" s="24">
        <f>_xlfn.POISSON.DIST(AG72,$B$23*$AC$69*$AD$70,FALSE)</f>
        <v>8.2947739570607096E-2</v>
      </c>
      <c r="AH73" s="25">
        <f>_xlfn.POISSON.DIST(AH72,$B$23*$AC$69*$AD$70,FALSE)</f>
        <v>2.4278181264269914E-2</v>
      </c>
    </row>
    <row r="74" spans="20:34" x14ac:dyDescent="0.25">
      <c r="T74" s="22">
        <v>0</v>
      </c>
      <c r="U74" s="24">
        <f>_xlfn.POISSON.DIST(T74,$B$23*$U$70*$V$69,FALSE)</f>
        <v>0.26934828420706924</v>
      </c>
      <c r="V74" s="24">
        <f>$V$73*U74</f>
        <v>1.2737243729597114E-2</v>
      </c>
      <c r="W74" s="24">
        <f>$W$73*U74</f>
        <v>3.8867380809772353E-2</v>
      </c>
      <c r="X74" s="24">
        <f>$X$73*U74</f>
        <v>5.9301420428250047E-2</v>
      </c>
      <c r="Y74" s="24">
        <f>$Y$73*U74</f>
        <v>6.0318933967098115E-2</v>
      </c>
      <c r="Z74" s="25">
        <f>$Z$73*U74</f>
        <v>4.6015429756812679E-2</v>
      </c>
      <c r="AB74" s="22">
        <v>0</v>
      </c>
      <c r="AC74" s="24">
        <f>_xlfn.POISSON.DIST(AB74,$B$23*$AC$70*$AD$69,FALSE)</f>
        <v>0.10426208518354482</v>
      </c>
      <c r="AD74" s="24">
        <f>$AD$73*AC74</f>
        <v>3.2334597240450985E-2</v>
      </c>
      <c r="AE74" s="24">
        <f>$AE$73*AC74</f>
        <v>3.7856376411202791E-2</v>
      </c>
      <c r="AF74" s="24">
        <f>$AF$73*AC74</f>
        <v>2.2160554905471943E-2</v>
      </c>
      <c r="AG74" s="24">
        <f>$AG$73*AC74</f>
        <v>8.6483042888931289E-3</v>
      </c>
      <c r="AH74" s="25">
        <f>$AH$73*AC74</f>
        <v>2.5312938030768515E-3</v>
      </c>
    </row>
    <row r="75" spans="20:34" x14ac:dyDescent="0.25">
      <c r="T75" s="22">
        <v>1</v>
      </c>
      <c r="U75" s="24">
        <f>_xlfn.POISSON.DIST(T75,$B$23*$U$70*$V$69,FALSE)</f>
        <v>0.35331761180862314</v>
      </c>
      <c r="V75" s="24">
        <f>$V$73*U75</f>
        <v>1.6708079462299016E-2</v>
      </c>
      <c r="W75" s="24">
        <f>$W$73*U75</f>
        <v>5.098428677721889E-2</v>
      </c>
      <c r="X75" s="24">
        <f>$X$73*U75</f>
        <v>7.7788638246757011E-2</v>
      </c>
      <c r="Y75" s="24">
        <f>$Y$73*U75</f>
        <v>7.9123361631340969E-2</v>
      </c>
      <c r="Z75" s="25">
        <f>$Z$73*U75</f>
        <v>6.0360739983499043E-2</v>
      </c>
      <c r="AB75" s="22">
        <v>1</v>
      </c>
      <c r="AC75" s="24">
        <f>_xlfn.POISSON.DIST(AB75,$B$23*$AC$70*$AD$69,FALSE)</f>
        <v>0.2357206746320043</v>
      </c>
      <c r="AD75" s="24">
        <f>$AD$73*AC75</f>
        <v>7.3103593334580483E-2</v>
      </c>
      <c r="AE75" s="24">
        <f>$AE$73*AC75</f>
        <v>8.558749396832678E-2</v>
      </c>
      <c r="AF75" s="24">
        <f>$AF$73*AC75</f>
        <v>5.010163515664897E-2</v>
      </c>
      <c r="AG75" s="24">
        <f>$AG$73*AC75</f>
        <v>1.9552497130783303E-2</v>
      </c>
      <c r="AH75" s="25">
        <f>$AH$73*AC75</f>
        <v>5.7228692664517914E-3</v>
      </c>
    </row>
    <row r="76" spans="20:34" x14ac:dyDescent="0.25">
      <c r="T76" s="22">
        <v>2</v>
      </c>
      <c r="U76" s="24">
        <f>_xlfn.POISSON.DIST(T76,$B$23*$U$70*$V$69,FALSE)</f>
        <v>0.23173218864498074</v>
      </c>
      <c r="V76" s="24">
        <f>$V$73*U76</f>
        <v>1.095841161733537E-2</v>
      </c>
      <c r="W76" s="24">
        <f>$W$73*U76</f>
        <v>3.3439319090008447E-2</v>
      </c>
      <c r="X76" s="24">
        <f>$X$73*U76</f>
        <v>5.1019623110091762E-2</v>
      </c>
      <c r="Y76" s="24">
        <f>$Y$73*U76</f>
        <v>5.1895034809955762E-2</v>
      </c>
      <c r="Z76" s="25">
        <f>$Z$73*U76</f>
        <v>3.9589100336677438E-2</v>
      </c>
      <c r="AB76" s="22">
        <v>2</v>
      </c>
      <c r="AC76" s="24">
        <f>_xlfn.POISSON.DIST(AB76,$B$23*$AC$70*$AD$69,FALSE)</f>
        <v>0.26646424897004017</v>
      </c>
      <c r="AD76" s="24">
        <f>$AD$73*AC76</f>
        <v>8.2638038115751475E-2</v>
      </c>
      <c r="AE76" s="24">
        <f>$AE$73*AC76</f>
        <v>9.6750135884778335E-2</v>
      </c>
      <c r="AF76" s="24">
        <f>$AF$73*AC76</f>
        <v>5.663607829491097E-2</v>
      </c>
      <c r="AG76" s="24">
        <f>$AG$73*AC76</f>
        <v>2.2102607128444304E-2</v>
      </c>
      <c r="AH76" s="25">
        <f>$AH$73*AC76</f>
        <v>6.4692673369421833E-3</v>
      </c>
    </row>
    <row r="77" spans="20:34" x14ac:dyDescent="0.25">
      <c r="T77" s="22">
        <v>3</v>
      </c>
      <c r="U77" s="24">
        <f>_xlfn.POISSON.DIST(T77,$B$23*$U$70*$V$69,FALSE)</f>
        <v>0.10132489948501783</v>
      </c>
      <c r="V77" s="24">
        <f>$V$73*U77</f>
        <v>4.7915654796798898E-3</v>
      </c>
      <c r="W77" s="24">
        <f>$W$73*U77</f>
        <v>1.4621342272106192E-2</v>
      </c>
      <c r="X77" s="24">
        <f>$X$73*U77</f>
        <v>2.2308330204887622E-2</v>
      </c>
      <c r="Y77" s="24">
        <f>$Y$73*U77</f>
        <v>2.2691103970653156E-2</v>
      </c>
      <c r="Z77" s="25">
        <f>$Z$73*U77</f>
        <v>1.7310334122212209E-2</v>
      </c>
      <c r="AB77" s="22">
        <v>3</v>
      </c>
      <c r="AC77" s="24">
        <f>_xlfn.POISSON.DIST(AB77,$B$23*$AC$70*$AD$69,FALSE)</f>
        <v>0.20081167704109762</v>
      </c>
      <c r="AD77" s="24">
        <f>$AD$73*AC77</f>
        <v>6.2277333959633807E-2</v>
      </c>
      <c r="AE77" s="24">
        <f>$AE$73*AC77</f>
        <v>7.291243427992046E-2</v>
      </c>
      <c r="AF77" s="24">
        <f>$AF$73*AC77</f>
        <v>4.2681845340951236E-2</v>
      </c>
      <c r="AG77" s="24">
        <f>$AG$73*AC77</f>
        <v>1.6656874689941824E-2</v>
      </c>
      <c r="AH77" s="25">
        <f>$AH$73*AC77</f>
        <v>4.8753422951857972E-3</v>
      </c>
    </row>
    <row r="78" spans="20:34" x14ac:dyDescent="0.25">
      <c r="T78" s="22">
        <v>4</v>
      </c>
      <c r="U78" s="24">
        <f>_xlfn.POISSON.DIST(T78,$B$23*$U$70*$V$69,FALSE)</f>
        <v>3.3228234224868043E-2</v>
      </c>
      <c r="V78" s="24">
        <f>$V$73*U78</f>
        <v>1.5713340044925244E-3</v>
      </c>
      <c r="W78" s="24">
        <f>$W$73*U78</f>
        <v>4.7948864313588262E-3</v>
      </c>
      <c r="X78" s="24">
        <f>$X$73*U78</f>
        <v>7.3157380365653371E-3</v>
      </c>
      <c r="Y78" s="24">
        <f>$Y$73*U78</f>
        <v>7.4412639083760715E-3</v>
      </c>
      <c r="Z78" s="25">
        <f>$Z$73*U78</f>
        <v>5.6767076962029681E-3</v>
      </c>
      <c r="AB78" s="22">
        <v>4</v>
      </c>
      <c r="AC78" s="24">
        <f>_xlfn.POISSON.DIST(AB78,$B$23*$AC$70*$AD$69,FALSE)</f>
        <v>0.11350114450229319</v>
      </c>
      <c r="AD78" s="24">
        <f>$AD$73*AC78</f>
        <v>3.5199888697325786E-2</v>
      </c>
      <c r="AE78" s="24">
        <f>$AE$73*AC78</f>
        <v>4.1210973690168101E-2</v>
      </c>
      <c r="AF78" s="24">
        <f>$AF$73*AC78</f>
        <v>2.4124285833619055E-2</v>
      </c>
      <c r="AG78" s="24">
        <f>$AG$73*AC78</f>
        <v>9.4146633751420582E-3</v>
      </c>
      <c r="AH78" s="25">
        <f>$AH$73*AC78</f>
        <v>2.7556013599287668E-3</v>
      </c>
    </row>
    <row r="79" spans="20:34" x14ac:dyDescent="0.25">
      <c r="T79" s="22"/>
      <c r="U79" s="1" t="s">
        <v>120</v>
      </c>
      <c r="V79" s="1" t="s">
        <v>121</v>
      </c>
      <c r="W79" s="1" t="s">
        <v>122</v>
      </c>
      <c r="Z79" s="23"/>
      <c r="AB79" s="22"/>
      <c r="AC79" s="1" t="s">
        <v>120</v>
      </c>
      <c r="AD79" s="1" t="s">
        <v>121</v>
      </c>
      <c r="AE79" s="1" t="s">
        <v>122</v>
      </c>
      <c r="AH79" s="23"/>
    </row>
    <row r="80" spans="20:34" x14ac:dyDescent="0.25">
      <c r="T80" s="22" t="str">
        <f>T69</f>
        <v>Leicester</v>
      </c>
      <c r="U80" s="24">
        <f>SUM(W74,X74,Y74,Z74,X75,Y75,Y76,Z75,Z76,Z77)</f>
        <v>0.53057037409237562</v>
      </c>
      <c r="V80" s="24">
        <f>1/W80</f>
        <v>0.47393364928909953</v>
      </c>
      <c r="W80" s="1">
        <v>2.11</v>
      </c>
      <c r="Z80" s="23"/>
      <c r="AB80" s="22" t="str">
        <f>AB69</f>
        <v>West Ham</v>
      </c>
      <c r="AC80" s="24">
        <f>SUM(AE74,AF74,AG74,AH74,AF75,AG75,AG76,AH75,AH76,AH77)</f>
        <v>0.18002074772310109</v>
      </c>
      <c r="AD80" s="24">
        <f>1/AE80</f>
        <v>0.16666666666666666</v>
      </c>
      <c r="AE80" s="1">
        <v>6</v>
      </c>
      <c r="AH80" s="23"/>
    </row>
    <row r="81" spans="20:34" x14ac:dyDescent="0.25">
      <c r="T81" s="22" t="s">
        <v>128</v>
      </c>
      <c r="U81" s="24">
        <f>SUM(V74,W75,X76,Y77,Z78)</f>
        <v>0.14310896528376388</v>
      </c>
      <c r="V81" s="24">
        <f>1/W81</f>
        <v>0.3125</v>
      </c>
      <c r="W81" s="1">
        <v>3.2</v>
      </c>
      <c r="Z81" s="23"/>
      <c r="AB81" s="22" t="s">
        <v>128</v>
      </c>
      <c r="AC81" s="24">
        <f>SUM(AD74,AE75,AF76,AG77,AH78)</f>
        <v>0.19397064555355933</v>
      </c>
      <c r="AD81" s="24">
        <f>1/AE81</f>
        <v>0.27777777777777779</v>
      </c>
      <c r="AE81" s="1">
        <v>3.6</v>
      </c>
      <c r="AH81" s="23"/>
    </row>
    <row r="82" spans="20:34" x14ac:dyDescent="0.25">
      <c r="T82" s="22" t="str">
        <f>T70</f>
        <v>Everton</v>
      </c>
      <c r="U82" s="24">
        <f>SUM(V75,V76,V77,V78,W76,W77,W78,X78,Y78,X77)</f>
        <v>0.12395027050710929</v>
      </c>
      <c r="V82" s="24">
        <f>1/W82</f>
        <v>0.34246575342465752</v>
      </c>
      <c r="W82" s="1">
        <v>2.92</v>
      </c>
      <c r="Z82" s="23"/>
      <c r="AB82" s="22" t="str">
        <f>AB70</f>
        <v>Chelsea</v>
      </c>
      <c r="AC82" s="24">
        <f>SUM(AD75,AD76,AD77,AD78,AE76,AE77,AE78,AF78,AG78,AF77)</f>
        <v>0.54031319251187071</v>
      </c>
      <c r="AD82" s="24">
        <f>1/AE82</f>
        <v>0.68493150684931503</v>
      </c>
      <c r="AE82" s="1">
        <v>1.46</v>
      </c>
      <c r="AH82" s="23"/>
    </row>
    <row r="83" spans="20:34" x14ac:dyDescent="0.25">
      <c r="T83" s="22" t="s">
        <v>133</v>
      </c>
      <c r="U83" s="24">
        <f>SUM(V74,W74,X74,V75,V76,W75)</f>
        <v>0.18955682282447281</v>
      </c>
      <c r="V83" s="24">
        <f>1/W83</f>
        <v>0.49751243781094534</v>
      </c>
      <c r="W83" s="1">
        <v>2.0099999999999998</v>
      </c>
      <c r="Z83" s="23"/>
      <c r="AB83" s="22" t="s">
        <v>133</v>
      </c>
      <c r="AC83" s="24">
        <f>SUM(AD74,AE74,AF74,AD75,AD76,AE75)</f>
        <v>0.33368065397578445</v>
      </c>
      <c r="AD83" s="24">
        <f>1/AE83</f>
        <v>0.48780487804878053</v>
      </c>
      <c r="AE83" s="1">
        <v>2.0499999999999998</v>
      </c>
      <c r="AH83" s="23"/>
    </row>
    <row r="84" spans="20:34" x14ac:dyDescent="0.25">
      <c r="T84" s="26" t="s">
        <v>136</v>
      </c>
      <c r="U84" s="28">
        <f>1-U83</f>
        <v>0.81044317717552716</v>
      </c>
      <c r="V84" s="28">
        <f>1/W84</f>
        <v>0.58479532163742687</v>
      </c>
      <c r="W84" s="27">
        <v>1.71</v>
      </c>
      <c r="X84" s="27"/>
      <c r="Y84" s="27"/>
      <c r="Z84" s="29"/>
      <c r="AB84" s="26" t="s">
        <v>136</v>
      </c>
      <c r="AC84" s="28">
        <f>1-AC83</f>
        <v>0.66631934602421561</v>
      </c>
      <c r="AD84" s="28">
        <f>1/AE84</f>
        <v>0.59523809523809523</v>
      </c>
      <c r="AE84" s="27">
        <v>1.68</v>
      </c>
      <c r="AF84" s="27"/>
      <c r="AG84" s="27"/>
      <c r="AH84" s="29"/>
    </row>
  </sheetData>
  <autoFilter ref="A1:R21" xr:uid="{00000000-0009-0000-0000-000001000000}"/>
  <conditionalFormatting sqref="V6:Z10">
    <cfRule type="top10" priority="89" rank="5"/>
    <cfRule type="top10" dxfId="19" priority="88" rank="5"/>
    <cfRule type="top10" dxfId="18" priority="87" rank="1"/>
  </conditionalFormatting>
  <conditionalFormatting sqref="V23:Z27">
    <cfRule type="top10" priority="24" rank="5"/>
    <cfRule type="top10" dxfId="17" priority="23" rank="5"/>
    <cfRule type="top10" dxfId="16" priority="22" rank="1"/>
  </conditionalFormatting>
  <conditionalFormatting sqref="V40:Z44">
    <cfRule type="top10" dxfId="15" priority="16" rank="1"/>
    <cfRule type="top10" dxfId="14" priority="17" rank="5"/>
    <cfRule type="top10" priority="18" rank="5"/>
  </conditionalFormatting>
  <conditionalFormatting sqref="V57:Z61">
    <cfRule type="top10" dxfId="13" priority="10" rank="1"/>
    <cfRule type="top10" dxfId="12" priority="11" rank="5"/>
    <cfRule type="top10" priority="12" rank="5"/>
  </conditionalFormatting>
  <conditionalFormatting sqref="V74:Z78">
    <cfRule type="top10" priority="6" rank="5"/>
    <cfRule type="top10" dxfId="11" priority="5" rank="5"/>
    <cfRule type="top10" dxfId="10" priority="4" rank="1"/>
  </conditionalFormatting>
  <conditionalFormatting sqref="AD6:AH10">
    <cfRule type="top10" dxfId="9" priority="25" rank="1"/>
    <cfRule type="top10" dxfId="8" priority="26" rank="5"/>
    <cfRule type="top10" priority="27" rank="5"/>
  </conditionalFormatting>
  <conditionalFormatting sqref="AD23:AH27">
    <cfRule type="top10" dxfId="7" priority="19" rank="1"/>
    <cfRule type="top10" dxfId="6" priority="20" rank="5"/>
    <cfRule type="top10" priority="21" rank="5"/>
  </conditionalFormatting>
  <conditionalFormatting sqref="AD40:AH44">
    <cfRule type="top10" dxfId="5" priority="13" rank="1"/>
    <cfRule type="top10" dxfId="4" priority="14" rank="5"/>
    <cfRule type="top10" priority="15" rank="5"/>
  </conditionalFormatting>
  <conditionalFormatting sqref="AD57:AH61">
    <cfRule type="top10" dxfId="3" priority="8" rank="5"/>
    <cfRule type="top10" priority="9" rank="5"/>
    <cfRule type="top10" dxfId="2" priority="7" rank="1"/>
  </conditionalFormatting>
  <conditionalFormatting sqref="AD74:AH78">
    <cfRule type="top10" priority="3" rank="5"/>
    <cfRule type="top10" dxfId="1" priority="2" rank="5"/>
    <cfRule type="top10" dxfId="0" priority="1" rank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"/>
  <sheetViews>
    <sheetView workbookViewId="0">
      <selection activeCell="B6" sqref="B6"/>
    </sheetView>
  </sheetViews>
  <sheetFormatPr baseColWidth="10" defaultColWidth="9.1640625" defaultRowHeight="21" x14ac:dyDescent="0.25"/>
  <cols>
    <col min="1" max="1" width="16.83203125" style="1" bestFit="1" customWidth="1"/>
    <col min="2" max="2" width="20" style="1" bestFit="1" customWidth="1"/>
    <col min="3" max="3" width="10.5" style="1" bestFit="1" customWidth="1"/>
    <col min="4" max="4" width="8.5" style="1" hidden="1" customWidth="1"/>
    <col min="5" max="5" width="11.33203125" style="1" bestFit="1" customWidth="1"/>
    <col min="6" max="6" width="12.6640625" style="1" bestFit="1" customWidth="1"/>
    <col min="7" max="8" width="15.5" style="1" hidden="1" customWidth="1"/>
    <col min="9" max="9" width="11.83203125" style="1" bestFit="1" customWidth="1"/>
    <col min="10" max="11" width="18.6640625" style="1" hidden="1" customWidth="1"/>
    <col min="12" max="12" width="15" style="1" bestFit="1" customWidth="1"/>
    <col min="13" max="14" width="10.5" style="1" hidden="1" customWidth="1"/>
    <col min="15" max="15" width="7.33203125" style="1" bestFit="1" customWidth="1"/>
    <col min="16" max="16" width="29.1640625" style="1" hidden="1" customWidth="1"/>
    <col min="17" max="17" width="25.33203125" style="1" hidden="1" customWidth="1"/>
    <col min="18" max="18" width="25.83203125" style="1" hidden="1" customWidth="1"/>
    <col min="19" max="19" width="29.1640625" style="1" hidden="1" customWidth="1"/>
    <col min="20" max="20" width="25.33203125" style="1" hidden="1" customWidth="1"/>
    <col min="21" max="21" width="25.83203125" style="1" hidden="1" customWidth="1"/>
    <col min="22" max="22" width="25.5" style="1" bestFit="1" customWidth="1"/>
    <col min="23" max="23" width="21.5" style="1" bestFit="1" customWidth="1"/>
    <col min="24" max="24" width="8.33203125" style="1" bestFit="1" customWidth="1"/>
    <col min="25" max="25" width="14.83203125" style="1" hidden="1" customWidth="1"/>
    <col min="26" max="26" width="33.1640625" style="1" bestFit="1" customWidth="1"/>
    <col min="27" max="46" width="9.1640625" style="1" customWidth="1"/>
    <col min="47" max="16384" width="9.1640625" style="1"/>
  </cols>
  <sheetData>
    <row r="1" spans="1:26" ht="21.75" customHeight="1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6</v>
      </c>
      <c r="F1" s="44" t="s">
        <v>7</v>
      </c>
      <c r="G1" s="44" t="s">
        <v>8</v>
      </c>
      <c r="H1" s="44" t="s">
        <v>9</v>
      </c>
      <c r="I1" s="44" t="s">
        <v>10</v>
      </c>
      <c r="J1" s="44" t="s">
        <v>11</v>
      </c>
      <c r="K1" s="44" t="s">
        <v>12</v>
      </c>
      <c r="L1" s="44" t="s">
        <v>29</v>
      </c>
      <c r="M1" s="44" t="s">
        <v>30</v>
      </c>
      <c r="N1" s="44" t="s">
        <v>31</v>
      </c>
      <c r="O1" s="44" t="s">
        <v>32</v>
      </c>
      <c r="P1" s="44" t="s">
        <v>33</v>
      </c>
      <c r="Q1" s="44" t="s">
        <v>34</v>
      </c>
      <c r="R1" s="44" t="s">
        <v>35</v>
      </c>
      <c r="S1" s="44" t="s">
        <v>36</v>
      </c>
      <c r="T1" s="44" t="s">
        <v>37</v>
      </c>
      <c r="U1" s="44" t="s">
        <v>38</v>
      </c>
      <c r="V1" s="44" t="s">
        <v>39</v>
      </c>
      <c r="W1" s="44" t="s">
        <v>24</v>
      </c>
      <c r="X1" s="44" t="s">
        <v>25</v>
      </c>
      <c r="Y1" s="44" t="s">
        <v>27</v>
      </c>
      <c r="Z1" s="44" t="s">
        <v>28</v>
      </c>
    </row>
    <row r="2" spans="1:26" ht="21.75" customHeight="1" thickTop="1" x14ac:dyDescent="0.25">
      <c r="A2" s="45" t="s">
        <v>151</v>
      </c>
      <c r="B2" s="46" t="s">
        <v>54</v>
      </c>
      <c r="C2" s="46">
        <v>5.5</v>
      </c>
      <c r="D2" s="46" t="s">
        <v>70</v>
      </c>
      <c r="E2" s="46">
        <v>2</v>
      </c>
      <c r="F2" s="46">
        <v>2</v>
      </c>
      <c r="G2" s="46">
        <v>4</v>
      </c>
      <c r="H2" s="46">
        <v>29</v>
      </c>
      <c r="I2" s="46">
        <v>1.82</v>
      </c>
      <c r="J2" s="46">
        <v>3.45</v>
      </c>
      <c r="K2" s="46">
        <v>5.27</v>
      </c>
      <c r="L2" s="46">
        <v>3</v>
      </c>
      <c r="M2" s="46">
        <v>1.3</v>
      </c>
      <c r="N2" s="46">
        <v>0.24</v>
      </c>
      <c r="O2" s="46">
        <v>2.02</v>
      </c>
      <c r="P2" s="46">
        <v>0.37</v>
      </c>
      <c r="Q2" s="46">
        <v>1</v>
      </c>
      <c r="R2" s="46">
        <v>4.32</v>
      </c>
      <c r="S2" s="46">
        <v>3.32</v>
      </c>
      <c r="T2" s="46">
        <v>0.61</v>
      </c>
      <c r="U2" s="46">
        <v>14</v>
      </c>
      <c r="V2" s="46">
        <v>6</v>
      </c>
      <c r="W2" s="46" t="s">
        <v>53</v>
      </c>
      <c r="X2" s="46">
        <v>2.08</v>
      </c>
      <c r="Y2" s="46">
        <v>0.19</v>
      </c>
      <c r="Z2" s="46">
        <v>0.30636000000000002</v>
      </c>
    </row>
    <row r="3" spans="1:26" x14ac:dyDescent="0.25">
      <c r="A3" s="47" t="s">
        <v>152</v>
      </c>
      <c r="B3" s="48" t="s">
        <v>48</v>
      </c>
      <c r="C3" s="48">
        <v>5</v>
      </c>
      <c r="D3" s="48" t="s">
        <v>70</v>
      </c>
      <c r="E3" s="48">
        <v>2</v>
      </c>
      <c r="F3" s="48">
        <v>2</v>
      </c>
      <c r="G3" s="48">
        <v>4</v>
      </c>
      <c r="H3" s="48">
        <v>19</v>
      </c>
      <c r="I3" s="48">
        <v>2.6</v>
      </c>
      <c r="J3" s="48">
        <v>1.2</v>
      </c>
      <c r="K3" s="48">
        <v>3.8</v>
      </c>
      <c r="L3" s="48">
        <v>1</v>
      </c>
      <c r="M3" s="48">
        <v>2.0299999999999998</v>
      </c>
      <c r="N3" s="48">
        <v>0.41</v>
      </c>
      <c r="O3" s="48">
        <v>1.22</v>
      </c>
      <c r="P3" s="48">
        <v>0.24</v>
      </c>
      <c r="Q3" s="48">
        <v>3</v>
      </c>
      <c r="R3" s="48">
        <v>6.25</v>
      </c>
      <c r="S3" s="48">
        <v>3.25</v>
      </c>
      <c r="T3" s="48">
        <v>0.64999999999999991</v>
      </c>
      <c r="U3" s="48">
        <v>16</v>
      </c>
      <c r="V3" s="48">
        <v>2</v>
      </c>
      <c r="W3" s="48" t="s">
        <v>49</v>
      </c>
      <c r="X3" s="48">
        <v>0.75</v>
      </c>
      <c r="Y3" s="48">
        <v>0.56999999999999995</v>
      </c>
      <c r="Z3" s="48">
        <v>0.2460625000000001</v>
      </c>
    </row>
    <row r="4" spans="1:26" x14ac:dyDescent="0.25">
      <c r="A4" s="49" t="s">
        <v>153</v>
      </c>
      <c r="B4" s="50" t="s">
        <v>41</v>
      </c>
      <c r="C4" s="50">
        <v>5.5</v>
      </c>
      <c r="D4" s="50" t="s">
        <v>70</v>
      </c>
      <c r="E4" s="50">
        <v>2</v>
      </c>
      <c r="F4" s="50">
        <v>2</v>
      </c>
      <c r="G4" s="50">
        <v>4</v>
      </c>
      <c r="H4" s="50">
        <v>23</v>
      </c>
      <c r="I4" s="50">
        <v>1.45</v>
      </c>
      <c r="J4" s="50">
        <v>2.73</v>
      </c>
      <c r="K4" s="50">
        <v>4.18</v>
      </c>
      <c r="L4" s="50">
        <v>3</v>
      </c>
      <c r="M4" s="50">
        <v>-0.2</v>
      </c>
      <c r="N4" s="50">
        <v>-0.04</v>
      </c>
      <c r="O4" s="50">
        <v>1.81</v>
      </c>
      <c r="P4" s="50">
        <v>0.33</v>
      </c>
      <c r="Q4" s="50">
        <v>1</v>
      </c>
      <c r="R4" s="50">
        <v>2.61</v>
      </c>
      <c r="S4" s="50">
        <v>1.61</v>
      </c>
      <c r="T4" s="50">
        <v>0.28999999999999998</v>
      </c>
      <c r="U4" s="50">
        <v>9</v>
      </c>
      <c r="V4" s="50">
        <v>2</v>
      </c>
      <c r="W4" s="50" t="s">
        <v>43</v>
      </c>
      <c r="X4" s="50">
        <v>0.94</v>
      </c>
      <c r="Y4" s="50">
        <v>0.19</v>
      </c>
      <c r="Z4" s="50">
        <v>0.16585500000000011</v>
      </c>
    </row>
    <row r="5" spans="1:26" x14ac:dyDescent="0.25">
      <c r="A5" s="47" t="s">
        <v>154</v>
      </c>
      <c r="B5" s="48" t="s">
        <v>61</v>
      </c>
      <c r="C5" s="48">
        <v>4.5</v>
      </c>
      <c r="D5" s="48" t="s">
        <v>70</v>
      </c>
      <c r="E5" s="48">
        <v>1</v>
      </c>
      <c r="F5" s="48">
        <v>1</v>
      </c>
      <c r="G5" s="48">
        <v>2</v>
      </c>
      <c r="H5" s="48">
        <v>9</v>
      </c>
      <c r="I5" s="48">
        <v>1.1100000000000001</v>
      </c>
      <c r="J5" s="48">
        <v>0.89</v>
      </c>
      <c r="K5" s="48">
        <v>2</v>
      </c>
      <c r="L5" s="48">
        <v>1</v>
      </c>
      <c r="M5" s="48">
        <v>0.35</v>
      </c>
      <c r="N5" s="48">
        <v>0.08</v>
      </c>
      <c r="O5" s="48">
        <v>1.08</v>
      </c>
      <c r="P5" s="48">
        <v>0.24</v>
      </c>
      <c r="Q5" s="48">
        <v>1</v>
      </c>
      <c r="R5" s="48">
        <v>2.4300000000000002</v>
      </c>
      <c r="S5" s="48">
        <v>1.43</v>
      </c>
      <c r="T5" s="48">
        <v>0.32</v>
      </c>
      <c r="U5" s="48">
        <v>7</v>
      </c>
      <c r="V5" s="48">
        <v>0</v>
      </c>
      <c r="W5" s="48" t="s">
        <v>60</v>
      </c>
      <c r="X5" s="48">
        <v>0.75</v>
      </c>
      <c r="Y5" s="48">
        <v>0.38</v>
      </c>
      <c r="Z5" s="48">
        <v>-2.012500000000006E-2</v>
      </c>
    </row>
    <row r="6" spans="1:26" x14ac:dyDescent="0.25">
      <c r="A6" s="49" t="s">
        <v>155</v>
      </c>
      <c r="B6" s="50" t="s">
        <v>66</v>
      </c>
      <c r="C6" s="50">
        <v>4.4000000000000004</v>
      </c>
      <c r="D6" s="50" t="s">
        <v>70</v>
      </c>
      <c r="E6" s="50">
        <v>1</v>
      </c>
      <c r="F6" s="50">
        <v>2</v>
      </c>
      <c r="G6" s="50">
        <v>3</v>
      </c>
      <c r="H6" s="50">
        <v>14</v>
      </c>
      <c r="I6" s="50">
        <v>0.68</v>
      </c>
      <c r="J6" s="50">
        <v>2.5</v>
      </c>
      <c r="K6" s="50">
        <v>3.18</v>
      </c>
      <c r="L6" s="50">
        <v>1</v>
      </c>
      <c r="M6" s="50">
        <v>-5.0000000000000037E-2</v>
      </c>
      <c r="N6" s="50">
        <v>-0.01</v>
      </c>
      <c r="O6" s="50">
        <v>1</v>
      </c>
      <c r="P6" s="50">
        <v>0.23</v>
      </c>
      <c r="Q6" s="50">
        <v>5</v>
      </c>
      <c r="R6" s="50">
        <v>5.95</v>
      </c>
      <c r="S6" s="50">
        <v>0.95</v>
      </c>
      <c r="T6" s="50">
        <v>0.22</v>
      </c>
      <c r="U6" s="50">
        <v>10</v>
      </c>
      <c r="V6" s="50">
        <v>3</v>
      </c>
      <c r="W6" s="50" t="s">
        <v>65</v>
      </c>
      <c r="X6" s="50">
        <v>0.19</v>
      </c>
      <c r="Y6" s="50">
        <v>1.32</v>
      </c>
      <c r="Z6" s="50">
        <v>-9.4810000000000005E-2</v>
      </c>
    </row>
    <row r="7" spans="1:26" x14ac:dyDescent="0.25">
      <c r="A7" s="47" t="s">
        <v>156</v>
      </c>
      <c r="B7" s="48" t="s">
        <v>61</v>
      </c>
      <c r="C7" s="48">
        <v>4.5</v>
      </c>
      <c r="D7" s="48" t="s">
        <v>70</v>
      </c>
      <c r="E7" s="48">
        <v>1</v>
      </c>
      <c r="F7" s="48">
        <v>1</v>
      </c>
      <c r="G7" s="48">
        <v>2</v>
      </c>
      <c r="H7" s="48">
        <v>9</v>
      </c>
      <c r="I7" s="48">
        <v>0.44</v>
      </c>
      <c r="J7" s="48">
        <v>1.56</v>
      </c>
      <c r="K7" s="48">
        <v>2</v>
      </c>
      <c r="L7" s="48">
        <v>1</v>
      </c>
      <c r="M7" s="48">
        <v>0.42999999999999988</v>
      </c>
      <c r="N7" s="48">
        <v>0.1</v>
      </c>
      <c r="O7" s="48">
        <v>0.45</v>
      </c>
      <c r="P7" s="48">
        <v>0.1</v>
      </c>
      <c r="Q7" s="48">
        <v>1</v>
      </c>
      <c r="R7" s="48">
        <v>1.88</v>
      </c>
      <c r="S7" s="48">
        <v>0.87999999999999989</v>
      </c>
      <c r="T7" s="48">
        <v>0.2</v>
      </c>
      <c r="U7" s="48">
        <v>3</v>
      </c>
      <c r="V7" s="48">
        <v>1</v>
      </c>
      <c r="W7" s="48" t="s">
        <v>60</v>
      </c>
      <c r="X7" s="48">
        <v>0.75</v>
      </c>
      <c r="Y7" s="48">
        <v>0.38</v>
      </c>
      <c r="Z7" s="48">
        <v>-0.1576250000000001</v>
      </c>
    </row>
    <row r="8" spans="1:26" x14ac:dyDescent="0.25">
      <c r="A8" s="49" t="s">
        <v>157</v>
      </c>
      <c r="B8" s="50" t="s">
        <v>66</v>
      </c>
      <c r="C8" s="50">
        <v>4.5</v>
      </c>
      <c r="D8" s="50" t="s">
        <v>70</v>
      </c>
      <c r="E8" s="50">
        <v>1</v>
      </c>
      <c r="F8" s="50">
        <v>0</v>
      </c>
      <c r="G8" s="50">
        <v>1</v>
      </c>
      <c r="H8" s="50">
        <v>2</v>
      </c>
      <c r="I8" s="50">
        <v>0.44</v>
      </c>
      <c r="J8" s="50">
        <v>0</v>
      </c>
      <c r="K8" s="50">
        <v>0.44</v>
      </c>
      <c r="L8" s="50">
        <v>0</v>
      </c>
      <c r="M8" s="50">
        <v>0.64999999999999991</v>
      </c>
      <c r="N8" s="50">
        <v>0.14000000000000001</v>
      </c>
      <c r="O8" s="50">
        <v>0</v>
      </c>
      <c r="P8" s="50">
        <v>0</v>
      </c>
      <c r="Q8" s="50">
        <v>2</v>
      </c>
      <c r="R8" s="50">
        <v>2.65</v>
      </c>
      <c r="S8" s="50">
        <v>0.64999999999999991</v>
      </c>
      <c r="T8" s="50">
        <v>0.14000000000000001</v>
      </c>
      <c r="U8" s="50">
        <v>3</v>
      </c>
      <c r="V8" s="50">
        <v>0</v>
      </c>
      <c r="W8" s="50" t="s">
        <v>65</v>
      </c>
      <c r="X8" s="50">
        <v>0.19</v>
      </c>
      <c r="Y8" s="50">
        <v>1.32</v>
      </c>
      <c r="Z8" s="50">
        <v>-0.16980999999999999</v>
      </c>
    </row>
    <row r="9" spans="1:26" x14ac:dyDescent="0.25">
      <c r="A9" s="47" t="s">
        <v>158</v>
      </c>
      <c r="B9" s="48" t="s">
        <v>54</v>
      </c>
      <c r="C9" s="48">
        <v>4.4000000000000004</v>
      </c>
      <c r="D9" s="48" t="s">
        <v>70</v>
      </c>
      <c r="E9" s="48">
        <v>1</v>
      </c>
      <c r="F9" s="48">
        <v>1</v>
      </c>
      <c r="G9" s="48">
        <v>2</v>
      </c>
      <c r="H9" s="48">
        <v>7</v>
      </c>
      <c r="I9" s="48">
        <v>0.68</v>
      </c>
      <c r="J9" s="48">
        <v>0.91</v>
      </c>
      <c r="K9" s="48">
        <v>1.59</v>
      </c>
      <c r="L9" s="48">
        <v>0</v>
      </c>
      <c r="M9" s="48">
        <v>0.6100000000000001</v>
      </c>
      <c r="N9" s="48">
        <v>0.14000000000000001</v>
      </c>
      <c r="O9" s="48">
        <v>0.3</v>
      </c>
      <c r="P9" s="48">
        <v>7.0000000000000007E-2</v>
      </c>
      <c r="Q9" s="48">
        <v>2</v>
      </c>
      <c r="R9" s="48">
        <v>2.91</v>
      </c>
      <c r="S9" s="48">
        <v>0.91000000000000014</v>
      </c>
      <c r="T9" s="48">
        <v>0.21</v>
      </c>
      <c r="U9" s="48">
        <v>11</v>
      </c>
      <c r="V9" s="48">
        <v>0</v>
      </c>
      <c r="W9" s="48" t="s">
        <v>53</v>
      </c>
      <c r="X9" s="48">
        <v>2.08</v>
      </c>
      <c r="Y9" s="48">
        <v>0.19</v>
      </c>
      <c r="Z9" s="48">
        <v>-0.29614000000000001</v>
      </c>
    </row>
    <row r="10" spans="1:26" x14ac:dyDescent="0.25">
      <c r="A10" s="49" t="s">
        <v>159</v>
      </c>
      <c r="B10" s="50" t="s">
        <v>60</v>
      </c>
      <c r="C10" s="50">
        <v>4.5</v>
      </c>
      <c r="D10" s="50" t="s">
        <v>70</v>
      </c>
      <c r="E10" s="50">
        <v>2</v>
      </c>
      <c r="F10" s="50">
        <v>2</v>
      </c>
      <c r="G10" s="50">
        <v>4</v>
      </c>
      <c r="H10" s="50">
        <v>20</v>
      </c>
      <c r="I10" s="50">
        <v>1.1100000000000001</v>
      </c>
      <c r="J10" s="50">
        <v>3.33</v>
      </c>
      <c r="K10" s="50">
        <v>4.4400000000000004</v>
      </c>
      <c r="L10" s="50">
        <v>2</v>
      </c>
      <c r="M10" s="50">
        <v>-4.0000000000000042E-2</v>
      </c>
      <c r="N10" s="50">
        <v>-0.01</v>
      </c>
      <c r="O10" s="50">
        <v>1.08</v>
      </c>
      <c r="P10" s="50">
        <v>0.24</v>
      </c>
      <c r="Q10" s="50">
        <v>2</v>
      </c>
      <c r="R10" s="50">
        <v>3.04</v>
      </c>
      <c r="S10" s="50">
        <v>1.04</v>
      </c>
      <c r="T10" s="50">
        <v>0.23</v>
      </c>
      <c r="U10" s="50">
        <v>10</v>
      </c>
      <c r="V10" s="50">
        <v>3</v>
      </c>
      <c r="W10" s="50" t="s">
        <v>61</v>
      </c>
      <c r="X10" s="50">
        <v>1.1299999999999999</v>
      </c>
      <c r="Y10" s="50">
        <v>0.38</v>
      </c>
      <c r="Z10" s="50">
        <v>-0.30895499999999992</v>
      </c>
    </row>
    <row r="11" spans="1:26" x14ac:dyDescent="0.25">
      <c r="A11" s="47" t="s">
        <v>160</v>
      </c>
      <c r="B11" s="48" t="s">
        <v>65</v>
      </c>
      <c r="C11" s="48">
        <v>4.5</v>
      </c>
      <c r="D11" s="48" t="s">
        <v>70</v>
      </c>
      <c r="E11" s="48">
        <v>1</v>
      </c>
      <c r="F11" s="48">
        <v>1</v>
      </c>
      <c r="G11" s="48">
        <v>2</v>
      </c>
      <c r="H11" s="48">
        <v>6</v>
      </c>
      <c r="I11" s="48">
        <v>0.89</v>
      </c>
      <c r="J11" s="48">
        <v>0.44</v>
      </c>
      <c r="K11" s="48">
        <v>1.33</v>
      </c>
      <c r="L11" s="48">
        <v>0</v>
      </c>
      <c r="M11" s="48">
        <v>1.45</v>
      </c>
      <c r="N11" s="48">
        <v>0.32</v>
      </c>
      <c r="O11" s="48">
        <v>-0.75</v>
      </c>
      <c r="P11" s="48">
        <v>-0.17</v>
      </c>
      <c r="Q11" s="48">
        <v>2</v>
      </c>
      <c r="R11" s="48">
        <v>2.7</v>
      </c>
      <c r="S11" s="48">
        <v>0.70000000000000018</v>
      </c>
      <c r="T11" s="48">
        <v>0.15</v>
      </c>
      <c r="U11" s="48">
        <v>7</v>
      </c>
      <c r="V11" s="48">
        <v>0</v>
      </c>
      <c r="W11" s="48" t="s">
        <v>66</v>
      </c>
      <c r="X11" s="48">
        <v>0.38</v>
      </c>
      <c r="Y11" s="48">
        <v>1.51</v>
      </c>
      <c r="Z11" s="48">
        <v>-0.58528499999999994</v>
      </c>
    </row>
    <row r="12" spans="1:26" x14ac:dyDescent="0.25">
      <c r="A12" s="49" t="s">
        <v>93</v>
      </c>
      <c r="B12" s="50" t="s">
        <v>74</v>
      </c>
      <c r="C12" s="50">
        <v>5</v>
      </c>
      <c r="D12" s="50" t="s">
        <v>70</v>
      </c>
      <c r="E12" s="50">
        <v>2</v>
      </c>
      <c r="F12" s="50">
        <v>2</v>
      </c>
      <c r="G12" s="50">
        <v>4</v>
      </c>
      <c r="H12" s="50">
        <v>21</v>
      </c>
      <c r="I12" s="50">
        <v>1.4</v>
      </c>
      <c r="J12" s="50">
        <v>2.8</v>
      </c>
      <c r="K12" s="50">
        <v>4.2</v>
      </c>
      <c r="L12" s="50">
        <v>2</v>
      </c>
      <c r="M12" s="50">
        <v>-0.83000000000000007</v>
      </c>
      <c r="N12" s="50">
        <v>-0.17</v>
      </c>
      <c r="O12" s="50">
        <v>1.21</v>
      </c>
      <c r="P12" s="50">
        <v>0.24</v>
      </c>
      <c r="Q12" s="50">
        <v>5</v>
      </c>
      <c r="R12" s="50">
        <v>5.38</v>
      </c>
      <c r="S12" s="50">
        <v>0.37999999999999989</v>
      </c>
      <c r="T12" s="50">
        <v>6.9999999999999979E-2</v>
      </c>
      <c r="U12" s="50">
        <v>7</v>
      </c>
      <c r="V12" s="50">
        <v>1</v>
      </c>
      <c r="W12" s="50" t="s">
        <v>73</v>
      </c>
      <c r="X12" s="50">
        <v>0.75</v>
      </c>
      <c r="Y12" s="50">
        <v>0.94</v>
      </c>
      <c r="Z12" s="50">
        <v>-0.8391249999999999</v>
      </c>
    </row>
    <row r="13" spans="1:26" x14ac:dyDescent="0.25">
      <c r="A13" s="47" t="s">
        <v>161</v>
      </c>
      <c r="B13" s="48" t="s">
        <v>53</v>
      </c>
      <c r="C13" s="48">
        <v>5.5</v>
      </c>
      <c r="D13" s="48" t="s">
        <v>70</v>
      </c>
      <c r="E13" s="48">
        <v>2</v>
      </c>
      <c r="F13" s="48">
        <v>2</v>
      </c>
      <c r="G13" s="48">
        <v>4</v>
      </c>
      <c r="H13" s="48">
        <v>19</v>
      </c>
      <c r="I13" s="48">
        <v>1.64</v>
      </c>
      <c r="J13" s="48">
        <v>1.82</v>
      </c>
      <c r="K13" s="48">
        <v>3.45</v>
      </c>
      <c r="L13" s="48">
        <v>1</v>
      </c>
      <c r="M13" s="48">
        <v>-0.75</v>
      </c>
      <c r="N13" s="48">
        <v>-0.14000000000000001</v>
      </c>
      <c r="O13" s="48">
        <v>0.74</v>
      </c>
      <c r="P13" s="48">
        <v>0.13</v>
      </c>
      <c r="Q13" s="48">
        <v>3</v>
      </c>
      <c r="R13" s="48">
        <v>2.99</v>
      </c>
      <c r="S13" s="48">
        <v>-1.0000000000000011E-2</v>
      </c>
      <c r="T13" s="48">
        <v>-1.0000000000000011E-2</v>
      </c>
      <c r="U13" s="48">
        <v>10</v>
      </c>
      <c r="V13" s="48">
        <v>2</v>
      </c>
      <c r="W13" s="48" t="s">
        <v>54</v>
      </c>
      <c r="X13" s="48">
        <v>1.1299999999999999</v>
      </c>
      <c r="Y13" s="48">
        <v>0.56999999999999995</v>
      </c>
      <c r="Z13" s="48">
        <v>-0.85593249999999987</v>
      </c>
    </row>
    <row r="14" spans="1:26" x14ac:dyDescent="0.25">
      <c r="A14" s="49" t="s">
        <v>162</v>
      </c>
      <c r="B14" s="50" t="s">
        <v>65</v>
      </c>
      <c r="C14" s="50">
        <v>4.4000000000000004</v>
      </c>
      <c r="D14" s="50" t="s">
        <v>70</v>
      </c>
      <c r="E14" s="50">
        <v>1</v>
      </c>
      <c r="F14" s="50">
        <v>1</v>
      </c>
      <c r="G14" s="50">
        <v>2</v>
      </c>
      <c r="H14" s="50">
        <v>5</v>
      </c>
      <c r="I14" s="50">
        <v>0.68</v>
      </c>
      <c r="J14" s="50">
        <v>0.45</v>
      </c>
      <c r="K14" s="50">
        <v>1.1399999999999999</v>
      </c>
      <c r="L14" s="50">
        <v>0</v>
      </c>
      <c r="M14" s="50">
        <v>-0.33000000000000013</v>
      </c>
      <c r="N14" s="50">
        <v>-0.08</v>
      </c>
      <c r="O14" s="50">
        <v>-0.2200000000000002</v>
      </c>
      <c r="P14" s="50">
        <v>-0.05</v>
      </c>
      <c r="Q14" s="50">
        <v>6</v>
      </c>
      <c r="R14" s="50">
        <v>5.4499999999999993</v>
      </c>
      <c r="S14" s="50">
        <v>-0.55000000000000027</v>
      </c>
      <c r="T14" s="50">
        <v>-0.13</v>
      </c>
      <c r="U14" s="50">
        <v>11</v>
      </c>
      <c r="V14" s="50">
        <v>0</v>
      </c>
      <c r="W14" s="50" t="s">
        <v>66</v>
      </c>
      <c r="X14" s="50">
        <v>0.38</v>
      </c>
      <c r="Y14" s="50">
        <v>1.51</v>
      </c>
      <c r="Z14" s="50">
        <v>-0.89778500000000006</v>
      </c>
    </row>
    <row r="15" spans="1:26" x14ac:dyDescent="0.25">
      <c r="A15" s="47" t="s">
        <v>163</v>
      </c>
      <c r="B15" s="48" t="s">
        <v>71</v>
      </c>
      <c r="C15" s="48">
        <v>5</v>
      </c>
      <c r="D15" s="48" t="s">
        <v>70</v>
      </c>
      <c r="E15" s="48">
        <v>2</v>
      </c>
      <c r="F15" s="48">
        <v>2</v>
      </c>
      <c r="G15" s="48">
        <v>4</v>
      </c>
      <c r="H15" s="48">
        <v>11</v>
      </c>
      <c r="I15" s="48">
        <v>1.6</v>
      </c>
      <c r="J15" s="48">
        <v>0.6</v>
      </c>
      <c r="K15" s="48">
        <v>2.2000000000000002</v>
      </c>
      <c r="L15" s="48">
        <v>1</v>
      </c>
      <c r="M15" s="48">
        <v>0.73</v>
      </c>
      <c r="N15" s="48">
        <v>0.15</v>
      </c>
      <c r="O15" s="48">
        <v>-0.41000000000000009</v>
      </c>
      <c r="P15" s="48">
        <v>-0.08</v>
      </c>
      <c r="Q15" s="48">
        <v>4</v>
      </c>
      <c r="R15" s="48">
        <v>4.32</v>
      </c>
      <c r="S15" s="48">
        <v>0.3199999999999999</v>
      </c>
      <c r="T15" s="48">
        <v>6.9999999999999993E-2</v>
      </c>
      <c r="U15" s="48">
        <v>7</v>
      </c>
      <c r="V15" s="48">
        <v>0</v>
      </c>
      <c r="W15" s="48" t="s">
        <v>69</v>
      </c>
      <c r="X15" s="48">
        <v>1.1299999999999999</v>
      </c>
      <c r="Y15" s="48">
        <v>0.75</v>
      </c>
      <c r="Z15" s="48">
        <v>-1.0429375000000001</v>
      </c>
    </row>
    <row r="16" spans="1:26" x14ac:dyDescent="0.25">
      <c r="A16" s="49" t="s">
        <v>164</v>
      </c>
      <c r="B16" s="50" t="s">
        <v>49</v>
      </c>
      <c r="C16" s="50">
        <v>5</v>
      </c>
      <c r="D16" s="50" t="s">
        <v>70</v>
      </c>
      <c r="E16" s="50">
        <v>2</v>
      </c>
      <c r="F16" s="50">
        <v>2</v>
      </c>
      <c r="G16" s="50">
        <v>4</v>
      </c>
      <c r="H16" s="50">
        <v>11</v>
      </c>
      <c r="I16" s="50">
        <v>1</v>
      </c>
      <c r="J16" s="50">
        <v>1.2</v>
      </c>
      <c r="K16" s="50">
        <v>2.2000000000000002</v>
      </c>
      <c r="L16" s="50">
        <v>0</v>
      </c>
      <c r="M16" s="50">
        <v>-0.62999999999999989</v>
      </c>
      <c r="N16" s="50">
        <v>-0.13</v>
      </c>
      <c r="O16" s="50">
        <v>0.88000000000000034</v>
      </c>
      <c r="P16" s="50">
        <v>0.18</v>
      </c>
      <c r="Q16" s="50">
        <v>4</v>
      </c>
      <c r="R16" s="50">
        <v>4.25</v>
      </c>
      <c r="S16" s="50">
        <v>0.25000000000000039</v>
      </c>
      <c r="T16" s="50">
        <v>4.9999999999999989E-2</v>
      </c>
      <c r="U16" s="50">
        <v>12</v>
      </c>
      <c r="V16" s="50">
        <v>0</v>
      </c>
      <c r="W16" s="50" t="s">
        <v>48</v>
      </c>
      <c r="X16" s="50">
        <v>1.1299999999999999</v>
      </c>
      <c r="Y16" s="50">
        <v>0.75</v>
      </c>
      <c r="Z16" s="50">
        <v>-1.0604374999999999</v>
      </c>
    </row>
    <row r="17" spans="1:26" x14ac:dyDescent="0.25">
      <c r="A17" s="47" t="s">
        <v>165</v>
      </c>
      <c r="B17" s="48" t="s">
        <v>56</v>
      </c>
      <c r="C17" s="48">
        <v>4.5</v>
      </c>
      <c r="D17" s="48" t="s">
        <v>70</v>
      </c>
      <c r="E17" s="48">
        <v>2</v>
      </c>
      <c r="F17" s="48">
        <v>2</v>
      </c>
      <c r="G17" s="48">
        <v>4</v>
      </c>
      <c r="H17" s="48">
        <v>20</v>
      </c>
      <c r="I17" s="48">
        <v>0.89</v>
      </c>
      <c r="J17" s="48">
        <v>3.56</v>
      </c>
      <c r="K17" s="48">
        <v>4.4400000000000004</v>
      </c>
      <c r="L17" s="48">
        <v>1</v>
      </c>
      <c r="M17" s="48">
        <v>-1.79</v>
      </c>
      <c r="N17" s="48">
        <v>-0.4</v>
      </c>
      <c r="O17" s="48">
        <v>1.7</v>
      </c>
      <c r="P17" s="48">
        <v>0.38</v>
      </c>
      <c r="Q17" s="48">
        <v>5</v>
      </c>
      <c r="R17" s="48">
        <v>4.91</v>
      </c>
      <c r="S17" s="48">
        <v>-8.9999999999999858E-2</v>
      </c>
      <c r="T17" s="48">
        <v>-2.0000000000000021E-2</v>
      </c>
      <c r="U17" s="48">
        <v>14</v>
      </c>
      <c r="V17" s="48">
        <v>3</v>
      </c>
      <c r="W17" s="48" t="s">
        <v>57</v>
      </c>
      <c r="X17" s="48">
        <v>0.94</v>
      </c>
      <c r="Y17" s="48">
        <v>0.94</v>
      </c>
      <c r="Z17" s="48">
        <v>-1.1932700000000001</v>
      </c>
    </row>
    <row r="18" spans="1:26" x14ac:dyDescent="0.25">
      <c r="A18" s="49" t="s">
        <v>166</v>
      </c>
      <c r="B18" s="50" t="s">
        <v>77</v>
      </c>
      <c r="C18" s="50">
        <v>4.5</v>
      </c>
      <c r="D18" s="50" t="s">
        <v>70</v>
      </c>
      <c r="E18" s="50">
        <v>2</v>
      </c>
      <c r="F18" s="50">
        <v>2</v>
      </c>
      <c r="G18" s="50">
        <v>4</v>
      </c>
      <c r="H18" s="50">
        <v>8</v>
      </c>
      <c r="I18" s="50">
        <v>1.1100000000000001</v>
      </c>
      <c r="J18" s="50">
        <v>0.67</v>
      </c>
      <c r="K18" s="50">
        <v>1.78</v>
      </c>
      <c r="L18" s="50">
        <v>0</v>
      </c>
      <c r="M18" s="50">
        <v>-0.21999999999999981</v>
      </c>
      <c r="N18" s="50">
        <v>-0.05</v>
      </c>
      <c r="O18" s="50">
        <v>0.33000000000000013</v>
      </c>
      <c r="P18" s="50">
        <v>7.0000000000000007E-2</v>
      </c>
      <c r="Q18" s="50">
        <v>7</v>
      </c>
      <c r="R18" s="50">
        <v>7.1099999999999994</v>
      </c>
      <c r="S18" s="50">
        <v>0.11000000000000031</v>
      </c>
      <c r="T18" s="50">
        <v>0.02</v>
      </c>
      <c r="U18" s="50">
        <v>14</v>
      </c>
      <c r="V18" s="50">
        <v>0</v>
      </c>
      <c r="W18" s="50" t="s">
        <v>76</v>
      </c>
      <c r="X18" s="50">
        <v>0.75</v>
      </c>
      <c r="Y18" s="50">
        <v>1.32</v>
      </c>
      <c r="Z18" s="50">
        <v>-1.2842499999999999</v>
      </c>
    </row>
    <row r="19" spans="1:26" x14ac:dyDescent="0.25">
      <c r="A19" s="47" t="s">
        <v>68</v>
      </c>
      <c r="B19" s="48" t="s">
        <v>69</v>
      </c>
      <c r="C19" s="48">
        <v>4.5</v>
      </c>
      <c r="D19" s="48" t="s">
        <v>70</v>
      </c>
      <c r="E19" s="48">
        <v>2</v>
      </c>
      <c r="F19" s="48">
        <v>2</v>
      </c>
      <c r="G19" s="48">
        <v>4</v>
      </c>
      <c r="H19" s="48">
        <v>12</v>
      </c>
      <c r="I19" s="48">
        <v>1.56</v>
      </c>
      <c r="J19" s="48">
        <v>1.1100000000000001</v>
      </c>
      <c r="K19" s="48">
        <v>2.67</v>
      </c>
      <c r="L19" s="48">
        <v>0</v>
      </c>
      <c r="M19" s="48">
        <v>0.74000000000000021</v>
      </c>
      <c r="N19" s="48">
        <v>0.16</v>
      </c>
      <c r="O19" s="48">
        <v>0.82000000000000028</v>
      </c>
      <c r="P19" s="48">
        <v>0.18</v>
      </c>
      <c r="Q19" s="48">
        <v>6</v>
      </c>
      <c r="R19" s="48">
        <v>7.56</v>
      </c>
      <c r="S19" s="48">
        <v>1.56</v>
      </c>
      <c r="T19" s="48">
        <v>0.34</v>
      </c>
      <c r="U19" s="48">
        <v>22</v>
      </c>
      <c r="V19" s="48">
        <v>0</v>
      </c>
      <c r="W19" s="48" t="s">
        <v>71</v>
      </c>
      <c r="X19" s="48">
        <v>1.1299999999999999</v>
      </c>
      <c r="Y19" s="48">
        <v>1.1299999999999999</v>
      </c>
      <c r="Z19" s="48">
        <v>-1.3018924999999999</v>
      </c>
    </row>
    <row r="20" spans="1:26" x14ac:dyDescent="0.25">
      <c r="A20" s="49" t="s">
        <v>167</v>
      </c>
      <c r="B20" s="50" t="s">
        <v>45</v>
      </c>
      <c r="C20" s="50">
        <v>5</v>
      </c>
      <c r="D20" s="50" t="s">
        <v>70</v>
      </c>
      <c r="E20" s="50">
        <v>2</v>
      </c>
      <c r="F20" s="50">
        <v>2</v>
      </c>
      <c r="G20" s="50">
        <v>4</v>
      </c>
      <c r="H20" s="50">
        <v>6</v>
      </c>
      <c r="I20" s="50">
        <v>0.2</v>
      </c>
      <c r="J20" s="50">
        <v>1</v>
      </c>
      <c r="K20" s="50">
        <v>1.2</v>
      </c>
      <c r="L20" s="50">
        <v>0</v>
      </c>
      <c r="M20" s="50">
        <v>-2.23</v>
      </c>
      <c r="N20" s="50">
        <v>-0.45</v>
      </c>
      <c r="O20" s="50">
        <v>0.91000000000000014</v>
      </c>
      <c r="P20" s="50">
        <v>0.18</v>
      </c>
      <c r="Q20" s="50">
        <v>6</v>
      </c>
      <c r="R20" s="50">
        <v>4.68</v>
      </c>
      <c r="S20" s="50">
        <v>-1.32</v>
      </c>
      <c r="T20" s="50">
        <v>-0.27</v>
      </c>
      <c r="U20" s="50">
        <v>7</v>
      </c>
      <c r="V20" s="50">
        <v>0</v>
      </c>
      <c r="W20" s="50" t="s">
        <v>46</v>
      </c>
      <c r="X20" s="50">
        <v>0.75</v>
      </c>
      <c r="Y20" s="50">
        <v>1.1299999999999999</v>
      </c>
      <c r="Z20" s="50">
        <v>-1.4529375</v>
      </c>
    </row>
    <row r="21" spans="1:26" x14ac:dyDescent="0.25">
      <c r="A21" s="47" t="s">
        <v>168</v>
      </c>
      <c r="B21" s="48" t="s">
        <v>43</v>
      </c>
      <c r="C21" s="48">
        <v>4.5</v>
      </c>
      <c r="D21" s="48" t="s">
        <v>70</v>
      </c>
      <c r="E21" s="48">
        <v>0</v>
      </c>
      <c r="F21" s="48">
        <v>1</v>
      </c>
      <c r="G21" s="48">
        <v>1</v>
      </c>
      <c r="H21" s="48">
        <v>3</v>
      </c>
      <c r="I21" s="48">
        <v>0</v>
      </c>
      <c r="J21" s="48">
        <v>0.67</v>
      </c>
      <c r="K21" s="48">
        <v>0.67</v>
      </c>
      <c r="L21" s="48">
        <v>0</v>
      </c>
      <c r="M21" s="48">
        <v>0</v>
      </c>
      <c r="N21" s="48">
        <v>0</v>
      </c>
      <c r="O21" s="48">
        <v>-3.000000000000003E-2</v>
      </c>
      <c r="P21" s="48">
        <v>-0.01</v>
      </c>
      <c r="Q21" s="48">
        <v>2</v>
      </c>
      <c r="R21" s="48">
        <v>1.97</v>
      </c>
      <c r="S21" s="48">
        <v>-3.000000000000003E-2</v>
      </c>
      <c r="T21" s="48">
        <v>-0.01</v>
      </c>
      <c r="U21" s="48">
        <v>6</v>
      </c>
      <c r="V21" s="48">
        <v>0</v>
      </c>
      <c r="W21" s="48" t="s">
        <v>41</v>
      </c>
      <c r="X21" s="48">
        <v>1.32</v>
      </c>
      <c r="Y21" s="48">
        <v>0.94</v>
      </c>
      <c r="Z21" s="48">
        <v>-1.6515599999999999</v>
      </c>
    </row>
    <row r="22" spans="1:26" x14ac:dyDescent="0.25">
      <c r="A22" s="49" t="s">
        <v>169</v>
      </c>
      <c r="B22" s="50" t="s">
        <v>43</v>
      </c>
      <c r="C22" s="50">
        <v>4.4000000000000004</v>
      </c>
      <c r="D22" s="50" t="s">
        <v>70</v>
      </c>
      <c r="E22" s="50">
        <v>1</v>
      </c>
      <c r="F22" s="50">
        <v>0</v>
      </c>
      <c r="G22" s="50">
        <v>1</v>
      </c>
      <c r="H22" s="50">
        <v>2</v>
      </c>
      <c r="I22" s="50">
        <v>0.45</v>
      </c>
      <c r="J22" s="50">
        <v>0</v>
      </c>
      <c r="K22" s="50">
        <v>0.45</v>
      </c>
      <c r="L22" s="50">
        <v>0</v>
      </c>
      <c r="M22" s="50">
        <v>-0.22</v>
      </c>
      <c r="N22" s="50">
        <v>-0.05</v>
      </c>
      <c r="O22" s="50">
        <v>0</v>
      </c>
      <c r="P22" s="50">
        <v>0</v>
      </c>
      <c r="Q22" s="50">
        <v>1</v>
      </c>
      <c r="R22" s="50">
        <v>0.78</v>
      </c>
      <c r="S22" s="50">
        <v>-0.22</v>
      </c>
      <c r="T22" s="50">
        <v>-0.05</v>
      </c>
      <c r="U22" s="50">
        <v>2</v>
      </c>
      <c r="V22" s="50">
        <v>0</v>
      </c>
      <c r="W22" s="50" t="s">
        <v>41</v>
      </c>
      <c r="X22" s="50">
        <v>1.32</v>
      </c>
      <c r="Y22" s="50">
        <v>0.94</v>
      </c>
      <c r="Z22" s="50">
        <v>-1.69906</v>
      </c>
    </row>
    <row r="23" spans="1:26" x14ac:dyDescent="0.25">
      <c r="A23" s="47" t="s">
        <v>170</v>
      </c>
      <c r="B23" s="48" t="s">
        <v>73</v>
      </c>
      <c r="C23" s="48">
        <v>4.5</v>
      </c>
      <c r="D23" s="48" t="s">
        <v>70</v>
      </c>
      <c r="E23" s="48">
        <v>2</v>
      </c>
      <c r="F23" s="48">
        <v>2</v>
      </c>
      <c r="G23" s="48">
        <v>4</v>
      </c>
      <c r="H23" s="48">
        <v>8</v>
      </c>
      <c r="I23" s="48">
        <v>0.44</v>
      </c>
      <c r="J23" s="48">
        <v>1.33</v>
      </c>
      <c r="K23" s="48">
        <v>1.78</v>
      </c>
      <c r="L23" s="48">
        <v>0</v>
      </c>
      <c r="M23" s="48">
        <v>-1.38</v>
      </c>
      <c r="N23" s="48">
        <v>-0.31</v>
      </c>
      <c r="O23" s="48">
        <v>0.86000000000000032</v>
      </c>
      <c r="P23" s="48">
        <v>0.19</v>
      </c>
      <c r="Q23" s="48">
        <v>7</v>
      </c>
      <c r="R23" s="48">
        <v>6.48</v>
      </c>
      <c r="S23" s="48">
        <v>-0.51999999999999957</v>
      </c>
      <c r="T23" s="48">
        <v>-0.12</v>
      </c>
      <c r="U23" s="48">
        <v>12</v>
      </c>
      <c r="V23" s="48">
        <v>0</v>
      </c>
      <c r="W23" s="48" t="s">
        <v>74</v>
      </c>
      <c r="X23" s="48">
        <v>0.94</v>
      </c>
      <c r="Y23" s="48">
        <v>1.32</v>
      </c>
      <c r="Z23" s="48">
        <v>-1.77406</v>
      </c>
    </row>
    <row r="24" spans="1:26" x14ac:dyDescent="0.25">
      <c r="A24" s="49" t="s">
        <v>171</v>
      </c>
      <c r="B24" s="50" t="s">
        <v>57</v>
      </c>
      <c r="C24" s="50">
        <v>4.5</v>
      </c>
      <c r="D24" s="50" t="s">
        <v>70</v>
      </c>
      <c r="E24" s="50">
        <v>2</v>
      </c>
      <c r="F24" s="50">
        <v>2</v>
      </c>
      <c r="G24" s="50">
        <v>4</v>
      </c>
      <c r="H24" s="50">
        <v>11</v>
      </c>
      <c r="I24" s="50">
        <v>0.44</v>
      </c>
      <c r="J24" s="50">
        <v>2</v>
      </c>
      <c r="K24" s="50">
        <v>2.44</v>
      </c>
      <c r="L24" s="50">
        <v>1</v>
      </c>
      <c r="M24" s="50">
        <v>-0.26000000000000018</v>
      </c>
      <c r="N24" s="50">
        <v>-0.06</v>
      </c>
      <c r="O24" s="50">
        <v>1.89</v>
      </c>
      <c r="P24" s="50">
        <v>0.42</v>
      </c>
      <c r="Q24" s="50">
        <v>5</v>
      </c>
      <c r="R24" s="50">
        <v>6.6300000000000008</v>
      </c>
      <c r="S24" s="50">
        <v>1.63</v>
      </c>
      <c r="T24" s="50">
        <v>0.36</v>
      </c>
      <c r="U24" s="50">
        <v>10</v>
      </c>
      <c r="V24" s="50">
        <v>0</v>
      </c>
      <c r="W24" s="50" t="s">
        <v>56</v>
      </c>
      <c r="X24" s="50">
        <v>1.51</v>
      </c>
      <c r="Y24" s="50">
        <v>1.1299999999999999</v>
      </c>
      <c r="Z24" s="50">
        <v>-1.8533474999999999</v>
      </c>
    </row>
    <row r="25" spans="1:26" x14ac:dyDescent="0.25">
      <c r="A25" s="47" t="s">
        <v>172</v>
      </c>
      <c r="B25" s="48" t="s">
        <v>46</v>
      </c>
      <c r="C25" s="48">
        <v>4.4000000000000004</v>
      </c>
      <c r="D25" s="48" t="s">
        <v>70</v>
      </c>
      <c r="E25" s="48">
        <v>1</v>
      </c>
      <c r="F25" s="48">
        <v>1</v>
      </c>
      <c r="G25" s="48">
        <v>2</v>
      </c>
      <c r="H25" s="48">
        <v>5</v>
      </c>
      <c r="I25" s="48">
        <v>0.45</v>
      </c>
      <c r="J25" s="48">
        <v>0.68</v>
      </c>
      <c r="K25" s="48">
        <v>1.1399999999999999</v>
      </c>
      <c r="L25" s="48">
        <v>0</v>
      </c>
      <c r="M25" s="48">
        <v>-0.79</v>
      </c>
      <c r="N25" s="48">
        <v>-0.18</v>
      </c>
      <c r="O25" s="48">
        <v>4.0000000000000042E-2</v>
      </c>
      <c r="P25" s="48">
        <v>0.01</v>
      </c>
      <c r="Q25" s="48">
        <v>3</v>
      </c>
      <c r="R25" s="48">
        <v>2.25</v>
      </c>
      <c r="S25" s="48">
        <v>-0.75</v>
      </c>
      <c r="T25" s="48">
        <v>-0.17</v>
      </c>
      <c r="U25" s="48">
        <v>8</v>
      </c>
      <c r="V25" s="48">
        <v>0</v>
      </c>
      <c r="W25" s="48" t="s">
        <v>45</v>
      </c>
      <c r="X25" s="48">
        <v>1.32</v>
      </c>
      <c r="Y25" s="48">
        <v>2.08</v>
      </c>
      <c r="Z25" s="48">
        <v>-3.8254199999999998</v>
      </c>
    </row>
    <row r="26" spans="1:26" x14ac:dyDescent="0.25">
      <c r="A26" s="49" t="s">
        <v>173</v>
      </c>
      <c r="B26" s="50" t="s">
        <v>76</v>
      </c>
      <c r="C26" s="50">
        <v>4.9000000000000004</v>
      </c>
      <c r="D26" s="50" t="s">
        <v>70</v>
      </c>
      <c r="E26" s="50">
        <v>1</v>
      </c>
      <c r="F26" s="50">
        <v>3</v>
      </c>
      <c r="G26" s="50">
        <v>4</v>
      </c>
      <c r="H26" s="50">
        <v>6</v>
      </c>
      <c r="I26" s="50">
        <v>0.61</v>
      </c>
      <c r="J26" s="50">
        <v>0.61</v>
      </c>
      <c r="K26" s="50">
        <v>1.22</v>
      </c>
      <c r="L26" s="50">
        <v>0</v>
      </c>
      <c r="M26" s="50">
        <v>-2.35</v>
      </c>
      <c r="N26" s="50">
        <v>-0.48</v>
      </c>
      <c r="O26" s="50">
        <v>-2.4499999999999988</v>
      </c>
      <c r="P26" s="50">
        <v>-0.5</v>
      </c>
      <c r="Q26" s="50">
        <v>13</v>
      </c>
      <c r="R26" s="50">
        <v>8.2000000000000011</v>
      </c>
      <c r="S26" s="50">
        <v>-4.7999999999999989</v>
      </c>
      <c r="T26" s="50">
        <v>-0.98</v>
      </c>
      <c r="U26" s="50">
        <v>13</v>
      </c>
      <c r="V26" s="50">
        <v>0</v>
      </c>
      <c r="W26" s="50" t="s">
        <v>77</v>
      </c>
      <c r="X26" s="50">
        <v>0.94</v>
      </c>
      <c r="Y26" s="50">
        <v>2.4500000000000002</v>
      </c>
      <c r="Z26" s="50">
        <v>-4.2514749999999992</v>
      </c>
    </row>
    <row r="27" spans="1:26" x14ac:dyDescent="0.25">
      <c r="A27" s="47" t="s">
        <v>174</v>
      </c>
      <c r="B27" s="48" t="s">
        <v>46</v>
      </c>
      <c r="C27" s="48">
        <v>4.5</v>
      </c>
      <c r="D27" s="48" t="s">
        <v>70</v>
      </c>
      <c r="E27" s="48">
        <v>1</v>
      </c>
      <c r="F27" s="48">
        <v>1</v>
      </c>
      <c r="G27" s="48">
        <v>2</v>
      </c>
      <c r="H27" s="48">
        <v>1</v>
      </c>
      <c r="I27" s="48">
        <v>-0.22</v>
      </c>
      <c r="J27" s="48">
        <v>0.44</v>
      </c>
      <c r="K27" s="48">
        <v>0.22</v>
      </c>
      <c r="L27" s="48">
        <v>0</v>
      </c>
      <c r="M27" s="48">
        <v>-4.4400000000000004</v>
      </c>
      <c r="N27" s="48">
        <v>-0.99</v>
      </c>
      <c r="O27" s="48">
        <v>-0.76</v>
      </c>
      <c r="P27" s="48">
        <v>-0.17</v>
      </c>
      <c r="Q27" s="48">
        <v>8</v>
      </c>
      <c r="R27" s="48">
        <v>2.8</v>
      </c>
      <c r="S27" s="48">
        <v>-5.1999999999999993</v>
      </c>
      <c r="T27" s="48">
        <v>-1.1599999999999999</v>
      </c>
      <c r="U27" s="48">
        <v>6</v>
      </c>
      <c r="V27" s="48">
        <v>0</v>
      </c>
      <c r="W27" s="48" t="s">
        <v>45</v>
      </c>
      <c r="X27" s="48">
        <v>1.32</v>
      </c>
      <c r="Y27" s="48">
        <v>2.08</v>
      </c>
      <c r="Z27" s="48">
        <v>-4.9379200000000001</v>
      </c>
    </row>
    <row r="28" spans="1:26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</sheetData>
  <autoFilter ref="A1:Z30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6"/>
  <sheetViews>
    <sheetView workbookViewId="0">
      <selection activeCell="AC3" sqref="AC3"/>
    </sheetView>
  </sheetViews>
  <sheetFormatPr baseColWidth="10" defaultColWidth="9.1640625" defaultRowHeight="21" x14ac:dyDescent="0.25"/>
  <cols>
    <col min="1" max="1" width="24.6640625" style="1" bestFit="1" customWidth="1"/>
    <col min="2" max="2" width="20" style="1" bestFit="1" customWidth="1"/>
    <col min="3" max="3" width="9.33203125" style="1" customWidth="1"/>
    <col min="4" max="4" width="7.5" style="1" customWidth="1"/>
    <col min="5" max="5" width="9.5" style="1" customWidth="1"/>
    <col min="6" max="6" width="10.1640625" style="1" customWidth="1"/>
    <col min="7" max="8" width="14.1640625" style="1" hidden="1" customWidth="1"/>
    <col min="9" max="9" width="11.5" style="1" customWidth="1"/>
    <col min="10" max="10" width="10.6640625" style="1" customWidth="1"/>
    <col min="11" max="12" width="16.5" style="1" hidden="1" customWidth="1"/>
    <col min="13" max="13" width="13.5" style="1" customWidth="1"/>
    <col min="14" max="14" width="5" style="1" customWidth="1"/>
    <col min="15" max="15" width="8.33203125" style="1" bestFit="1" customWidth="1"/>
    <col min="16" max="16" width="5" style="1" customWidth="1"/>
    <col min="17" max="17" width="8.33203125" style="1" bestFit="1" customWidth="1"/>
    <col min="18" max="18" width="9.5" style="1" hidden="1" customWidth="1"/>
    <col min="19" max="19" width="14.1640625" style="1" hidden="1" customWidth="1"/>
    <col min="20" max="20" width="9.5" style="1" hidden="1" customWidth="1"/>
    <col min="21" max="21" width="14.1640625" style="1" hidden="1" customWidth="1"/>
    <col min="22" max="22" width="8.33203125" style="1" bestFit="1" customWidth="1"/>
    <col min="23" max="23" width="11.5" style="1" customWidth="1"/>
    <col min="24" max="24" width="11.83203125" style="1" customWidth="1"/>
    <col min="25" max="25" width="20" style="1" bestFit="1" customWidth="1"/>
    <col min="26" max="26" width="9.33203125" style="1" customWidth="1"/>
    <col min="27" max="27" width="9.1640625" style="1" customWidth="1"/>
    <col min="28" max="28" width="8.33203125" style="1" bestFit="1" customWidth="1"/>
    <col min="29" max="29" width="32.33203125" style="1" bestFit="1" customWidth="1"/>
    <col min="30" max="45" width="9.1640625" style="1" customWidth="1"/>
    <col min="46" max="16384" width="9.1640625" style="1"/>
  </cols>
  <sheetData>
    <row r="1" spans="1:29" ht="21.75" customHeight="1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27</v>
      </c>
      <c r="AC1" s="52" t="s">
        <v>28</v>
      </c>
    </row>
    <row r="2" spans="1:29" ht="21.75" customHeight="1" thickTop="1" x14ac:dyDescent="0.25">
      <c r="A2" s="53" t="s">
        <v>126</v>
      </c>
      <c r="B2" s="54" t="s">
        <v>41</v>
      </c>
      <c r="C2" s="54">
        <v>7</v>
      </c>
      <c r="D2" s="54" t="s">
        <v>63</v>
      </c>
      <c r="E2" s="54">
        <v>5.2</v>
      </c>
      <c r="F2" s="54">
        <v>4</v>
      </c>
      <c r="G2" s="54">
        <v>2</v>
      </c>
      <c r="H2" s="54">
        <v>2</v>
      </c>
      <c r="I2" s="54">
        <v>4</v>
      </c>
      <c r="J2" s="54">
        <v>21</v>
      </c>
      <c r="K2" s="54">
        <v>1</v>
      </c>
      <c r="L2" s="54">
        <v>2</v>
      </c>
      <c r="M2" s="54">
        <v>3</v>
      </c>
      <c r="N2" s="54">
        <v>0</v>
      </c>
      <c r="O2" s="54">
        <v>0.18</v>
      </c>
      <c r="P2" s="54">
        <v>0</v>
      </c>
      <c r="Q2" s="54">
        <v>1.87</v>
      </c>
      <c r="R2" s="54">
        <v>0.98</v>
      </c>
      <c r="S2" s="54">
        <v>0.14000000000000001</v>
      </c>
      <c r="T2" s="54">
        <v>1.07</v>
      </c>
      <c r="U2" s="54">
        <v>0.15</v>
      </c>
      <c r="V2" s="54">
        <v>2.0499999999999998</v>
      </c>
      <c r="W2" s="54">
        <v>0.28999999999999998</v>
      </c>
      <c r="X2" s="54">
        <v>2.0499999999999998</v>
      </c>
      <c r="Y2" s="54" t="s">
        <v>43</v>
      </c>
      <c r="Z2" s="54">
        <v>0.94</v>
      </c>
      <c r="AA2" s="54">
        <v>0.94</v>
      </c>
      <c r="AB2" s="54">
        <v>0.19</v>
      </c>
      <c r="AC2" s="54">
        <v>0.40167374999999989</v>
      </c>
    </row>
    <row r="3" spans="1:29" x14ac:dyDescent="0.25">
      <c r="A3" s="55" t="s">
        <v>175</v>
      </c>
      <c r="B3" s="56" t="s">
        <v>41</v>
      </c>
      <c r="C3" s="56">
        <v>6</v>
      </c>
      <c r="D3" s="56" t="s">
        <v>63</v>
      </c>
      <c r="E3" s="56">
        <v>4.8</v>
      </c>
      <c r="F3" s="56">
        <v>4</v>
      </c>
      <c r="G3" s="56">
        <v>2</v>
      </c>
      <c r="H3" s="56">
        <v>2</v>
      </c>
      <c r="I3" s="56">
        <v>4</v>
      </c>
      <c r="J3" s="56">
        <v>19</v>
      </c>
      <c r="K3" s="56">
        <v>1.17</v>
      </c>
      <c r="L3" s="56">
        <v>2</v>
      </c>
      <c r="M3" s="56">
        <v>3.17</v>
      </c>
      <c r="N3" s="56">
        <v>0</v>
      </c>
      <c r="O3" s="56">
        <v>0.3</v>
      </c>
      <c r="P3" s="56">
        <v>0</v>
      </c>
      <c r="Q3" s="56">
        <v>0.48</v>
      </c>
      <c r="R3" s="56">
        <v>0.57999999999999996</v>
      </c>
      <c r="S3" s="56">
        <v>0.1</v>
      </c>
      <c r="T3" s="56">
        <v>0.2</v>
      </c>
      <c r="U3" s="56">
        <v>0.03</v>
      </c>
      <c r="V3" s="56">
        <v>0.78</v>
      </c>
      <c r="W3" s="56">
        <v>0.13</v>
      </c>
      <c r="X3" s="56">
        <v>0.78</v>
      </c>
      <c r="Y3" s="56" t="s">
        <v>43</v>
      </c>
      <c r="Z3" s="56">
        <v>0.94</v>
      </c>
      <c r="AA3" s="56">
        <v>0.94</v>
      </c>
      <c r="AB3" s="56">
        <v>0.19</v>
      </c>
      <c r="AC3" s="56">
        <v>6.2275000000000247E-3</v>
      </c>
    </row>
    <row r="4" spans="1:29" x14ac:dyDescent="0.25">
      <c r="A4" s="57" t="s">
        <v>96</v>
      </c>
      <c r="B4" s="58" t="s">
        <v>66</v>
      </c>
      <c r="C4" s="58">
        <v>4.5</v>
      </c>
      <c r="D4" s="58" t="s">
        <v>63</v>
      </c>
      <c r="E4" s="58">
        <v>3.5</v>
      </c>
      <c r="F4" s="58">
        <v>4</v>
      </c>
      <c r="G4" s="58">
        <v>2</v>
      </c>
      <c r="H4" s="58">
        <v>2</v>
      </c>
      <c r="I4" s="58">
        <v>4</v>
      </c>
      <c r="J4" s="58">
        <v>14</v>
      </c>
      <c r="K4" s="58">
        <v>1.78</v>
      </c>
      <c r="L4" s="58">
        <v>1.33</v>
      </c>
      <c r="M4" s="58">
        <v>3.11</v>
      </c>
      <c r="N4" s="58">
        <v>0</v>
      </c>
      <c r="O4" s="58">
        <v>7.0000000000000007E-2</v>
      </c>
      <c r="P4" s="58">
        <v>1</v>
      </c>
      <c r="Q4" s="58">
        <v>0.48</v>
      </c>
      <c r="R4" s="58">
        <v>0.28000000000000003</v>
      </c>
      <c r="S4" s="58">
        <v>0.06</v>
      </c>
      <c r="T4" s="58">
        <v>0.27</v>
      </c>
      <c r="U4" s="58">
        <v>0.06</v>
      </c>
      <c r="V4" s="58">
        <v>0.55000000000000004</v>
      </c>
      <c r="W4" s="58">
        <v>0.12</v>
      </c>
      <c r="X4" s="58">
        <v>-0.45</v>
      </c>
      <c r="Y4" s="58" t="s">
        <v>65</v>
      </c>
      <c r="Z4" s="58">
        <v>0.19</v>
      </c>
      <c r="AA4" s="58">
        <v>1.51</v>
      </c>
      <c r="AB4" s="58">
        <v>1.32</v>
      </c>
      <c r="AC4" s="58">
        <v>-5.7206874999999928E-2</v>
      </c>
    </row>
    <row r="5" spans="1:29" x14ac:dyDescent="0.25">
      <c r="A5" s="55" t="s">
        <v>176</v>
      </c>
      <c r="B5" s="56" t="s">
        <v>41</v>
      </c>
      <c r="C5" s="56">
        <v>4.9000000000000004</v>
      </c>
      <c r="D5" s="56" t="s">
        <v>63</v>
      </c>
      <c r="E5" s="56">
        <v>1</v>
      </c>
      <c r="F5" s="56">
        <v>0</v>
      </c>
      <c r="G5" s="56">
        <v>2</v>
      </c>
      <c r="H5" s="56">
        <v>1</v>
      </c>
      <c r="I5" s="56">
        <v>3</v>
      </c>
      <c r="J5" s="56">
        <v>3</v>
      </c>
      <c r="K5" s="56">
        <v>0.41</v>
      </c>
      <c r="L5" s="56">
        <v>0.2</v>
      </c>
      <c r="M5" s="56">
        <v>0.61</v>
      </c>
      <c r="N5" s="56">
        <v>0</v>
      </c>
      <c r="O5" s="56">
        <v>0.24</v>
      </c>
      <c r="P5" s="56">
        <v>0</v>
      </c>
      <c r="Q5" s="56">
        <v>0.04</v>
      </c>
      <c r="R5" s="56">
        <v>0.02</v>
      </c>
      <c r="S5" s="56">
        <v>0</v>
      </c>
      <c r="T5" s="56">
        <v>0.26</v>
      </c>
      <c r="U5" s="56">
        <v>0.05</v>
      </c>
      <c r="V5" s="56">
        <v>0.28000000000000003</v>
      </c>
      <c r="W5" s="56">
        <v>0.05</v>
      </c>
      <c r="X5" s="56">
        <v>0.28000000000000003</v>
      </c>
      <c r="Y5" s="56" t="s">
        <v>43</v>
      </c>
      <c r="Z5" s="56">
        <v>0.94</v>
      </c>
      <c r="AA5" s="56">
        <v>0.94</v>
      </c>
      <c r="AB5" s="56">
        <v>0.19</v>
      </c>
      <c r="AC5" s="56">
        <v>-0.14946000000000001</v>
      </c>
    </row>
    <row r="6" spans="1:29" x14ac:dyDescent="0.25">
      <c r="A6" s="57" t="s">
        <v>177</v>
      </c>
      <c r="B6" s="58" t="s">
        <v>41</v>
      </c>
      <c r="C6" s="58">
        <v>5.0999999999999996</v>
      </c>
      <c r="D6" s="58" t="s">
        <v>63</v>
      </c>
      <c r="E6" s="58">
        <v>4</v>
      </c>
      <c r="F6" s="58">
        <v>3</v>
      </c>
      <c r="G6" s="58">
        <v>2</v>
      </c>
      <c r="H6" s="58">
        <v>2</v>
      </c>
      <c r="I6" s="58">
        <v>4</v>
      </c>
      <c r="J6" s="58">
        <v>16</v>
      </c>
      <c r="K6" s="58">
        <v>1.76</v>
      </c>
      <c r="L6" s="58">
        <v>1.37</v>
      </c>
      <c r="M6" s="58">
        <v>3.14</v>
      </c>
      <c r="N6" s="58">
        <v>0</v>
      </c>
      <c r="O6" s="58">
        <v>0.23</v>
      </c>
      <c r="P6" s="58">
        <v>0</v>
      </c>
      <c r="Q6" s="58">
        <v>0.04</v>
      </c>
      <c r="R6" s="58">
        <v>0.23</v>
      </c>
      <c r="S6" s="58">
        <v>0.05</v>
      </c>
      <c r="T6" s="58">
        <v>0.04</v>
      </c>
      <c r="U6" s="58">
        <v>0.01</v>
      </c>
      <c r="V6" s="58">
        <v>0.27</v>
      </c>
      <c r="W6" s="58">
        <v>0.06</v>
      </c>
      <c r="X6" s="58">
        <v>0.27</v>
      </c>
      <c r="Y6" s="58" t="s">
        <v>43</v>
      </c>
      <c r="Z6" s="58">
        <v>0.94</v>
      </c>
      <c r="AA6" s="58">
        <v>0.94</v>
      </c>
      <c r="AB6" s="58">
        <v>0.19</v>
      </c>
      <c r="AC6" s="58">
        <v>-0.15257375000000001</v>
      </c>
    </row>
    <row r="7" spans="1:29" x14ac:dyDescent="0.25">
      <c r="A7" s="55" t="s">
        <v>178</v>
      </c>
      <c r="B7" s="56" t="s">
        <v>41</v>
      </c>
      <c r="C7" s="56">
        <v>6</v>
      </c>
      <c r="D7" s="56" t="s">
        <v>63</v>
      </c>
      <c r="E7" s="56">
        <v>5</v>
      </c>
      <c r="F7" s="56">
        <v>4</v>
      </c>
      <c r="G7" s="56">
        <v>2</v>
      </c>
      <c r="H7" s="56">
        <v>2</v>
      </c>
      <c r="I7" s="56">
        <v>4</v>
      </c>
      <c r="J7" s="56">
        <v>20</v>
      </c>
      <c r="K7" s="56">
        <v>1.5</v>
      </c>
      <c r="L7" s="56">
        <v>1.83</v>
      </c>
      <c r="M7" s="56">
        <v>3.33</v>
      </c>
      <c r="N7" s="56">
        <v>0</v>
      </c>
      <c r="O7" s="56">
        <v>0.16</v>
      </c>
      <c r="P7" s="56">
        <v>0</v>
      </c>
      <c r="Q7" s="56">
        <v>7.0000000000000007E-2</v>
      </c>
      <c r="R7" s="56">
        <v>0.19</v>
      </c>
      <c r="S7" s="56">
        <v>0.03</v>
      </c>
      <c r="T7" s="56">
        <v>0.04</v>
      </c>
      <c r="U7" s="56">
        <v>0.01</v>
      </c>
      <c r="V7" s="56">
        <v>0.23</v>
      </c>
      <c r="W7" s="56">
        <v>0.04</v>
      </c>
      <c r="X7" s="56">
        <v>0.23</v>
      </c>
      <c r="Y7" s="56" t="s">
        <v>43</v>
      </c>
      <c r="Z7" s="56">
        <v>0.94</v>
      </c>
      <c r="AA7" s="56">
        <v>0.94</v>
      </c>
      <c r="AB7" s="56">
        <v>0.19</v>
      </c>
      <c r="AC7" s="56">
        <v>-0.16502875</v>
      </c>
    </row>
    <row r="8" spans="1:29" x14ac:dyDescent="0.25">
      <c r="A8" s="57" t="s">
        <v>179</v>
      </c>
      <c r="B8" s="58" t="s">
        <v>66</v>
      </c>
      <c r="C8" s="58">
        <v>4</v>
      </c>
      <c r="D8" s="58" t="s">
        <v>63</v>
      </c>
      <c r="E8" s="58">
        <v>0.8</v>
      </c>
      <c r="F8" s="58">
        <v>1</v>
      </c>
      <c r="G8" s="58">
        <v>1</v>
      </c>
      <c r="H8" s="58">
        <v>1</v>
      </c>
      <c r="I8" s="58">
        <v>2</v>
      </c>
      <c r="J8" s="58">
        <v>3</v>
      </c>
      <c r="K8" s="58">
        <v>0</v>
      </c>
      <c r="L8" s="58">
        <v>0.75</v>
      </c>
      <c r="M8" s="58">
        <v>0.75</v>
      </c>
      <c r="N8" s="58">
        <v>0</v>
      </c>
      <c r="O8" s="58">
        <v>0</v>
      </c>
      <c r="P8" s="58">
        <v>1</v>
      </c>
      <c r="Q8" s="58">
        <v>0.2</v>
      </c>
      <c r="R8" s="58">
        <v>0</v>
      </c>
      <c r="S8" s="58">
        <v>0</v>
      </c>
      <c r="T8" s="58">
        <v>0.2</v>
      </c>
      <c r="U8" s="58">
        <v>0.05</v>
      </c>
      <c r="V8" s="58">
        <v>0.2</v>
      </c>
      <c r="W8" s="58">
        <v>0.05</v>
      </c>
      <c r="X8" s="58">
        <v>-0.8</v>
      </c>
      <c r="Y8" s="58" t="s">
        <v>65</v>
      </c>
      <c r="Z8" s="58">
        <v>0.19</v>
      </c>
      <c r="AA8" s="58">
        <v>1.51</v>
      </c>
      <c r="AB8" s="58">
        <v>1.32</v>
      </c>
      <c r="AC8" s="58">
        <v>-0.23227249999999999</v>
      </c>
    </row>
    <row r="9" spans="1:29" x14ac:dyDescent="0.25">
      <c r="A9" s="55" t="s">
        <v>180</v>
      </c>
      <c r="B9" s="56" t="s">
        <v>41</v>
      </c>
      <c r="C9" s="56">
        <v>4.8</v>
      </c>
      <c r="D9" s="56" t="s">
        <v>63</v>
      </c>
      <c r="E9" s="56">
        <v>0.8</v>
      </c>
      <c r="F9" s="56">
        <v>0</v>
      </c>
      <c r="G9" s="56">
        <v>1</v>
      </c>
      <c r="H9" s="56">
        <v>1</v>
      </c>
      <c r="I9" s="56">
        <v>2</v>
      </c>
      <c r="J9" s="56">
        <v>2</v>
      </c>
      <c r="K9" s="56">
        <v>0.21</v>
      </c>
      <c r="L9" s="56">
        <v>0.21</v>
      </c>
      <c r="M9" s="56">
        <v>0.42</v>
      </c>
      <c r="N9" s="56">
        <v>0</v>
      </c>
      <c r="O9" s="56">
        <v>0</v>
      </c>
      <c r="P9" s="56">
        <v>0</v>
      </c>
      <c r="Q9" s="56">
        <v>0.01</v>
      </c>
      <c r="R9" s="56">
        <v>0</v>
      </c>
      <c r="S9" s="56">
        <v>0</v>
      </c>
      <c r="T9" s="56">
        <v>0.01</v>
      </c>
      <c r="U9" s="56">
        <v>0</v>
      </c>
      <c r="V9" s="56">
        <v>0.01</v>
      </c>
      <c r="W9" s="56">
        <v>0</v>
      </c>
      <c r="X9" s="56">
        <v>0.01</v>
      </c>
      <c r="Y9" s="56" t="s">
        <v>43</v>
      </c>
      <c r="Z9" s="56">
        <v>0.94</v>
      </c>
      <c r="AA9" s="56">
        <v>0.94</v>
      </c>
      <c r="AB9" s="56">
        <v>0.19</v>
      </c>
      <c r="AC9" s="56">
        <v>-0.23353125</v>
      </c>
    </row>
    <row r="10" spans="1:29" x14ac:dyDescent="0.25">
      <c r="A10" s="57" t="s">
        <v>181</v>
      </c>
      <c r="B10" s="58" t="s">
        <v>41</v>
      </c>
      <c r="C10" s="58">
        <v>4.2</v>
      </c>
      <c r="D10" s="58" t="s">
        <v>63</v>
      </c>
      <c r="E10" s="58">
        <v>0.2</v>
      </c>
      <c r="F10" s="58">
        <v>1</v>
      </c>
      <c r="G10" s="58">
        <v>0</v>
      </c>
      <c r="H10" s="58">
        <v>1</v>
      </c>
      <c r="I10" s="58">
        <v>1</v>
      </c>
      <c r="J10" s="58">
        <v>1</v>
      </c>
      <c r="K10" s="58">
        <v>0</v>
      </c>
      <c r="L10" s="58">
        <v>0.24</v>
      </c>
      <c r="M10" s="58">
        <v>0.24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 t="s">
        <v>43</v>
      </c>
      <c r="Z10" s="58">
        <v>0.94</v>
      </c>
      <c r="AA10" s="58">
        <v>0.94</v>
      </c>
      <c r="AB10" s="58">
        <v>0.19</v>
      </c>
      <c r="AC10" s="58">
        <v>-0.23664499999999999</v>
      </c>
    </row>
    <row r="11" spans="1:29" x14ac:dyDescent="0.25">
      <c r="A11" s="55" t="s">
        <v>182</v>
      </c>
      <c r="B11" s="56" t="s">
        <v>66</v>
      </c>
      <c r="C11" s="56">
        <v>4</v>
      </c>
      <c r="D11" s="56" t="s">
        <v>63</v>
      </c>
      <c r="E11" s="56">
        <v>2.2000000000000002</v>
      </c>
      <c r="F11" s="56">
        <v>4</v>
      </c>
      <c r="G11" s="56">
        <v>2</v>
      </c>
      <c r="H11" s="56">
        <v>2</v>
      </c>
      <c r="I11" s="56">
        <v>4</v>
      </c>
      <c r="J11" s="56">
        <v>9</v>
      </c>
      <c r="K11" s="56">
        <v>0.75</v>
      </c>
      <c r="L11" s="56">
        <v>1.5</v>
      </c>
      <c r="M11" s="56">
        <v>2.25</v>
      </c>
      <c r="N11" s="56">
        <v>0</v>
      </c>
      <c r="O11" s="56">
        <v>0.12</v>
      </c>
      <c r="P11" s="56">
        <v>0</v>
      </c>
      <c r="Q11" s="56">
        <v>0</v>
      </c>
      <c r="R11" s="56">
        <v>0.12</v>
      </c>
      <c r="S11" s="56">
        <v>0.03</v>
      </c>
      <c r="T11" s="56">
        <v>0</v>
      </c>
      <c r="U11" s="56">
        <v>0</v>
      </c>
      <c r="V11" s="56">
        <v>0.12</v>
      </c>
      <c r="W11" s="56">
        <v>0.03</v>
      </c>
      <c r="X11" s="56">
        <v>0.12</v>
      </c>
      <c r="Y11" s="56" t="s">
        <v>65</v>
      </c>
      <c r="Z11" s="56">
        <v>0.19</v>
      </c>
      <c r="AA11" s="56">
        <v>1.51</v>
      </c>
      <c r="AB11" s="56">
        <v>1.32</v>
      </c>
      <c r="AC11" s="56">
        <v>-0.27228750000000002</v>
      </c>
    </row>
    <row r="12" spans="1:29" x14ac:dyDescent="0.25">
      <c r="A12" s="57" t="s">
        <v>183</v>
      </c>
      <c r="B12" s="58" t="s">
        <v>66</v>
      </c>
      <c r="C12" s="58">
        <v>4</v>
      </c>
      <c r="D12" s="58" t="s">
        <v>63</v>
      </c>
      <c r="E12" s="58">
        <v>2.2000000000000002</v>
      </c>
      <c r="F12" s="58">
        <v>4</v>
      </c>
      <c r="G12" s="58">
        <v>2</v>
      </c>
      <c r="H12" s="58">
        <v>2</v>
      </c>
      <c r="I12" s="58">
        <v>4</v>
      </c>
      <c r="J12" s="58">
        <v>9</v>
      </c>
      <c r="K12" s="58">
        <v>0.75</v>
      </c>
      <c r="L12" s="58">
        <v>1.5</v>
      </c>
      <c r="M12" s="58">
        <v>2.25</v>
      </c>
      <c r="N12" s="58">
        <v>0</v>
      </c>
      <c r="O12" s="58">
        <v>7.0000000000000007E-2</v>
      </c>
      <c r="P12" s="58">
        <v>0</v>
      </c>
      <c r="Q12" s="58">
        <v>0.02</v>
      </c>
      <c r="R12" s="58">
        <v>9.0000000000000011E-2</v>
      </c>
      <c r="S12" s="58">
        <v>0.02</v>
      </c>
      <c r="T12" s="58">
        <v>0</v>
      </c>
      <c r="U12" s="58">
        <v>0</v>
      </c>
      <c r="V12" s="58">
        <v>9.0000000000000011E-2</v>
      </c>
      <c r="W12" s="58">
        <v>0.02</v>
      </c>
      <c r="X12" s="58">
        <v>9.0000000000000011E-2</v>
      </c>
      <c r="Y12" s="58" t="s">
        <v>65</v>
      </c>
      <c r="Z12" s="58">
        <v>0.19</v>
      </c>
      <c r="AA12" s="58">
        <v>1.51</v>
      </c>
      <c r="AB12" s="58">
        <v>1.32</v>
      </c>
      <c r="AC12" s="58">
        <v>-0.28729312499999998</v>
      </c>
    </row>
    <row r="13" spans="1:29" x14ac:dyDescent="0.25">
      <c r="A13" s="55" t="s">
        <v>184</v>
      </c>
      <c r="B13" s="56" t="s">
        <v>66</v>
      </c>
      <c r="C13" s="56">
        <v>4</v>
      </c>
      <c r="D13" s="56" t="s">
        <v>63</v>
      </c>
      <c r="E13" s="56">
        <v>3.5</v>
      </c>
      <c r="F13" s="56">
        <v>1</v>
      </c>
      <c r="G13" s="56">
        <v>0</v>
      </c>
      <c r="H13" s="56">
        <v>1</v>
      </c>
      <c r="I13" s="56">
        <v>1</v>
      </c>
      <c r="J13" s="56">
        <v>7</v>
      </c>
      <c r="K13" s="56">
        <v>0</v>
      </c>
      <c r="L13" s="56">
        <v>1.75</v>
      </c>
      <c r="M13" s="56">
        <v>1.75</v>
      </c>
      <c r="N13" s="56">
        <v>0</v>
      </c>
      <c r="O13" s="56">
        <v>0.06</v>
      </c>
      <c r="P13" s="56">
        <v>0</v>
      </c>
      <c r="Q13" s="56">
        <v>0</v>
      </c>
      <c r="R13" s="56">
        <v>0</v>
      </c>
      <c r="S13" s="56">
        <v>0</v>
      </c>
      <c r="T13" s="56">
        <v>0.06</v>
      </c>
      <c r="U13" s="56">
        <v>0.02</v>
      </c>
      <c r="V13" s="56">
        <v>0.06</v>
      </c>
      <c r="W13" s="56">
        <v>0.02</v>
      </c>
      <c r="X13" s="56">
        <v>0.06</v>
      </c>
      <c r="Y13" s="56" t="s">
        <v>65</v>
      </c>
      <c r="Z13" s="56">
        <v>0.19</v>
      </c>
      <c r="AA13" s="56">
        <v>1.51</v>
      </c>
      <c r="AB13" s="56">
        <v>1.32</v>
      </c>
      <c r="AC13" s="56">
        <v>-0.30229875</v>
      </c>
    </row>
    <row r="14" spans="1:29" x14ac:dyDescent="0.25">
      <c r="A14" s="57" t="s">
        <v>99</v>
      </c>
      <c r="B14" s="58" t="s">
        <v>65</v>
      </c>
      <c r="C14" s="58">
        <v>4.5</v>
      </c>
      <c r="D14" s="58" t="s">
        <v>63</v>
      </c>
      <c r="E14" s="58">
        <v>2.8</v>
      </c>
      <c r="F14" s="58">
        <v>4</v>
      </c>
      <c r="G14" s="58">
        <v>2</v>
      </c>
      <c r="H14" s="58">
        <v>2</v>
      </c>
      <c r="I14" s="58">
        <v>4</v>
      </c>
      <c r="J14" s="58">
        <v>11</v>
      </c>
      <c r="K14" s="58">
        <v>0.67</v>
      </c>
      <c r="L14" s="58">
        <v>1.78</v>
      </c>
      <c r="M14" s="58">
        <v>2.44</v>
      </c>
      <c r="N14" s="58">
        <v>1</v>
      </c>
      <c r="O14" s="58">
        <v>0.24</v>
      </c>
      <c r="P14" s="58">
        <v>0</v>
      </c>
      <c r="Q14" s="58">
        <v>0.79</v>
      </c>
      <c r="R14" s="58">
        <v>0.3</v>
      </c>
      <c r="S14" s="58">
        <v>7.0000000000000007E-2</v>
      </c>
      <c r="T14" s="58">
        <v>0.73</v>
      </c>
      <c r="U14" s="58">
        <v>0.16</v>
      </c>
      <c r="V14" s="58">
        <v>1.03</v>
      </c>
      <c r="W14" s="58">
        <v>0.23</v>
      </c>
      <c r="X14" s="58">
        <v>2.9999999999999971E-2</v>
      </c>
      <c r="Y14" s="58" t="s">
        <v>66</v>
      </c>
      <c r="Z14" s="58">
        <v>0.38</v>
      </c>
      <c r="AA14" s="58">
        <v>1.32</v>
      </c>
      <c r="AB14" s="58">
        <v>1.51</v>
      </c>
      <c r="AC14" s="58">
        <v>-0.30991750000000001</v>
      </c>
    </row>
    <row r="15" spans="1:29" x14ac:dyDescent="0.25">
      <c r="A15" s="55" t="s">
        <v>140</v>
      </c>
      <c r="B15" s="56" t="s">
        <v>61</v>
      </c>
      <c r="C15" s="56">
        <v>4.5</v>
      </c>
      <c r="D15" s="56" t="s">
        <v>63</v>
      </c>
      <c r="E15" s="56">
        <v>4.8</v>
      </c>
      <c r="F15" s="56">
        <v>4</v>
      </c>
      <c r="G15" s="56">
        <v>2</v>
      </c>
      <c r="H15" s="56">
        <v>2</v>
      </c>
      <c r="I15" s="56">
        <v>4</v>
      </c>
      <c r="J15" s="56">
        <v>19</v>
      </c>
      <c r="K15" s="56">
        <v>2</v>
      </c>
      <c r="L15" s="56">
        <v>2.2200000000000002</v>
      </c>
      <c r="M15" s="56">
        <v>4.22</v>
      </c>
      <c r="N15" s="56">
        <v>0</v>
      </c>
      <c r="O15" s="56">
        <v>0.05</v>
      </c>
      <c r="P15" s="56">
        <v>0</v>
      </c>
      <c r="Q15" s="56">
        <v>0.48</v>
      </c>
      <c r="R15" s="56">
        <v>0.47</v>
      </c>
      <c r="S15" s="56">
        <v>0.1</v>
      </c>
      <c r="T15" s="56">
        <v>0.06</v>
      </c>
      <c r="U15" s="56">
        <v>0.01</v>
      </c>
      <c r="V15" s="56">
        <v>0.53</v>
      </c>
      <c r="W15" s="56">
        <v>0.11</v>
      </c>
      <c r="X15" s="56">
        <v>0.53</v>
      </c>
      <c r="Y15" s="56" t="s">
        <v>60</v>
      </c>
      <c r="Z15" s="56">
        <v>0.75</v>
      </c>
      <c r="AA15" s="56">
        <v>0.38</v>
      </c>
      <c r="AB15" s="56">
        <v>0.38</v>
      </c>
      <c r="AC15" s="56">
        <v>-0.31091124999999997</v>
      </c>
    </row>
    <row r="16" spans="1:29" x14ac:dyDescent="0.25">
      <c r="A16" s="57" t="s">
        <v>185</v>
      </c>
      <c r="B16" s="58" t="s">
        <v>66</v>
      </c>
      <c r="C16" s="58">
        <v>4</v>
      </c>
      <c r="D16" s="58" t="s">
        <v>63</v>
      </c>
      <c r="E16" s="58">
        <v>0.5</v>
      </c>
      <c r="F16" s="58">
        <v>3</v>
      </c>
      <c r="G16" s="58">
        <v>2</v>
      </c>
      <c r="H16" s="58">
        <v>1</v>
      </c>
      <c r="I16" s="58">
        <v>3</v>
      </c>
      <c r="J16" s="58">
        <v>2</v>
      </c>
      <c r="K16" s="58">
        <v>0.5</v>
      </c>
      <c r="L16" s="58">
        <v>0</v>
      </c>
      <c r="M16" s="58">
        <v>0.5</v>
      </c>
      <c r="N16" s="58">
        <v>0</v>
      </c>
      <c r="O16" s="58">
        <v>0.03</v>
      </c>
      <c r="P16" s="58">
        <v>0</v>
      </c>
      <c r="Q16" s="58">
        <v>0</v>
      </c>
      <c r="R16" s="58">
        <v>0.03</v>
      </c>
      <c r="S16" s="58">
        <v>0.01</v>
      </c>
      <c r="T16" s="58">
        <v>0</v>
      </c>
      <c r="U16" s="58">
        <v>0</v>
      </c>
      <c r="V16" s="58">
        <v>0.03</v>
      </c>
      <c r="W16" s="58">
        <v>0.01</v>
      </c>
      <c r="X16" s="58">
        <v>0.03</v>
      </c>
      <c r="Y16" s="58" t="s">
        <v>65</v>
      </c>
      <c r="Z16" s="58">
        <v>0.19</v>
      </c>
      <c r="AA16" s="58">
        <v>1.51</v>
      </c>
      <c r="AB16" s="58">
        <v>1.32</v>
      </c>
      <c r="AC16" s="58">
        <v>-0.31730437500000003</v>
      </c>
    </row>
    <row r="17" spans="1:29" x14ac:dyDescent="0.25">
      <c r="A17" s="55" t="s">
        <v>186</v>
      </c>
      <c r="B17" s="56" t="s">
        <v>61</v>
      </c>
      <c r="C17" s="56">
        <v>4.5999999999999996</v>
      </c>
      <c r="D17" s="56" t="s">
        <v>63</v>
      </c>
      <c r="E17" s="56">
        <v>4</v>
      </c>
      <c r="F17" s="56">
        <v>4</v>
      </c>
      <c r="G17" s="56">
        <v>2</v>
      </c>
      <c r="H17" s="56">
        <v>2</v>
      </c>
      <c r="I17" s="56">
        <v>4</v>
      </c>
      <c r="J17" s="56">
        <v>16</v>
      </c>
      <c r="K17" s="56">
        <v>1.74</v>
      </c>
      <c r="L17" s="56">
        <v>1.74</v>
      </c>
      <c r="M17" s="56">
        <v>3.48</v>
      </c>
      <c r="N17" s="56">
        <v>0</v>
      </c>
      <c r="O17" s="56">
        <v>0.16</v>
      </c>
      <c r="P17" s="56">
        <v>0</v>
      </c>
      <c r="Q17" s="56">
        <v>0.25</v>
      </c>
      <c r="R17" s="56">
        <v>0.11</v>
      </c>
      <c r="S17" s="56">
        <v>0.02</v>
      </c>
      <c r="T17" s="56">
        <v>0.3</v>
      </c>
      <c r="U17" s="56">
        <v>7.0000000000000007E-2</v>
      </c>
      <c r="V17" s="56">
        <v>0.41</v>
      </c>
      <c r="W17" s="56">
        <v>9.0000000000000011E-2</v>
      </c>
      <c r="X17" s="56">
        <v>0.41</v>
      </c>
      <c r="Y17" s="56" t="s">
        <v>60</v>
      </c>
      <c r="Z17" s="56">
        <v>0.75</v>
      </c>
      <c r="AA17" s="56">
        <v>0.38</v>
      </c>
      <c r="AB17" s="56">
        <v>0.38</v>
      </c>
      <c r="AC17" s="56">
        <v>-0.32601625000000012</v>
      </c>
    </row>
    <row r="18" spans="1:29" x14ac:dyDescent="0.25">
      <c r="A18" s="57" t="s">
        <v>187</v>
      </c>
      <c r="B18" s="58" t="s">
        <v>66</v>
      </c>
      <c r="C18" s="58">
        <v>4</v>
      </c>
      <c r="D18" s="58" t="s">
        <v>63</v>
      </c>
      <c r="E18" s="58">
        <v>0.3</v>
      </c>
      <c r="F18" s="58">
        <v>0</v>
      </c>
      <c r="G18" s="58">
        <v>0</v>
      </c>
      <c r="H18" s="58">
        <v>1</v>
      </c>
      <c r="I18" s="58">
        <v>1</v>
      </c>
      <c r="J18" s="58">
        <v>1</v>
      </c>
      <c r="K18" s="58">
        <v>0</v>
      </c>
      <c r="L18" s="58">
        <v>0.25</v>
      </c>
      <c r="M18" s="58">
        <v>0.25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/>
      <c r="T18" s="58">
        <v>0</v>
      </c>
      <c r="U18" s="58"/>
      <c r="V18" s="58">
        <v>0</v>
      </c>
      <c r="W18" s="58"/>
      <c r="X18" s="58">
        <v>0</v>
      </c>
      <c r="Y18" s="58" t="s">
        <v>65</v>
      </c>
      <c r="Z18" s="58">
        <v>0.19</v>
      </c>
      <c r="AA18" s="58">
        <v>1.51</v>
      </c>
      <c r="AB18" s="58">
        <v>1.32</v>
      </c>
      <c r="AC18" s="58">
        <v>-0.33230999999999999</v>
      </c>
    </row>
    <row r="19" spans="1:29" x14ac:dyDescent="0.25">
      <c r="A19" s="55" t="s">
        <v>188</v>
      </c>
      <c r="B19" s="56" t="s">
        <v>61</v>
      </c>
      <c r="C19" s="56">
        <v>4.5</v>
      </c>
      <c r="D19" s="56" t="s">
        <v>63</v>
      </c>
      <c r="E19" s="56">
        <v>3.8</v>
      </c>
      <c r="F19" s="56">
        <v>4</v>
      </c>
      <c r="G19" s="56">
        <v>2</v>
      </c>
      <c r="H19" s="56">
        <v>2</v>
      </c>
      <c r="I19" s="56">
        <v>4</v>
      </c>
      <c r="J19" s="56">
        <v>15</v>
      </c>
      <c r="K19" s="56">
        <v>1.56</v>
      </c>
      <c r="L19" s="56">
        <v>1.78</v>
      </c>
      <c r="M19" s="56">
        <v>3.33</v>
      </c>
      <c r="N19" s="56">
        <v>0</v>
      </c>
      <c r="O19" s="56">
        <v>0.05</v>
      </c>
      <c r="P19" s="56">
        <v>0</v>
      </c>
      <c r="Q19" s="56">
        <v>0.08</v>
      </c>
      <c r="R19" s="56">
        <v>0.04</v>
      </c>
      <c r="S19" s="56">
        <v>0.01</v>
      </c>
      <c r="T19" s="56">
        <v>0.09</v>
      </c>
      <c r="U19" s="56">
        <v>0.02</v>
      </c>
      <c r="V19" s="56">
        <v>0.13</v>
      </c>
      <c r="W19" s="56">
        <v>0.03</v>
      </c>
      <c r="X19" s="56">
        <v>0.13</v>
      </c>
      <c r="Y19" s="56" t="s">
        <v>60</v>
      </c>
      <c r="Z19" s="56">
        <v>0.75</v>
      </c>
      <c r="AA19" s="56">
        <v>0.38</v>
      </c>
      <c r="AB19" s="56">
        <v>0.38</v>
      </c>
      <c r="AC19" s="56">
        <v>-0.36126124999999998</v>
      </c>
    </row>
    <row r="20" spans="1:29" x14ac:dyDescent="0.25">
      <c r="A20" s="57" t="s">
        <v>189</v>
      </c>
      <c r="B20" s="58" t="s">
        <v>61</v>
      </c>
      <c r="C20" s="58">
        <v>4.5</v>
      </c>
      <c r="D20" s="58" t="s">
        <v>63</v>
      </c>
      <c r="E20" s="58">
        <v>0.3</v>
      </c>
      <c r="F20" s="58">
        <v>0</v>
      </c>
      <c r="G20" s="58">
        <v>0</v>
      </c>
      <c r="H20" s="58">
        <v>1</v>
      </c>
      <c r="I20" s="58">
        <v>1</v>
      </c>
      <c r="J20" s="58">
        <v>1</v>
      </c>
      <c r="K20" s="58">
        <v>0</v>
      </c>
      <c r="L20" s="58">
        <v>0.22</v>
      </c>
      <c r="M20" s="58">
        <v>0.22</v>
      </c>
      <c r="N20" s="58">
        <v>0</v>
      </c>
      <c r="O20" s="58">
        <v>0</v>
      </c>
      <c r="P20" s="58">
        <v>0</v>
      </c>
      <c r="Q20" s="58">
        <v>0.02</v>
      </c>
      <c r="R20" s="58">
        <v>0</v>
      </c>
      <c r="S20" s="58"/>
      <c r="T20" s="58">
        <v>0.02</v>
      </c>
      <c r="U20" s="58"/>
      <c r="V20" s="58">
        <v>0.02</v>
      </c>
      <c r="W20" s="58"/>
      <c r="X20" s="58">
        <v>0.02</v>
      </c>
      <c r="Y20" s="58" t="s">
        <v>60</v>
      </c>
      <c r="Z20" s="58">
        <v>0.75</v>
      </c>
      <c r="AA20" s="58">
        <v>0.38</v>
      </c>
      <c r="AB20" s="58">
        <v>0.38</v>
      </c>
      <c r="AC20" s="58">
        <v>-0.37510749999999998</v>
      </c>
    </row>
    <row r="21" spans="1:29" x14ac:dyDescent="0.25">
      <c r="A21" s="55" t="s">
        <v>137</v>
      </c>
      <c r="B21" s="56" t="s">
        <v>54</v>
      </c>
      <c r="C21" s="56">
        <v>6</v>
      </c>
      <c r="D21" s="56" t="s">
        <v>63</v>
      </c>
      <c r="E21" s="56">
        <v>7.2</v>
      </c>
      <c r="F21" s="56">
        <v>4</v>
      </c>
      <c r="G21" s="56">
        <v>2</v>
      </c>
      <c r="H21" s="56">
        <v>2</v>
      </c>
      <c r="I21" s="56">
        <v>4</v>
      </c>
      <c r="J21" s="56">
        <v>29</v>
      </c>
      <c r="K21" s="56">
        <v>1.33</v>
      </c>
      <c r="L21" s="56">
        <v>3.5</v>
      </c>
      <c r="M21" s="56">
        <v>4.83</v>
      </c>
      <c r="N21" s="56">
        <v>1</v>
      </c>
      <c r="O21" s="56">
        <v>0.51</v>
      </c>
      <c r="P21" s="56">
        <v>0</v>
      </c>
      <c r="Q21" s="56">
        <v>0.05</v>
      </c>
      <c r="R21" s="56">
        <v>0.27</v>
      </c>
      <c r="S21" s="56">
        <v>0.05</v>
      </c>
      <c r="T21" s="56">
        <v>0.28999999999999998</v>
      </c>
      <c r="U21" s="56">
        <v>0.05</v>
      </c>
      <c r="V21" s="56">
        <v>0.56000000000000005</v>
      </c>
      <c r="W21" s="56">
        <v>0.1</v>
      </c>
      <c r="X21" s="56">
        <v>-0.43999999999999989</v>
      </c>
      <c r="Y21" s="56" t="s">
        <v>53</v>
      </c>
      <c r="Z21" s="56">
        <v>2.08</v>
      </c>
      <c r="AA21" s="56">
        <v>0.56999999999999995</v>
      </c>
      <c r="AB21" s="56">
        <v>0.19</v>
      </c>
      <c r="AC21" s="56">
        <v>-0.41790500000000003</v>
      </c>
    </row>
    <row r="22" spans="1:29" x14ac:dyDescent="0.25">
      <c r="A22" s="57" t="s">
        <v>143</v>
      </c>
      <c r="B22" s="58" t="s">
        <v>60</v>
      </c>
      <c r="C22" s="58">
        <v>4.5</v>
      </c>
      <c r="D22" s="58" t="s">
        <v>63</v>
      </c>
      <c r="E22" s="58">
        <v>3.5</v>
      </c>
      <c r="F22" s="58">
        <v>3</v>
      </c>
      <c r="G22" s="58">
        <v>1</v>
      </c>
      <c r="H22" s="58">
        <v>2</v>
      </c>
      <c r="I22" s="58">
        <v>3</v>
      </c>
      <c r="J22" s="58">
        <v>14</v>
      </c>
      <c r="K22" s="58">
        <v>0.44</v>
      </c>
      <c r="L22" s="58">
        <v>2.67</v>
      </c>
      <c r="M22" s="58">
        <v>3.11</v>
      </c>
      <c r="N22" s="58">
        <v>0</v>
      </c>
      <c r="O22" s="58">
        <v>0.98</v>
      </c>
      <c r="P22" s="58">
        <v>0</v>
      </c>
      <c r="Q22" s="58">
        <v>0.02</v>
      </c>
      <c r="R22" s="58">
        <v>0.01</v>
      </c>
      <c r="S22" s="58">
        <v>0</v>
      </c>
      <c r="T22" s="58">
        <v>0.99</v>
      </c>
      <c r="U22" s="58">
        <v>0.22</v>
      </c>
      <c r="V22" s="58">
        <v>1</v>
      </c>
      <c r="W22" s="58">
        <v>0.22</v>
      </c>
      <c r="X22" s="58">
        <v>1</v>
      </c>
      <c r="Y22" s="58" t="s">
        <v>61</v>
      </c>
      <c r="Z22" s="58">
        <v>1.1299999999999999</v>
      </c>
      <c r="AA22" s="58">
        <v>0.38</v>
      </c>
      <c r="AB22" s="58">
        <v>0.38</v>
      </c>
      <c r="AC22" s="58">
        <v>-0.44307999999999992</v>
      </c>
    </row>
    <row r="23" spans="1:29" x14ac:dyDescent="0.25">
      <c r="A23" s="55" t="s">
        <v>129</v>
      </c>
      <c r="B23" s="56" t="s">
        <v>48</v>
      </c>
      <c r="C23" s="56">
        <v>4.5</v>
      </c>
      <c r="D23" s="56" t="s">
        <v>63</v>
      </c>
      <c r="E23" s="56">
        <v>1.8</v>
      </c>
      <c r="F23" s="56">
        <v>4</v>
      </c>
      <c r="G23" s="56">
        <v>1</v>
      </c>
      <c r="H23" s="56">
        <v>3</v>
      </c>
      <c r="I23" s="56">
        <v>4</v>
      </c>
      <c r="J23" s="56">
        <v>7</v>
      </c>
      <c r="K23" s="56">
        <v>1.1100000000000001</v>
      </c>
      <c r="L23" s="56">
        <v>0.44</v>
      </c>
      <c r="M23" s="56">
        <v>1.56</v>
      </c>
      <c r="N23" s="56">
        <v>0</v>
      </c>
      <c r="O23" s="56">
        <v>0.33</v>
      </c>
      <c r="P23" s="56">
        <v>0</v>
      </c>
      <c r="Q23" s="56">
        <v>0.09</v>
      </c>
      <c r="R23" s="56">
        <v>0.06</v>
      </c>
      <c r="S23" s="56">
        <v>0.01</v>
      </c>
      <c r="T23" s="56">
        <v>0.36</v>
      </c>
      <c r="U23" s="56">
        <v>0.08</v>
      </c>
      <c r="V23" s="56">
        <v>0.42</v>
      </c>
      <c r="W23" s="56">
        <v>0.09</v>
      </c>
      <c r="X23" s="56">
        <v>0.42</v>
      </c>
      <c r="Y23" s="56" t="s">
        <v>49</v>
      </c>
      <c r="Z23" s="56">
        <v>0.75</v>
      </c>
      <c r="AA23" s="56">
        <v>0.75</v>
      </c>
      <c r="AB23" s="56">
        <v>0.56999999999999995</v>
      </c>
      <c r="AC23" s="56">
        <v>-0.46209374999999991</v>
      </c>
    </row>
    <row r="24" spans="1:29" x14ac:dyDescent="0.25">
      <c r="A24" s="57" t="s">
        <v>92</v>
      </c>
      <c r="B24" s="58" t="s">
        <v>45</v>
      </c>
      <c r="C24" s="58">
        <v>4.5999999999999996</v>
      </c>
      <c r="D24" s="58" t="s">
        <v>63</v>
      </c>
      <c r="E24" s="58">
        <v>3.8</v>
      </c>
      <c r="F24" s="58">
        <v>4</v>
      </c>
      <c r="G24" s="58">
        <v>2</v>
      </c>
      <c r="H24" s="58">
        <v>2</v>
      </c>
      <c r="I24" s="58">
        <v>4</v>
      </c>
      <c r="J24" s="58">
        <v>15</v>
      </c>
      <c r="K24" s="58">
        <v>1.3</v>
      </c>
      <c r="L24" s="58">
        <v>1.96</v>
      </c>
      <c r="M24" s="58">
        <v>3.26</v>
      </c>
      <c r="N24" s="58">
        <v>0</v>
      </c>
      <c r="O24" s="58">
        <v>0</v>
      </c>
      <c r="P24" s="58">
        <v>2</v>
      </c>
      <c r="Q24" s="58">
        <v>0.94000000000000006</v>
      </c>
      <c r="R24" s="58">
        <v>0.71000000000000008</v>
      </c>
      <c r="S24" s="58">
        <v>0.16</v>
      </c>
      <c r="T24" s="58">
        <v>0.23</v>
      </c>
      <c r="U24" s="58">
        <v>0.05</v>
      </c>
      <c r="V24" s="58">
        <v>0.94000000000000006</v>
      </c>
      <c r="W24" s="58">
        <v>0.21</v>
      </c>
      <c r="X24" s="58">
        <v>-1.06</v>
      </c>
      <c r="Y24" s="58" t="s">
        <v>46</v>
      </c>
      <c r="Z24" s="58">
        <v>0.75</v>
      </c>
      <c r="AA24" s="58">
        <v>2.08</v>
      </c>
      <c r="AB24" s="58">
        <v>1.1299999999999999</v>
      </c>
      <c r="AC24" s="58">
        <v>-0.47527749999999991</v>
      </c>
    </row>
    <row r="25" spans="1:29" x14ac:dyDescent="0.25">
      <c r="A25" s="55" t="s">
        <v>190</v>
      </c>
      <c r="B25" s="56" t="s">
        <v>54</v>
      </c>
      <c r="C25" s="56">
        <v>6.5</v>
      </c>
      <c r="D25" s="56" t="s">
        <v>63</v>
      </c>
      <c r="E25" s="56">
        <v>5</v>
      </c>
      <c r="F25" s="56">
        <v>4</v>
      </c>
      <c r="G25" s="56">
        <v>2</v>
      </c>
      <c r="H25" s="56">
        <v>2</v>
      </c>
      <c r="I25" s="56">
        <v>4</v>
      </c>
      <c r="J25" s="56">
        <v>20</v>
      </c>
      <c r="K25" s="56">
        <v>1.23</v>
      </c>
      <c r="L25" s="56">
        <v>1.85</v>
      </c>
      <c r="M25" s="56">
        <v>3.08</v>
      </c>
      <c r="N25" s="56">
        <v>0</v>
      </c>
      <c r="O25" s="56">
        <v>0.11</v>
      </c>
      <c r="P25" s="56">
        <v>0</v>
      </c>
      <c r="Q25" s="56">
        <v>0.09</v>
      </c>
      <c r="R25" s="56">
        <v>0.17</v>
      </c>
      <c r="S25" s="56">
        <v>0.03</v>
      </c>
      <c r="T25" s="56">
        <v>0.03</v>
      </c>
      <c r="U25" s="56">
        <v>0</v>
      </c>
      <c r="V25" s="56">
        <v>0.2</v>
      </c>
      <c r="W25" s="56">
        <v>0.03</v>
      </c>
      <c r="X25" s="56">
        <v>0.2</v>
      </c>
      <c r="Y25" s="56" t="s">
        <v>53</v>
      </c>
      <c r="Z25" s="56">
        <v>2.08</v>
      </c>
      <c r="AA25" s="56">
        <v>0.56999999999999995</v>
      </c>
      <c r="AB25" s="56">
        <v>0.19</v>
      </c>
      <c r="AC25" s="56">
        <v>-0.48587750000000002</v>
      </c>
    </row>
    <row r="26" spans="1:29" x14ac:dyDescent="0.25">
      <c r="A26" s="57" t="s">
        <v>191</v>
      </c>
      <c r="B26" s="58" t="s">
        <v>60</v>
      </c>
      <c r="C26" s="58">
        <v>4.5</v>
      </c>
      <c r="D26" s="58" t="s">
        <v>63</v>
      </c>
      <c r="E26" s="58">
        <v>2.5</v>
      </c>
      <c r="F26" s="58">
        <v>3</v>
      </c>
      <c r="G26" s="58">
        <v>2</v>
      </c>
      <c r="H26" s="58">
        <v>2</v>
      </c>
      <c r="I26" s="58">
        <v>4</v>
      </c>
      <c r="J26" s="58">
        <v>10</v>
      </c>
      <c r="K26" s="58">
        <v>0.67</v>
      </c>
      <c r="L26" s="58">
        <v>1.56</v>
      </c>
      <c r="M26" s="58">
        <v>2.2200000000000002</v>
      </c>
      <c r="N26" s="58">
        <v>0</v>
      </c>
      <c r="O26" s="58">
        <v>0.43</v>
      </c>
      <c r="P26" s="58">
        <v>0</v>
      </c>
      <c r="Q26" s="58">
        <v>0.18</v>
      </c>
      <c r="R26" s="58">
        <v>0.31</v>
      </c>
      <c r="S26" s="58">
        <v>7.0000000000000007E-2</v>
      </c>
      <c r="T26" s="58">
        <v>0.3</v>
      </c>
      <c r="U26" s="58">
        <v>7.0000000000000007E-2</v>
      </c>
      <c r="V26" s="58">
        <v>0.61</v>
      </c>
      <c r="W26" s="58">
        <v>0.14000000000000001</v>
      </c>
      <c r="X26" s="58">
        <v>0.61</v>
      </c>
      <c r="Y26" s="58" t="s">
        <v>61</v>
      </c>
      <c r="Z26" s="58">
        <v>1.1299999999999999</v>
      </c>
      <c r="AA26" s="58">
        <v>0.38</v>
      </c>
      <c r="AB26" s="58">
        <v>0.38</v>
      </c>
      <c r="AC26" s="58">
        <v>-0.49217124999999989</v>
      </c>
    </row>
    <row r="27" spans="1:29" x14ac:dyDescent="0.25">
      <c r="A27" s="55" t="s">
        <v>192</v>
      </c>
      <c r="B27" s="56" t="s">
        <v>48</v>
      </c>
      <c r="C27" s="56">
        <v>4.5</v>
      </c>
      <c r="D27" s="56" t="s">
        <v>63</v>
      </c>
      <c r="E27" s="56">
        <v>2</v>
      </c>
      <c r="F27" s="56">
        <v>2</v>
      </c>
      <c r="G27" s="56">
        <v>1</v>
      </c>
      <c r="H27" s="56">
        <v>3</v>
      </c>
      <c r="I27" s="56">
        <v>4</v>
      </c>
      <c r="J27" s="56">
        <v>8</v>
      </c>
      <c r="K27" s="56">
        <v>1.1100000000000001</v>
      </c>
      <c r="L27" s="56">
        <v>0.67</v>
      </c>
      <c r="M27" s="56">
        <v>1.78</v>
      </c>
      <c r="N27" s="56">
        <v>0</v>
      </c>
      <c r="O27" s="56">
        <v>0.19</v>
      </c>
      <c r="P27" s="56">
        <v>1</v>
      </c>
      <c r="Q27" s="56">
        <v>9.9999999999999992E-2</v>
      </c>
      <c r="R27" s="56">
        <v>0.28000000000000003</v>
      </c>
      <c r="S27" s="56">
        <v>0.06</v>
      </c>
      <c r="T27" s="56">
        <v>0.01</v>
      </c>
      <c r="U27" s="56">
        <v>0</v>
      </c>
      <c r="V27" s="56">
        <v>0.28999999999999998</v>
      </c>
      <c r="W27" s="56">
        <v>0.06</v>
      </c>
      <c r="X27" s="56">
        <v>-0.71</v>
      </c>
      <c r="Y27" s="56" t="s">
        <v>49</v>
      </c>
      <c r="Z27" s="56">
        <v>0.75</v>
      </c>
      <c r="AA27" s="56">
        <v>0.75</v>
      </c>
      <c r="AB27" s="56">
        <v>0.56999999999999995</v>
      </c>
      <c r="AC27" s="56">
        <v>-0.49439062499999997</v>
      </c>
    </row>
    <row r="28" spans="1:29" x14ac:dyDescent="0.25">
      <c r="A28" s="57" t="s">
        <v>193</v>
      </c>
      <c r="B28" s="58" t="s">
        <v>54</v>
      </c>
      <c r="C28" s="58">
        <v>5.5</v>
      </c>
      <c r="D28" s="58" t="s">
        <v>63</v>
      </c>
      <c r="E28" s="58">
        <v>3.2</v>
      </c>
      <c r="F28" s="58">
        <v>3</v>
      </c>
      <c r="G28" s="58">
        <v>2</v>
      </c>
      <c r="H28" s="58">
        <v>2</v>
      </c>
      <c r="I28" s="58">
        <v>4</v>
      </c>
      <c r="J28" s="58">
        <v>13</v>
      </c>
      <c r="K28" s="58">
        <v>0.36</v>
      </c>
      <c r="L28" s="58">
        <v>2</v>
      </c>
      <c r="M28" s="58">
        <v>2.36</v>
      </c>
      <c r="N28" s="58">
        <v>0</v>
      </c>
      <c r="O28" s="58">
        <v>7.0000000000000007E-2</v>
      </c>
      <c r="P28" s="58">
        <v>0</v>
      </c>
      <c r="Q28" s="58">
        <v>0.05</v>
      </c>
      <c r="R28" s="58">
        <v>0.05</v>
      </c>
      <c r="S28" s="58">
        <v>0.01</v>
      </c>
      <c r="T28" s="58">
        <v>6.9999999999999993E-2</v>
      </c>
      <c r="U28" s="58">
        <v>0.01</v>
      </c>
      <c r="V28" s="58">
        <v>0.12</v>
      </c>
      <c r="W28" s="58">
        <v>0.02</v>
      </c>
      <c r="X28" s="58">
        <v>0.12</v>
      </c>
      <c r="Y28" s="58" t="s">
        <v>53</v>
      </c>
      <c r="Z28" s="58">
        <v>2.08</v>
      </c>
      <c r="AA28" s="58">
        <v>0.56999999999999995</v>
      </c>
      <c r="AB28" s="58">
        <v>0.19</v>
      </c>
      <c r="AC28" s="58">
        <v>-0.5009825</v>
      </c>
    </row>
    <row r="29" spans="1:29" x14ac:dyDescent="0.25">
      <c r="A29" s="55" t="s">
        <v>194</v>
      </c>
      <c r="B29" s="56" t="s">
        <v>54</v>
      </c>
      <c r="C29" s="56">
        <v>4.9000000000000004</v>
      </c>
      <c r="D29" s="56" t="s">
        <v>63</v>
      </c>
      <c r="E29" s="56">
        <v>1.8</v>
      </c>
      <c r="F29" s="56">
        <v>1</v>
      </c>
      <c r="G29" s="56">
        <v>2</v>
      </c>
      <c r="H29" s="56">
        <v>0</v>
      </c>
      <c r="I29" s="56">
        <v>2</v>
      </c>
      <c r="J29" s="56">
        <v>7</v>
      </c>
      <c r="K29" s="56">
        <v>1.43</v>
      </c>
      <c r="L29" s="56">
        <v>0</v>
      </c>
      <c r="M29" s="56">
        <v>1.43</v>
      </c>
      <c r="N29" s="56">
        <v>0</v>
      </c>
      <c r="O29" s="56">
        <v>0</v>
      </c>
      <c r="P29" s="56">
        <v>0</v>
      </c>
      <c r="Q29" s="56">
        <v>0.04</v>
      </c>
      <c r="R29" s="56">
        <v>0.04</v>
      </c>
      <c r="S29" s="56">
        <v>0.01</v>
      </c>
      <c r="T29" s="56">
        <v>0</v>
      </c>
      <c r="U29" s="56">
        <v>0</v>
      </c>
      <c r="V29" s="56">
        <v>0.04</v>
      </c>
      <c r="W29" s="56">
        <v>0.01</v>
      </c>
      <c r="X29" s="56">
        <v>0.04</v>
      </c>
      <c r="Y29" s="56" t="s">
        <v>53</v>
      </c>
      <c r="Z29" s="56">
        <v>2.08</v>
      </c>
      <c r="AA29" s="56">
        <v>0.56999999999999995</v>
      </c>
      <c r="AB29" s="56">
        <v>0.19</v>
      </c>
      <c r="AC29" s="56">
        <v>-0.51608750000000003</v>
      </c>
    </row>
    <row r="30" spans="1:29" x14ac:dyDescent="0.25">
      <c r="A30" s="57" t="s">
        <v>62</v>
      </c>
      <c r="B30" s="58" t="s">
        <v>54</v>
      </c>
      <c r="C30" s="58">
        <v>6</v>
      </c>
      <c r="D30" s="58" t="s">
        <v>63</v>
      </c>
      <c r="E30" s="58">
        <v>4.8</v>
      </c>
      <c r="F30" s="58">
        <v>4</v>
      </c>
      <c r="G30" s="58">
        <v>2</v>
      </c>
      <c r="H30" s="58">
        <v>2</v>
      </c>
      <c r="I30" s="58">
        <v>4</v>
      </c>
      <c r="J30" s="58">
        <v>19</v>
      </c>
      <c r="K30" s="58">
        <v>1.33</v>
      </c>
      <c r="L30" s="58">
        <v>1.83</v>
      </c>
      <c r="M30" s="58">
        <v>3.17</v>
      </c>
      <c r="N30" s="58">
        <v>0</v>
      </c>
      <c r="O30" s="58">
        <v>0</v>
      </c>
      <c r="P30" s="58">
        <v>0</v>
      </c>
      <c r="Q30" s="58">
        <v>0.03</v>
      </c>
      <c r="R30" s="58">
        <v>0.01</v>
      </c>
      <c r="S30" s="58">
        <v>0</v>
      </c>
      <c r="T30" s="58">
        <v>0.02</v>
      </c>
      <c r="U30" s="58">
        <v>0</v>
      </c>
      <c r="V30" s="58">
        <v>0.03</v>
      </c>
      <c r="W30" s="58">
        <v>0</v>
      </c>
      <c r="X30" s="58">
        <v>0.03</v>
      </c>
      <c r="Y30" s="58" t="s">
        <v>53</v>
      </c>
      <c r="Z30" s="58">
        <v>2.08</v>
      </c>
      <c r="AA30" s="58">
        <v>0.56999999999999995</v>
      </c>
      <c r="AB30" s="58">
        <v>0.19</v>
      </c>
      <c r="AC30" s="58">
        <v>-0.51797562500000005</v>
      </c>
    </row>
    <row r="31" spans="1:29" x14ac:dyDescent="0.25">
      <c r="A31" s="55" t="s">
        <v>195</v>
      </c>
      <c r="B31" s="56" t="s">
        <v>54</v>
      </c>
      <c r="C31" s="56">
        <v>5.8</v>
      </c>
      <c r="D31" s="56" t="s">
        <v>63</v>
      </c>
      <c r="E31" s="56">
        <v>0.5</v>
      </c>
      <c r="F31" s="56">
        <v>0</v>
      </c>
      <c r="G31" s="56">
        <v>0</v>
      </c>
      <c r="H31" s="56">
        <v>1</v>
      </c>
      <c r="I31" s="56">
        <v>1</v>
      </c>
      <c r="J31" s="56">
        <v>1</v>
      </c>
      <c r="K31" s="56">
        <v>0</v>
      </c>
      <c r="L31" s="56">
        <v>0.17</v>
      </c>
      <c r="M31" s="56">
        <v>0.17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 t="s">
        <v>53</v>
      </c>
      <c r="Z31" s="56">
        <v>2.08</v>
      </c>
      <c r="AA31" s="56">
        <v>0.56999999999999995</v>
      </c>
      <c r="AB31" s="56">
        <v>0.19</v>
      </c>
      <c r="AC31" s="56">
        <v>-0.52363999999999999</v>
      </c>
    </row>
    <row r="32" spans="1:29" x14ac:dyDescent="0.25">
      <c r="A32" s="57" t="s">
        <v>196</v>
      </c>
      <c r="B32" s="58" t="s">
        <v>48</v>
      </c>
      <c r="C32" s="58">
        <v>4.4000000000000004</v>
      </c>
      <c r="D32" s="58" t="s">
        <v>63</v>
      </c>
      <c r="E32" s="58">
        <v>2.2000000000000002</v>
      </c>
      <c r="F32" s="58">
        <v>2</v>
      </c>
      <c r="G32" s="58">
        <v>1</v>
      </c>
      <c r="H32" s="58">
        <v>3</v>
      </c>
      <c r="I32" s="58">
        <v>4</v>
      </c>
      <c r="J32" s="58">
        <v>9</v>
      </c>
      <c r="K32" s="58">
        <v>1.36</v>
      </c>
      <c r="L32" s="58">
        <v>0.68</v>
      </c>
      <c r="M32" s="58">
        <v>2.0499999999999998</v>
      </c>
      <c r="N32" s="58">
        <v>0</v>
      </c>
      <c r="O32" s="58">
        <v>0</v>
      </c>
      <c r="P32" s="58">
        <v>0</v>
      </c>
      <c r="Q32" s="58">
        <v>0.16</v>
      </c>
      <c r="R32" s="58">
        <v>0.02</v>
      </c>
      <c r="S32" s="58">
        <v>0</v>
      </c>
      <c r="T32" s="58">
        <v>0.14000000000000001</v>
      </c>
      <c r="U32" s="58">
        <v>0.03</v>
      </c>
      <c r="V32" s="58">
        <v>0.16</v>
      </c>
      <c r="W32" s="58">
        <v>0.03</v>
      </c>
      <c r="X32" s="58">
        <v>0.16</v>
      </c>
      <c r="Y32" s="58" t="s">
        <v>49</v>
      </c>
      <c r="Z32" s="58">
        <v>0.75</v>
      </c>
      <c r="AA32" s="58">
        <v>0.75</v>
      </c>
      <c r="AB32" s="58">
        <v>0.56999999999999995</v>
      </c>
      <c r="AC32" s="58">
        <v>-0.52668749999999998</v>
      </c>
    </row>
    <row r="33" spans="1:29" x14ac:dyDescent="0.25">
      <c r="A33" s="55" t="s">
        <v>197</v>
      </c>
      <c r="B33" s="56" t="s">
        <v>48</v>
      </c>
      <c r="C33" s="56">
        <v>5.4</v>
      </c>
      <c r="D33" s="56" t="s">
        <v>63</v>
      </c>
      <c r="E33" s="56">
        <v>1.5</v>
      </c>
      <c r="F33" s="56">
        <v>2</v>
      </c>
      <c r="G33" s="56">
        <v>1</v>
      </c>
      <c r="H33" s="56">
        <v>1</v>
      </c>
      <c r="I33" s="56">
        <v>2</v>
      </c>
      <c r="J33" s="56">
        <v>6</v>
      </c>
      <c r="K33" s="56">
        <v>-0.37</v>
      </c>
      <c r="L33" s="56">
        <v>1.48</v>
      </c>
      <c r="M33" s="56">
        <v>1.1100000000000001</v>
      </c>
      <c r="N33" s="56">
        <v>1</v>
      </c>
      <c r="O33" s="56">
        <v>0.14000000000000001</v>
      </c>
      <c r="P33" s="56">
        <v>0</v>
      </c>
      <c r="Q33" s="56">
        <v>0.01</v>
      </c>
      <c r="R33" s="56">
        <v>0.04</v>
      </c>
      <c r="S33" s="56">
        <v>0.01</v>
      </c>
      <c r="T33" s="56">
        <v>0.11</v>
      </c>
      <c r="U33" s="56">
        <v>0.02</v>
      </c>
      <c r="V33" s="56">
        <v>0.15</v>
      </c>
      <c r="W33" s="56">
        <v>0.03</v>
      </c>
      <c r="X33" s="56">
        <v>-0.85</v>
      </c>
      <c r="Y33" s="56" t="s">
        <v>49</v>
      </c>
      <c r="Z33" s="56">
        <v>0.75</v>
      </c>
      <c r="AA33" s="56">
        <v>0.75</v>
      </c>
      <c r="AB33" s="56">
        <v>0.56999999999999995</v>
      </c>
      <c r="AC33" s="56">
        <v>-0.52917187499999996</v>
      </c>
    </row>
    <row r="34" spans="1:29" x14ac:dyDescent="0.25">
      <c r="A34" s="57" t="s">
        <v>198</v>
      </c>
      <c r="B34" s="58" t="s">
        <v>60</v>
      </c>
      <c r="C34" s="58">
        <v>4.4000000000000004</v>
      </c>
      <c r="D34" s="58" t="s">
        <v>63</v>
      </c>
      <c r="E34" s="58">
        <v>5</v>
      </c>
      <c r="F34" s="58">
        <v>4</v>
      </c>
      <c r="G34" s="58">
        <v>2</v>
      </c>
      <c r="H34" s="58">
        <v>2</v>
      </c>
      <c r="I34" s="58">
        <v>4</v>
      </c>
      <c r="J34" s="58">
        <v>20</v>
      </c>
      <c r="K34" s="58">
        <v>0.68</v>
      </c>
      <c r="L34" s="58">
        <v>3.86</v>
      </c>
      <c r="M34" s="58">
        <v>4.55</v>
      </c>
      <c r="N34" s="58">
        <v>0</v>
      </c>
      <c r="O34" s="58">
        <v>0.03</v>
      </c>
      <c r="P34" s="58">
        <v>0</v>
      </c>
      <c r="Q34" s="58">
        <v>0.23</v>
      </c>
      <c r="R34" s="58">
        <v>0.16</v>
      </c>
      <c r="S34" s="58">
        <v>0.04</v>
      </c>
      <c r="T34" s="58">
        <v>9.9999999999999992E-2</v>
      </c>
      <c r="U34" s="58">
        <v>0.02</v>
      </c>
      <c r="V34" s="58">
        <v>0.26</v>
      </c>
      <c r="W34" s="58">
        <v>0.06</v>
      </c>
      <c r="X34" s="58">
        <v>0.26</v>
      </c>
      <c r="Y34" s="58" t="s">
        <v>61</v>
      </c>
      <c r="Z34" s="58">
        <v>1.1299999999999999</v>
      </c>
      <c r="AA34" s="58">
        <v>0.38</v>
      </c>
      <c r="AB34" s="58">
        <v>0.38</v>
      </c>
      <c r="AC34" s="58">
        <v>-0.53622749999999986</v>
      </c>
    </row>
    <row r="35" spans="1:29" x14ac:dyDescent="0.25">
      <c r="A35" s="55" t="s">
        <v>199</v>
      </c>
      <c r="B35" s="56" t="s">
        <v>48</v>
      </c>
      <c r="C35" s="56">
        <v>4.5</v>
      </c>
      <c r="D35" s="56" t="s">
        <v>63</v>
      </c>
      <c r="E35" s="56">
        <v>2.5</v>
      </c>
      <c r="F35" s="56">
        <v>2</v>
      </c>
      <c r="G35" s="56">
        <v>1</v>
      </c>
      <c r="H35" s="56">
        <v>2</v>
      </c>
      <c r="I35" s="56">
        <v>3</v>
      </c>
      <c r="J35" s="56">
        <v>10</v>
      </c>
      <c r="K35" s="56">
        <v>1.78</v>
      </c>
      <c r="L35" s="56">
        <v>0.44</v>
      </c>
      <c r="M35" s="56">
        <v>2.2200000000000002</v>
      </c>
      <c r="N35" s="56">
        <v>0</v>
      </c>
      <c r="O35" s="56">
        <v>0.04</v>
      </c>
      <c r="P35" s="56">
        <v>0</v>
      </c>
      <c r="Q35" s="56">
        <v>0.03</v>
      </c>
      <c r="R35" s="56">
        <v>0.04</v>
      </c>
      <c r="S35" s="56">
        <v>0.01</v>
      </c>
      <c r="T35" s="56">
        <v>0.03</v>
      </c>
      <c r="U35" s="56">
        <v>0.01</v>
      </c>
      <c r="V35" s="56">
        <v>7.0000000000000007E-2</v>
      </c>
      <c r="W35" s="56">
        <v>0.02</v>
      </c>
      <c r="X35" s="56">
        <v>7.0000000000000007E-2</v>
      </c>
      <c r="Y35" s="56" t="s">
        <v>49</v>
      </c>
      <c r="Z35" s="56">
        <v>0.75</v>
      </c>
      <c r="AA35" s="56">
        <v>0.75</v>
      </c>
      <c r="AB35" s="56">
        <v>0.56999999999999995</v>
      </c>
      <c r="AC35" s="56">
        <v>-0.54904687499999993</v>
      </c>
    </row>
    <row r="36" spans="1:29" x14ac:dyDescent="0.25">
      <c r="A36" s="57" t="s">
        <v>200</v>
      </c>
      <c r="B36" s="58" t="s">
        <v>60</v>
      </c>
      <c r="C36" s="58">
        <v>4.5</v>
      </c>
      <c r="D36" s="58" t="s">
        <v>63</v>
      </c>
      <c r="E36" s="58">
        <v>4.2</v>
      </c>
      <c r="F36" s="58">
        <v>4</v>
      </c>
      <c r="G36" s="58">
        <v>2</v>
      </c>
      <c r="H36" s="58">
        <v>2</v>
      </c>
      <c r="I36" s="58">
        <v>4</v>
      </c>
      <c r="J36" s="58">
        <v>17</v>
      </c>
      <c r="K36" s="58">
        <v>0.89</v>
      </c>
      <c r="L36" s="58">
        <v>2.89</v>
      </c>
      <c r="M36" s="58">
        <v>3.78</v>
      </c>
      <c r="N36" s="58">
        <v>0</v>
      </c>
      <c r="O36" s="58">
        <v>0</v>
      </c>
      <c r="P36" s="58">
        <v>0</v>
      </c>
      <c r="Q36" s="58">
        <v>0.12</v>
      </c>
      <c r="R36" s="58">
        <v>0.01</v>
      </c>
      <c r="S36" s="58">
        <v>0</v>
      </c>
      <c r="T36" s="58">
        <v>0.11</v>
      </c>
      <c r="U36" s="58">
        <v>0.02</v>
      </c>
      <c r="V36" s="58">
        <v>0.12</v>
      </c>
      <c r="W36" s="58">
        <v>0.02</v>
      </c>
      <c r="X36" s="58">
        <v>0.12</v>
      </c>
      <c r="Y36" s="58" t="s">
        <v>61</v>
      </c>
      <c r="Z36" s="58">
        <v>1.1299999999999999</v>
      </c>
      <c r="AA36" s="58">
        <v>0.38</v>
      </c>
      <c r="AB36" s="58">
        <v>0.38</v>
      </c>
      <c r="AC36" s="58">
        <v>-0.55384999999999984</v>
      </c>
    </row>
    <row r="37" spans="1:29" x14ac:dyDescent="0.25">
      <c r="A37" s="55" t="s">
        <v>201</v>
      </c>
      <c r="B37" s="56" t="s">
        <v>48</v>
      </c>
      <c r="C37" s="56">
        <v>5.8</v>
      </c>
      <c r="D37" s="56" t="s">
        <v>63</v>
      </c>
      <c r="E37" s="56">
        <v>0.5</v>
      </c>
      <c r="F37" s="56">
        <v>0</v>
      </c>
      <c r="G37" s="56">
        <v>0</v>
      </c>
      <c r="H37" s="56">
        <v>2</v>
      </c>
      <c r="I37" s="56">
        <v>2</v>
      </c>
      <c r="J37" s="56">
        <v>2</v>
      </c>
      <c r="K37" s="56">
        <v>0</v>
      </c>
      <c r="L37" s="56">
        <v>0.34</v>
      </c>
      <c r="M37" s="56">
        <v>0.34</v>
      </c>
      <c r="N37" s="56">
        <v>0</v>
      </c>
      <c r="O37" s="56">
        <v>0</v>
      </c>
      <c r="P37" s="56">
        <v>0</v>
      </c>
      <c r="Q37" s="56">
        <v>0.04</v>
      </c>
      <c r="R37" s="56">
        <v>0</v>
      </c>
      <c r="S37" s="56">
        <v>0</v>
      </c>
      <c r="T37" s="56">
        <v>0.04</v>
      </c>
      <c r="U37" s="56">
        <v>0.01</v>
      </c>
      <c r="V37" s="56">
        <v>0.04</v>
      </c>
      <c r="W37" s="56">
        <v>0.01</v>
      </c>
      <c r="X37" s="56">
        <v>0.04</v>
      </c>
      <c r="Y37" s="56" t="s">
        <v>49</v>
      </c>
      <c r="Z37" s="56">
        <v>0.75</v>
      </c>
      <c r="AA37" s="56">
        <v>0.75</v>
      </c>
      <c r="AB37" s="56">
        <v>0.56999999999999995</v>
      </c>
      <c r="AC37" s="56">
        <v>-0.55649999999999988</v>
      </c>
    </row>
    <row r="38" spans="1:29" x14ac:dyDescent="0.25">
      <c r="A38" s="57" t="s">
        <v>202</v>
      </c>
      <c r="B38" s="58" t="s">
        <v>60</v>
      </c>
      <c r="C38" s="58">
        <v>4.5</v>
      </c>
      <c r="D38" s="58" t="s">
        <v>63</v>
      </c>
      <c r="E38" s="58">
        <v>0.8</v>
      </c>
      <c r="F38" s="58">
        <v>1</v>
      </c>
      <c r="G38" s="58">
        <v>1</v>
      </c>
      <c r="H38" s="58">
        <v>1</v>
      </c>
      <c r="I38" s="58">
        <v>2</v>
      </c>
      <c r="J38" s="58">
        <v>3</v>
      </c>
      <c r="K38" s="58">
        <v>0.44</v>
      </c>
      <c r="L38" s="58">
        <v>0.22</v>
      </c>
      <c r="M38" s="58">
        <v>0.67</v>
      </c>
      <c r="N38" s="58">
        <v>0</v>
      </c>
      <c r="O38" s="58">
        <v>7.0000000000000007E-2</v>
      </c>
      <c r="P38" s="58">
        <v>0</v>
      </c>
      <c r="Q38" s="58">
        <v>0</v>
      </c>
      <c r="R38" s="58">
        <v>7.0000000000000007E-2</v>
      </c>
      <c r="S38" s="58">
        <v>0.02</v>
      </c>
      <c r="T38" s="58">
        <v>0</v>
      </c>
      <c r="U38" s="58">
        <v>0</v>
      </c>
      <c r="V38" s="58">
        <v>7.0000000000000007E-2</v>
      </c>
      <c r="W38" s="58">
        <v>0.02</v>
      </c>
      <c r="X38" s="58">
        <v>7.0000000000000007E-2</v>
      </c>
      <c r="Y38" s="58" t="s">
        <v>61</v>
      </c>
      <c r="Z38" s="58">
        <v>1.1299999999999999</v>
      </c>
      <c r="AA38" s="58">
        <v>0.38</v>
      </c>
      <c r="AB38" s="58">
        <v>0.38</v>
      </c>
      <c r="AC38" s="58">
        <v>-0.56014374999999983</v>
      </c>
    </row>
    <row r="39" spans="1:29" x14ac:dyDescent="0.25">
      <c r="A39" s="55" t="s">
        <v>203</v>
      </c>
      <c r="B39" s="56" t="s">
        <v>48</v>
      </c>
      <c r="C39" s="56">
        <v>4.5</v>
      </c>
      <c r="D39" s="56" t="s">
        <v>63</v>
      </c>
      <c r="E39" s="56">
        <v>3</v>
      </c>
      <c r="F39" s="56">
        <v>4</v>
      </c>
      <c r="G39" s="56">
        <v>1</v>
      </c>
      <c r="H39" s="56">
        <v>3</v>
      </c>
      <c r="I39" s="56">
        <v>4</v>
      </c>
      <c r="J39" s="56">
        <v>12</v>
      </c>
      <c r="K39" s="56">
        <v>2</v>
      </c>
      <c r="L39" s="56">
        <v>0.67</v>
      </c>
      <c r="M39" s="56">
        <v>2.67</v>
      </c>
      <c r="N39" s="56">
        <v>0</v>
      </c>
      <c r="O39" s="56">
        <v>0</v>
      </c>
      <c r="P39" s="56">
        <v>0</v>
      </c>
      <c r="Q39" s="56">
        <v>0.01</v>
      </c>
      <c r="R39" s="56">
        <v>0</v>
      </c>
      <c r="S39" s="56">
        <v>0</v>
      </c>
      <c r="T39" s="56">
        <v>0.01</v>
      </c>
      <c r="U39" s="56">
        <v>0</v>
      </c>
      <c r="V39" s="56">
        <v>0.01</v>
      </c>
      <c r="W39" s="56">
        <v>0</v>
      </c>
      <c r="X39" s="56">
        <v>0.01</v>
      </c>
      <c r="Y39" s="56" t="s">
        <v>49</v>
      </c>
      <c r="Z39" s="56">
        <v>0.75</v>
      </c>
      <c r="AA39" s="56">
        <v>0.75</v>
      </c>
      <c r="AB39" s="56">
        <v>0.56999999999999995</v>
      </c>
      <c r="AC39" s="56">
        <v>-0.56395312499999994</v>
      </c>
    </row>
    <row r="40" spans="1:29" x14ac:dyDescent="0.25">
      <c r="A40" s="57" t="s">
        <v>204</v>
      </c>
      <c r="B40" s="58" t="s">
        <v>60</v>
      </c>
      <c r="C40" s="58">
        <v>4.4000000000000004</v>
      </c>
      <c r="D40" s="58" t="s">
        <v>63</v>
      </c>
      <c r="E40" s="58">
        <v>0.2</v>
      </c>
      <c r="F40" s="58">
        <v>0</v>
      </c>
      <c r="G40" s="58">
        <v>1</v>
      </c>
      <c r="H40" s="58">
        <v>0</v>
      </c>
      <c r="I40" s="58">
        <v>1</v>
      </c>
      <c r="J40" s="58">
        <v>1</v>
      </c>
      <c r="K40" s="58">
        <v>0.23</v>
      </c>
      <c r="L40" s="58">
        <v>0</v>
      </c>
      <c r="M40" s="58">
        <v>0.23</v>
      </c>
      <c r="N40" s="58">
        <v>0</v>
      </c>
      <c r="O40" s="58">
        <v>0.02</v>
      </c>
      <c r="P40" s="58">
        <v>0</v>
      </c>
      <c r="Q40" s="58">
        <v>0.01</v>
      </c>
      <c r="R40" s="58">
        <v>0.03</v>
      </c>
      <c r="S40" s="58">
        <v>0.01</v>
      </c>
      <c r="T40" s="58">
        <v>0</v>
      </c>
      <c r="U40" s="58">
        <v>0</v>
      </c>
      <c r="V40" s="58">
        <v>0.03</v>
      </c>
      <c r="W40" s="58">
        <v>0.01</v>
      </c>
      <c r="X40" s="58">
        <v>0.03</v>
      </c>
      <c r="Y40" s="58" t="s">
        <v>61</v>
      </c>
      <c r="Z40" s="58">
        <v>1.1299999999999999</v>
      </c>
      <c r="AA40" s="58">
        <v>0.38</v>
      </c>
      <c r="AB40" s="58">
        <v>0.38</v>
      </c>
      <c r="AC40" s="58">
        <v>-0.56517874999999984</v>
      </c>
    </row>
    <row r="41" spans="1:29" x14ac:dyDescent="0.25">
      <c r="A41" s="55" t="s">
        <v>205</v>
      </c>
      <c r="B41" s="56" t="s">
        <v>60</v>
      </c>
      <c r="C41" s="56">
        <v>4.4000000000000004</v>
      </c>
      <c r="D41" s="56" t="s">
        <v>63</v>
      </c>
      <c r="E41" s="56">
        <v>1.5</v>
      </c>
      <c r="F41" s="56">
        <v>1</v>
      </c>
      <c r="G41" s="56">
        <v>0</v>
      </c>
      <c r="H41" s="56">
        <v>1</v>
      </c>
      <c r="I41" s="56">
        <v>1</v>
      </c>
      <c r="J41" s="56">
        <v>6</v>
      </c>
      <c r="K41" s="56">
        <v>0</v>
      </c>
      <c r="L41" s="56">
        <v>1.36</v>
      </c>
      <c r="M41" s="56">
        <v>1.36</v>
      </c>
      <c r="N41" s="56">
        <v>0</v>
      </c>
      <c r="O41" s="56">
        <v>0</v>
      </c>
      <c r="P41" s="56">
        <v>0</v>
      </c>
      <c r="Q41" s="56">
        <v>0.01</v>
      </c>
      <c r="R41" s="56">
        <v>0</v>
      </c>
      <c r="S41" s="56">
        <v>0</v>
      </c>
      <c r="T41" s="56">
        <v>0.01</v>
      </c>
      <c r="U41" s="56">
        <v>0</v>
      </c>
      <c r="V41" s="56">
        <v>0.01</v>
      </c>
      <c r="W41" s="56">
        <v>0</v>
      </c>
      <c r="X41" s="56">
        <v>0.01</v>
      </c>
      <c r="Y41" s="56" t="s">
        <v>61</v>
      </c>
      <c r="Z41" s="56">
        <v>1.1299999999999999</v>
      </c>
      <c r="AA41" s="56">
        <v>0.38</v>
      </c>
      <c r="AB41" s="56">
        <v>0.38</v>
      </c>
      <c r="AC41" s="56">
        <v>-0.5676962499999999</v>
      </c>
    </row>
    <row r="42" spans="1:29" x14ac:dyDescent="0.25">
      <c r="A42" s="57" t="s">
        <v>206</v>
      </c>
      <c r="B42" s="58" t="s">
        <v>65</v>
      </c>
      <c r="C42" s="58">
        <v>4.5</v>
      </c>
      <c r="D42" s="58" t="s">
        <v>63</v>
      </c>
      <c r="E42" s="58">
        <v>1.5</v>
      </c>
      <c r="F42" s="58">
        <v>4</v>
      </c>
      <c r="G42" s="58">
        <v>2</v>
      </c>
      <c r="H42" s="58">
        <v>2</v>
      </c>
      <c r="I42" s="58">
        <v>4</v>
      </c>
      <c r="J42" s="58">
        <v>6</v>
      </c>
      <c r="K42" s="58">
        <v>0.67</v>
      </c>
      <c r="L42" s="58">
        <v>0.67</v>
      </c>
      <c r="M42" s="58">
        <v>1.33</v>
      </c>
      <c r="N42" s="58">
        <v>0</v>
      </c>
      <c r="O42" s="58">
        <v>0.2</v>
      </c>
      <c r="P42" s="58">
        <v>0</v>
      </c>
      <c r="Q42" s="58">
        <v>0.17</v>
      </c>
      <c r="R42" s="58">
        <v>0.15</v>
      </c>
      <c r="S42" s="58">
        <v>0.03</v>
      </c>
      <c r="T42" s="58">
        <v>0.22</v>
      </c>
      <c r="U42" s="58">
        <v>0.05</v>
      </c>
      <c r="V42" s="58">
        <v>0.37</v>
      </c>
      <c r="W42" s="58">
        <v>0.08</v>
      </c>
      <c r="X42" s="58">
        <v>0.37</v>
      </c>
      <c r="Y42" s="58" t="s">
        <v>66</v>
      </c>
      <c r="Z42" s="58">
        <v>0.38</v>
      </c>
      <c r="AA42" s="58">
        <v>1.32</v>
      </c>
      <c r="AB42" s="58">
        <v>1.51</v>
      </c>
      <c r="AC42" s="58">
        <v>-0.59850249999999994</v>
      </c>
    </row>
    <row r="43" spans="1:29" x14ac:dyDescent="0.25">
      <c r="A43" s="55" t="s">
        <v>207</v>
      </c>
      <c r="B43" s="56" t="s">
        <v>65</v>
      </c>
      <c r="C43" s="56">
        <v>4</v>
      </c>
      <c r="D43" s="56" t="s">
        <v>63</v>
      </c>
      <c r="E43" s="56">
        <v>0.5</v>
      </c>
      <c r="F43" s="56">
        <v>4</v>
      </c>
      <c r="G43" s="56">
        <v>2</v>
      </c>
      <c r="H43" s="56">
        <v>2</v>
      </c>
      <c r="I43" s="56">
        <v>4</v>
      </c>
      <c r="J43" s="56">
        <v>2</v>
      </c>
      <c r="K43" s="56">
        <v>0</v>
      </c>
      <c r="L43" s="56">
        <v>0.5</v>
      </c>
      <c r="M43" s="56">
        <v>0.5</v>
      </c>
      <c r="N43" s="56">
        <v>0</v>
      </c>
      <c r="O43" s="56">
        <v>0.23</v>
      </c>
      <c r="P43" s="56">
        <v>0</v>
      </c>
      <c r="Q43" s="56">
        <v>0.1</v>
      </c>
      <c r="R43" s="56">
        <v>0.04</v>
      </c>
      <c r="S43" s="56">
        <v>0.01</v>
      </c>
      <c r="T43" s="56">
        <v>0.28999999999999998</v>
      </c>
      <c r="U43" s="56">
        <v>7.0000000000000007E-2</v>
      </c>
      <c r="V43" s="56">
        <v>0.33</v>
      </c>
      <c r="W43" s="56">
        <v>0.08</v>
      </c>
      <c r="X43" s="56">
        <v>0.33</v>
      </c>
      <c r="Y43" s="56" t="s">
        <v>66</v>
      </c>
      <c r="Z43" s="56">
        <v>0.38</v>
      </c>
      <c r="AA43" s="56">
        <v>1.32</v>
      </c>
      <c r="AB43" s="56">
        <v>1.51</v>
      </c>
      <c r="AC43" s="56">
        <v>-0.61599249999999994</v>
      </c>
    </row>
    <row r="44" spans="1:29" x14ac:dyDescent="0.25">
      <c r="A44" s="57" t="s">
        <v>102</v>
      </c>
      <c r="B44" s="58" t="s">
        <v>74</v>
      </c>
      <c r="C44" s="58">
        <v>4.5</v>
      </c>
      <c r="D44" s="58" t="s">
        <v>63</v>
      </c>
      <c r="E44" s="58">
        <v>3.7</v>
      </c>
      <c r="F44" s="58">
        <v>4</v>
      </c>
      <c r="G44" s="58">
        <v>2</v>
      </c>
      <c r="H44" s="58">
        <v>2</v>
      </c>
      <c r="I44" s="58">
        <v>4</v>
      </c>
      <c r="J44" s="58">
        <v>19</v>
      </c>
      <c r="K44" s="58">
        <v>2</v>
      </c>
      <c r="L44" s="58">
        <v>2.2200000000000002</v>
      </c>
      <c r="M44" s="58">
        <v>4.22</v>
      </c>
      <c r="N44" s="58">
        <v>0</v>
      </c>
      <c r="O44" s="58">
        <v>0.2</v>
      </c>
      <c r="P44" s="58">
        <v>1</v>
      </c>
      <c r="Q44" s="58">
        <v>0.39</v>
      </c>
      <c r="R44" s="58">
        <v>0.11</v>
      </c>
      <c r="S44" s="58">
        <v>0.02</v>
      </c>
      <c r="T44" s="58">
        <v>0.48</v>
      </c>
      <c r="U44" s="58">
        <v>0.11</v>
      </c>
      <c r="V44" s="58">
        <v>0.59000000000000008</v>
      </c>
      <c r="W44" s="58">
        <v>0.13</v>
      </c>
      <c r="X44" s="58">
        <v>-0.41</v>
      </c>
      <c r="Y44" s="58" t="s">
        <v>73</v>
      </c>
      <c r="Z44" s="58">
        <v>0.75</v>
      </c>
      <c r="AA44" s="58">
        <v>1.32</v>
      </c>
      <c r="AB44" s="58">
        <v>0.94</v>
      </c>
      <c r="AC44" s="58">
        <v>-0.6761474999999999</v>
      </c>
    </row>
    <row r="45" spans="1:29" x14ac:dyDescent="0.25">
      <c r="A45" s="55" t="s">
        <v>208</v>
      </c>
      <c r="B45" s="56" t="s">
        <v>74</v>
      </c>
      <c r="C45" s="56">
        <v>5</v>
      </c>
      <c r="D45" s="56" t="s">
        <v>63</v>
      </c>
      <c r="E45" s="56">
        <v>4.3</v>
      </c>
      <c r="F45" s="56">
        <v>4</v>
      </c>
      <c r="G45" s="56">
        <v>2</v>
      </c>
      <c r="H45" s="56">
        <v>2</v>
      </c>
      <c r="I45" s="56">
        <v>4</v>
      </c>
      <c r="J45" s="56">
        <v>20</v>
      </c>
      <c r="K45" s="56">
        <v>1.6</v>
      </c>
      <c r="L45" s="56">
        <v>2.4</v>
      </c>
      <c r="M45" s="56">
        <v>4</v>
      </c>
      <c r="N45" s="56">
        <v>0</v>
      </c>
      <c r="O45" s="56">
        <v>0.02</v>
      </c>
      <c r="P45" s="56">
        <v>1</v>
      </c>
      <c r="Q45" s="56">
        <v>0.57000000000000006</v>
      </c>
      <c r="R45" s="56">
        <v>0.04</v>
      </c>
      <c r="S45" s="56">
        <v>0.01</v>
      </c>
      <c r="T45" s="56">
        <v>0.55000000000000004</v>
      </c>
      <c r="U45" s="56">
        <v>0.11</v>
      </c>
      <c r="V45" s="56">
        <v>0.59000000000000008</v>
      </c>
      <c r="W45" s="56">
        <v>0.12</v>
      </c>
      <c r="X45" s="56">
        <v>-0.41</v>
      </c>
      <c r="Y45" s="56" t="s">
        <v>73</v>
      </c>
      <c r="Z45" s="56">
        <v>0.75</v>
      </c>
      <c r="AA45" s="56">
        <v>1.32</v>
      </c>
      <c r="AB45" s="56">
        <v>0.94</v>
      </c>
      <c r="AC45" s="56">
        <v>-0.6761474999999999</v>
      </c>
    </row>
    <row r="46" spans="1:29" x14ac:dyDescent="0.25">
      <c r="A46" s="57" t="s">
        <v>167</v>
      </c>
      <c r="B46" s="58" t="s">
        <v>74</v>
      </c>
      <c r="C46" s="58">
        <v>4.5</v>
      </c>
      <c r="D46" s="58" t="s">
        <v>63</v>
      </c>
      <c r="E46" s="58">
        <v>2.2999999999999998</v>
      </c>
      <c r="F46" s="58">
        <v>4</v>
      </c>
      <c r="G46" s="58">
        <v>2</v>
      </c>
      <c r="H46" s="58">
        <v>2</v>
      </c>
      <c r="I46" s="58">
        <v>4</v>
      </c>
      <c r="J46" s="58">
        <v>14</v>
      </c>
      <c r="K46" s="58">
        <v>1.56</v>
      </c>
      <c r="L46" s="58">
        <v>1.56</v>
      </c>
      <c r="M46" s="58">
        <v>3.11</v>
      </c>
      <c r="N46" s="58">
        <v>0</v>
      </c>
      <c r="O46" s="58">
        <v>0.34</v>
      </c>
      <c r="P46" s="58">
        <v>0</v>
      </c>
      <c r="Q46" s="58">
        <v>0.22</v>
      </c>
      <c r="R46" s="58">
        <v>0.37</v>
      </c>
      <c r="S46" s="58">
        <v>0.08</v>
      </c>
      <c r="T46" s="58">
        <v>0.19</v>
      </c>
      <c r="U46" s="58">
        <v>0.04</v>
      </c>
      <c r="V46" s="58">
        <v>0.56000000000000005</v>
      </c>
      <c r="W46" s="58">
        <v>0.12</v>
      </c>
      <c r="X46" s="58">
        <v>0.56000000000000005</v>
      </c>
      <c r="Y46" s="58" t="s">
        <v>73</v>
      </c>
      <c r="Z46" s="58">
        <v>0.75</v>
      </c>
      <c r="AA46" s="58">
        <v>1.32</v>
      </c>
      <c r="AB46" s="58">
        <v>0.94</v>
      </c>
      <c r="AC46" s="58">
        <v>-0.68926499999999979</v>
      </c>
    </row>
    <row r="47" spans="1:29" x14ac:dyDescent="0.25">
      <c r="A47" s="55" t="s">
        <v>64</v>
      </c>
      <c r="B47" s="56" t="s">
        <v>65</v>
      </c>
      <c r="C47" s="56">
        <v>4</v>
      </c>
      <c r="D47" s="56" t="s">
        <v>63</v>
      </c>
      <c r="E47" s="56">
        <v>1</v>
      </c>
      <c r="F47" s="56">
        <v>3</v>
      </c>
      <c r="G47" s="56">
        <v>2</v>
      </c>
      <c r="H47" s="56">
        <v>2</v>
      </c>
      <c r="I47" s="56">
        <v>4</v>
      </c>
      <c r="J47" s="56">
        <v>4</v>
      </c>
      <c r="K47" s="56">
        <v>0.75</v>
      </c>
      <c r="L47" s="56">
        <v>0.25</v>
      </c>
      <c r="M47" s="56">
        <v>1</v>
      </c>
      <c r="N47" s="56">
        <v>0</v>
      </c>
      <c r="O47" s="56">
        <v>0</v>
      </c>
      <c r="P47" s="56">
        <v>0</v>
      </c>
      <c r="Q47" s="56">
        <v>6.9999999999999993E-2</v>
      </c>
      <c r="R47" s="56">
        <v>0.01</v>
      </c>
      <c r="S47" s="56">
        <v>0</v>
      </c>
      <c r="T47" s="56">
        <v>0.06</v>
      </c>
      <c r="U47" s="56">
        <v>0.02</v>
      </c>
      <c r="V47" s="56">
        <v>6.9999999999999993E-2</v>
      </c>
      <c r="W47" s="56">
        <v>0.02</v>
      </c>
      <c r="X47" s="56">
        <v>6.9999999999999993E-2</v>
      </c>
      <c r="Y47" s="56" t="s">
        <v>66</v>
      </c>
      <c r="Z47" s="56">
        <v>0.38</v>
      </c>
      <c r="AA47" s="56">
        <v>1.32</v>
      </c>
      <c r="AB47" s="56">
        <v>1.51</v>
      </c>
      <c r="AC47" s="56">
        <v>-0.72967749999999998</v>
      </c>
    </row>
    <row r="48" spans="1:29" x14ac:dyDescent="0.25">
      <c r="A48" s="57" t="s">
        <v>114</v>
      </c>
      <c r="B48" s="58" t="s">
        <v>71</v>
      </c>
      <c r="C48" s="58">
        <v>5.0999999999999996</v>
      </c>
      <c r="D48" s="58" t="s">
        <v>63</v>
      </c>
      <c r="E48" s="58">
        <v>4.8</v>
      </c>
      <c r="F48" s="58">
        <v>4</v>
      </c>
      <c r="G48" s="58">
        <v>2</v>
      </c>
      <c r="H48" s="58">
        <v>2</v>
      </c>
      <c r="I48" s="58">
        <v>4</v>
      </c>
      <c r="J48" s="58">
        <v>19</v>
      </c>
      <c r="K48" s="58">
        <v>3.14</v>
      </c>
      <c r="L48" s="58">
        <v>0.59</v>
      </c>
      <c r="M48" s="58">
        <v>3.73</v>
      </c>
      <c r="N48" s="58">
        <v>1</v>
      </c>
      <c r="O48" s="58">
        <v>0.66</v>
      </c>
      <c r="P48" s="58">
        <v>0</v>
      </c>
      <c r="Q48" s="58">
        <v>0.37999999999999989</v>
      </c>
      <c r="R48" s="58">
        <v>0.89999999999999991</v>
      </c>
      <c r="S48" s="58">
        <v>0.18</v>
      </c>
      <c r="T48" s="58">
        <v>0.14000000000000001</v>
      </c>
      <c r="U48" s="58">
        <v>0.03</v>
      </c>
      <c r="V48" s="58">
        <v>1.04</v>
      </c>
      <c r="W48" s="58">
        <v>0.21</v>
      </c>
      <c r="X48" s="58">
        <v>3.9999999999999918E-2</v>
      </c>
      <c r="Y48" s="58" t="s">
        <v>69</v>
      </c>
      <c r="Z48" s="58">
        <v>1.1299999999999999</v>
      </c>
      <c r="AA48" s="58">
        <v>1.1299999999999999</v>
      </c>
      <c r="AB48" s="58">
        <v>0.75</v>
      </c>
      <c r="AC48" s="58">
        <v>-0.73365249999999993</v>
      </c>
    </row>
    <row r="49" spans="1:29" x14ac:dyDescent="0.25">
      <c r="A49" s="55" t="s">
        <v>209</v>
      </c>
      <c r="B49" s="56" t="s">
        <v>65</v>
      </c>
      <c r="C49" s="56">
        <v>4</v>
      </c>
      <c r="D49" s="56" t="s">
        <v>63</v>
      </c>
      <c r="E49" s="56">
        <v>1.2</v>
      </c>
      <c r="F49" s="56">
        <v>4</v>
      </c>
      <c r="G49" s="56">
        <v>2</v>
      </c>
      <c r="H49" s="56">
        <v>2</v>
      </c>
      <c r="I49" s="56">
        <v>4</v>
      </c>
      <c r="J49" s="56">
        <v>5</v>
      </c>
      <c r="K49" s="56">
        <v>0.5</v>
      </c>
      <c r="L49" s="56">
        <v>0.75</v>
      </c>
      <c r="M49" s="56">
        <v>1.25</v>
      </c>
      <c r="N49" s="56">
        <v>0</v>
      </c>
      <c r="O49" s="56">
        <v>0</v>
      </c>
      <c r="P49" s="56">
        <v>0</v>
      </c>
      <c r="Q49" s="56">
        <v>0.06</v>
      </c>
      <c r="R49" s="56">
        <v>0.01</v>
      </c>
      <c r="S49" s="56">
        <v>0</v>
      </c>
      <c r="T49" s="56">
        <v>0.05</v>
      </c>
      <c r="U49" s="56">
        <v>0.01</v>
      </c>
      <c r="V49" s="56">
        <v>0.06</v>
      </c>
      <c r="W49" s="56">
        <v>0.01</v>
      </c>
      <c r="X49" s="56">
        <v>0.06</v>
      </c>
      <c r="Y49" s="56" t="s">
        <v>66</v>
      </c>
      <c r="Z49" s="56">
        <v>0.38</v>
      </c>
      <c r="AA49" s="56">
        <v>1.32</v>
      </c>
      <c r="AB49" s="56">
        <v>1.51</v>
      </c>
      <c r="AC49" s="56">
        <v>-0.73404999999999998</v>
      </c>
    </row>
    <row r="50" spans="1:29" x14ac:dyDescent="0.25">
      <c r="A50" s="57" t="s">
        <v>210</v>
      </c>
      <c r="B50" s="58" t="s">
        <v>71</v>
      </c>
      <c r="C50" s="58">
        <v>5.5</v>
      </c>
      <c r="D50" s="58" t="s">
        <v>63</v>
      </c>
      <c r="E50" s="58">
        <v>4.5</v>
      </c>
      <c r="F50" s="58">
        <v>4</v>
      </c>
      <c r="G50" s="58">
        <v>2</v>
      </c>
      <c r="H50" s="58">
        <v>2</v>
      </c>
      <c r="I50" s="58">
        <v>4</v>
      </c>
      <c r="J50" s="58">
        <v>18</v>
      </c>
      <c r="K50" s="58">
        <v>1.45</v>
      </c>
      <c r="L50" s="58">
        <v>1.82</v>
      </c>
      <c r="M50" s="58">
        <v>3.27</v>
      </c>
      <c r="N50" s="58">
        <v>1</v>
      </c>
      <c r="O50" s="58">
        <v>0.33</v>
      </c>
      <c r="P50" s="58">
        <v>0</v>
      </c>
      <c r="Q50" s="58">
        <v>0.66999999999999993</v>
      </c>
      <c r="R50" s="58">
        <v>0.21</v>
      </c>
      <c r="S50" s="58">
        <v>0.04</v>
      </c>
      <c r="T50" s="58">
        <v>0.79</v>
      </c>
      <c r="U50" s="58">
        <v>0.14000000000000001</v>
      </c>
      <c r="V50" s="58">
        <v>1</v>
      </c>
      <c r="W50" s="58">
        <v>0.18</v>
      </c>
      <c r="X50" s="58">
        <v>2.775557561562891E-17</v>
      </c>
      <c r="Y50" s="58" t="s">
        <v>69</v>
      </c>
      <c r="Z50" s="58">
        <v>1.1299999999999999</v>
      </c>
      <c r="AA50" s="58">
        <v>1.1299999999999999</v>
      </c>
      <c r="AB50" s="58">
        <v>0.75</v>
      </c>
      <c r="AC50" s="58">
        <v>-0.74862499999999998</v>
      </c>
    </row>
    <row r="51" spans="1:29" x14ac:dyDescent="0.25">
      <c r="A51" s="55" t="s">
        <v>211</v>
      </c>
      <c r="B51" s="56" t="s">
        <v>74</v>
      </c>
      <c r="C51" s="56">
        <v>5</v>
      </c>
      <c r="D51" s="56" t="s">
        <v>63</v>
      </c>
      <c r="E51" s="56">
        <v>5.3</v>
      </c>
      <c r="F51" s="56">
        <v>2</v>
      </c>
      <c r="G51" s="56">
        <v>2</v>
      </c>
      <c r="H51" s="56">
        <v>2</v>
      </c>
      <c r="I51" s="56">
        <v>4</v>
      </c>
      <c r="J51" s="56">
        <v>17</v>
      </c>
      <c r="K51" s="56">
        <v>0.2</v>
      </c>
      <c r="L51" s="56">
        <v>3.2</v>
      </c>
      <c r="M51" s="56">
        <v>3.4</v>
      </c>
      <c r="N51" s="56">
        <v>1</v>
      </c>
      <c r="O51" s="56">
        <v>0.41</v>
      </c>
      <c r="P51" s="56">
        <v>0</v>
      </c>
      <c r="Q51" s="56">
        <v>0</v>
      </c>
      <c r="R51" s="56">
        <v>0</v>
      </c>
      <c r="S51" s="56">
        <v>0</v>
      </c>
      <c r="T51" s="56">
        <v>0.41</v>
      </c>
      <c r="U51" s="56">
        <v>0.08</v>
      </c>
      <c r="V51" s="56">
        <v>0.41</v>
      </c>
      <c r="W51" s="56">
        <v>0.08</v>
      </c>
      <c r="X51" s="56">
        <v>-0.59000000000000008</v>
      </c>
      <c r="Y51" s="56" t="s">
        <v>73</v>
      </c>
      <c r="Z51" s="56">
        <v>0.75</v>
      </c>
      <c r="AA51" s="56">
        <v>1.32</v>
      </c>
      <c r="AB51" s="56">
        <v>0.94</v>
      </c>
      <c r="AC51" s="56">
        <v>-0.75485249999999993</v>
      </c>
    </row>
    <row r="52" spans="1:29" x14ac:dyDescent="0.25">
      <c r="A52" s="57" t="s">
        <v>212</v>
      </c>
      <c r="B52" s="58" t="s">
        <v>65</v>
      </c>
      <c r="C52" s="58">
        <v>4</v>
      </c>
      <c r="D52" s="58" t="s">
        <v>63</v>
      </c>
      <c r="E52" s="58">
        <v>0.3</v>
      </c>
      <c r="F52" s="58">
        <v>0</v>
      </c>
      <c r="G52" s="58">
        <v>1</v>
      </c>
      <c r="H52" s="58">
        <v>0</v>
      </c>
      <c r="I52" s="58">
        <v>1</v>
      </c>
      <c r="J52" s="58">
        <v>1</v>
      </c>
      <c r="K52" s="58">
        <v>0.25</v>
      </c>
      <c r="L52" s="58">
        <v>0</v>
      </c>
      <c r="M52" s="58">
        <v>0.25</v>
      </c>
      <c r="N52" s="58">
        <v>0</v>
      </c>
      <c r="O52" s="58">
        <v>0</v>
      </c>
      <c r="P52" s="58">
        <v>0</v>
      </c>
      <c r="Q52" s="58">
        <v>0.01</v>
      </c>
      <c r="R52" s="58">
        <v>0.01</v>
      </c>
      <c r="S52" s="58"/>
      <c r="T52" s="58">
        <v>0</v>
      </c>
      <c r="U52" s="58"/>
      <c r="V52" s="58">
        <v>0.01</v>
      </c>
      <c r="W52" s="58"/>
      <c r="X52" s="58">
        <v>0.01</v>
      </c>
      <c r="Y52" s="58" t="s">
        <v>66</v>
      </c>
      <c r="Z52" s="58">
        <v>0.38</v>
      </c>
      <c r="AA52" s="58">
        <v>1.32</v>
      </c>
      <c r="AB52" s="58">
        <v>1.51</v>
      </c>
      <c r="AC52" s="58">
        <v>-0.75591249999999999</v>
      </c>
    </row>
    <row r="53" spans="1:29" x14ac:dyDescent="0.25">
      <c r="A53" s="55" t="s">
        <v>213</v>
      </c>
      <c r="B53" s="56" t="s">
        <v>45</v>
      </c>
      <c r="C53" s="56">
        <v>4.9000000000000004</v>
      </c>
      <c r="D53" s="56" t="s">
        <v>63</v>
      </c>
      <c r="E53" s="56">
        <v>1</v>
      </c>
      <c r="F53" s="56">
        <v>0</v>
      </c>
      <c r="G53" s="56">
        <v>2</v>
      </c>
      <c r="H53" s="56">
        <v>1</v>
      </c>
      <c r="I53" s="56">
        <v>3</v>
      </c>
      <c r="J53" s="56">
        <v>3</v>
      </c>
      <c r="K53" s="56">
        <v>0.41</v>
      </c>
      <c r="L53" s="56">
        <v>0.2</v>
      </c>
      <c r="M53" s="56">
        <v>0.61</v>
      </c>
      <c r="N53" s="56">
        <v>0</v>
      </c>
      <c r="O53" s="56">
        <v>0</v>
      </c>
      <c r="P53" s="56">
        <v>0</v>
      </c>
      <c r="Q53" s="56">
        <v>0.53</v>
      </c>
      <c r="R53" s="56">
        <v>0.49</v>
      </c>
      <c r="S53" s="56">
        <v>0.1</v>
      </c>
      <c r="T53" s="56">
        <v>0.04</v>
      </c>
      <c r="U53" s="56">
        <v>0.01</v>
      </c>
      <c r="V53" s="56">
        <v>0.53</v>
      </c>
      <c r="W53" s="56">
        <v>0.11</v>
      </c>
      <c r="X53" s="56">
        <v>0.53</v>
      </c>
      <c r="Y53" s="56" t="s">
        <v>46</v>
      </c>
      <c r="Z53" s="56">
        <v>0.75</v>
      </c>
      <c r="AA53" s="56">
        <v>2.08</v>
      </c>
      <c r="AB53" s="56">
        <v>1.1299999999999999</v>
      </c>
      <c r="AC53" s="56">
        <v>-0.75776749999999993</v>
      </c>
    </row>
    <row r="54" spans="1:29" x14ac:dyDescent="0.25">
      <c r="A54" s="57" t="s">
        <v>148</v>
      </c>
      <c r="B54" s="58" t="s">
        <v>53</v>
      </c>
      <c r="C54" s="58">
        <v>4.7</v>
      </c>
      <c r="D54" s="58" t="s">
        <v>63</v>
      </c>
      <c r="E54" s="58">
        <v>3.8</v>
      </c>
      <c r="F54" s="58">
        <v>4</v>
      </c>
      <c r="G54" s="58">
        <v>2</v>
      </c>
      <c r="H54" s="58">
        <v>2</v>
      </c>
      <c r="I54" s="58">
        <v>4</v>
      </c>
      <c r="J54" s="58">
        <v>15</v>
      </c>
      <c r="K54" s="58">
        <v>0.64</v>
      </c>
      <c r="L54" s="58">
        <v>2.5499999999999998</v>
      </c>
      <c r="M54" s="58">
        <v>3.19</v>
      </c>
      <c r="N54" s="58">
        <v>0</v>
      </c>
      <c r="O54" s="58">
        <v>0.62</v>
      </c>
      <c r="P54" s="58">
        <v>1</v>
      </c>
      <c r="Q54" s="58">
        <v>0.18</v>
      </c>
      <c r="R54" s="58">
        <v>0.61</v>
      </c>
      <c r="S54" s="58">
        <v>0.13</v>
      </c>
      <c r="T54" s="58">
        <v>0.19</v>
      </c>
      <c r="U54" s="58">
        <v>0.04</v>
      </c>
      <c r="V54" s="58">
        <v>0.8</v>
      </c>
      <c r="W54" s="58">
        <v>0.17</v>
      </c>
      <c r="X54" s="58">
        <v>-0.20000000000000009</v>
      </c>
      <c r="Y54" s="58" t="s">
        <v>54</v>
      </c>
      <c r="Z54" s="58">
        <v>1.1299999999999999</v>
      </c>
      <c r="AA54" s="58">
        <v>0.19</v>
      </c>
      <c r="AB54" s="58">
        <v>0.56999999999999995</v>
      </c>
      <c r="AC54" s="58">
        <v>-0.80308249999999981</v>
      </c>
    </row>
    <row r="55" spans="1:29" x14ac:dyDescent="0.25">
      <c r="A55" s="55" t="s">
        <v>214</v>
      </c>
      <c r="B55" s="56" t="s">
        <v>53</v>
      </c>
      <c r="C55" s="56">
        <v>6</v>
      </c>
      <c r="D55" s="56" t="s">
        <v>63</v>
      </c>
      <c r="E55" s="56">
        <v>3</v>
      </c>
      <c r="F55" s="56">
        <v>3</v>
      </c>
      <c r="G55" s="56">
        <v>2</v>
      </c>
      <c r="H55" s="56">
        <v>2</v>
      </c>
      <c r="I55" s="56">
        <v>4</v>
      </c>
      <c r="J55" s="56">
        <v>12</v>
      </c>
      <c r="K55" s="56">
        <v>0.5</v>
      </c>
      <c r="L55" s="56">
        <v>1.5</v>
      </c>
      <c r="M55" s="56">
        <v>2</v>
      </c>
      <c r="N55" s="56">
        <v>0</v>
      </c>
      <c r="O55" s="56">
        <v>0.13</v>
      </c>
      <c r="P55" s="56">
        <v>0</v>
      </c>
      <c r="Q55" s="56">
        <v>0.65</v>
      </c>
      <c r="R55" s="56">
        <v>0.18</v>
      </c>
      <c r="S55" s="56">
        <v>0.03</v>
      </c>
      <c r="T55" s="56">
        <v>0.60000000000000009</v>
      </c>
      <c r="U55" s="56">
        <v>0.1</v>
      </c>
      <c r="V55" s="56">
        <v>0.78000000000000014</v>
      </c>
      <c r="W55" s="56">
        <v>0.13</v>
      </c>
      <c r="X55" s="56">
        <v>0.78000000000000014</v>
      </c>
      <c r="Y55" s="56" t="s">
        <v>54</v>
      </c>
      <c r="Z55" s="56">
        <v>1.1299999999999999</v>
      </c>
      <c r="AA55" s="56">
        <v>0.19</v>
      </c>
      <c r="AB55" s="56">
        <v>0.56999999999999995</v>
      </c>
      <c r="AC55" s="56">
        <v>-0.80434124999999979</v>
      </c>
    </row>
    <row r="56" spans="1:29" x14ac:dyDescent="0.25">
      <c r="A56" s="57" t="s">
        <v>215</v>
      </c>
      <c r="B56" s="58" t="s">
        <v>53</v>
      </c>
      <c r="C56" s="58">
        <v>5.5</v>
      </c>
      <c r="D56" s="58" t="s">
        <v>63</v>
      </c>
      <c r="E56" s="58">
        <v>2</v>
      </c>
      <c r="F56" s="58">
        <v>3</v>
      </c>
      <c r="G56" s="58">
        <v>2</v>
      </c>
      <c r="H56" s="58">
        <v>2</v>
      </c>
      <c r="I56" s="58">
        <v>4</v>
      </c>
      <c r="J56" s="58">
        <v>8</v>
      </c>
      <c r="K56" s="58">
        <v>0.36</v>
      </c>
      <c r="L56" s="58">
        <v>1.0900000000000001</v>
      </c>
      <c r="M56" s="58">
        <v>1.45</v>
      </c>
      <c r="N56" s="58">
        <v>0</v>
      </c>
      <c r="O56" s="58">
        <v>0.28000000000000003</v>
      </c>
      <c r="P56" s="58">
        <v>0</v>
      </c>
      <c r="Q56" s="58">
        <v>7.0000000000000007E-2</v>
      </c>
      <c r="R56" s="58">
        <v>0.05</v>
      </c>
      <c r="S56" s="58">
        <v>0.01</v>
      </c>
      <c r="T56" s="58">
        <v>0.3</v>
      </c>
      <c r="U56" s="58">
        <v>0.05</v>
      </c>
      <c r="V56" s="58">
        <v>0.35</v>
      </c>
      <c r="W56" s="58">
        <v>0.06</v>
      </c>
      <c r="X56" s="58">
        <v>0.35</v>
      </c>
      <c r="Y56" s="58" t="s">
        <v>54</v>
      </c>
      <c r="Z56" s="58">
        <v>1.1299999999999999</v>
      </c>
      <c r="AA56" s="58">
        <v>0.19</v>
      </c>
      <c r="AB56" s="58">
        <v>0.56999999999999995</v>
      </c>
      <c r="AC56" s="58">
        <v>-0.83140437499999986</v>
      </c>
    </row>
    <row r="57" spans="1:29" x14ac:dyDescent="0.25">
      <c r="A57" s="55" t="s">
        <v>216</v>
      </c>
      <c r="B57" s="56" t="s">
        <v>53</v>
      </c>
      <c r="C57" s="56">
        <v>5.5</v>
      </c>
      <c r="D57" s="56" t="s">
        <v>63</v>
      </c>
      <c r="E57" s="56">
        <v>2.8</v>
      </c>
      <c r="F57" s="56">
        <v>4</v>
      </c>
      <c r="G57" s="56">
        <v>2</v>
      </c>
      <c r="H57" s="56">
        <v>2</v>
      </c>
      <c r="I57" s="56">
        <v>4</v>
      </c>
      <c r="J57" s="56">
        <v>11</v>
      </c>
      <c r="K57" s="56">
        <v>0.73</v>
      </c>
      <c r="L57" s="56">
        <v>1.27</v>
      </c>
      <c r="M57" s="56">
        <v>2</v>
      </c>
      <c r="N57" s="56">
        <v>0</v>
      </c>
      <c r="O57" s="56">
        <v>0</v>
      </c>
      <c r="P57" s="56">
        <v>0</v>
      </c>
      <c r="Q57" s="56">
        <v>0.28000000000000003</v>
      </c>
      <c r="R57" s="56">
        <v>0.23</v>
      </c>
      <c r="S57" s="56">
        <v>0.04</v>
      </c>
      <c r="T57" s="56">
        <v>0.05</v>
      </c>
      <c r="U57" s="56">
        <v>0.01</v>
      </c>
      <c r="V57" s="56">
        <v>0.28000000000000003</v>
      </c>
      <c r="W57" s="56">
        <v>0.05</v>
      </c>
      <c r="X57" s="56">
        <v>0.28000000000000003</v>
      </c>
      <c r="Y57" s="56" t="s">
        <v>54</v>
      </c>
      <c r="Z57" s="56">
        <v>1.1299999999999999</v>
      </c>
      <c r="AA57" s="56">
        <v>0.19</v>
      </c>
      <c r="AB57" s="56">
        <v>0.56999999999999995</v>
      </c>
      <c r="AC57" s="56">
        <v>-0.83580999999999983</v>
      </c>
    </row>
    <row r="58" spans="1:29" x14ac:dyDescent="0.25">
      <c r="A58" s="57" t="s">
        <v>217</v>
      </c>
      <c r="B58" s="58" t="s">
        <v>53</v>
      </c>
      <c r="C58" s="58">
        <v>5.3</v>
      </c>
      <c r="D58" s="58" t="s">
        <v>63</v>
      </c>
      <c r="E58" s="58">
        <v>0.8</v>
      </c>
      <c r="F58" s="58">
        <v>1</v>
      </c>
      <c r="G58" s="58">
        <v>1</v>
      </c>
      <c r="H58" s="58">
        <v>0</v>
      </c>
      <c r="I58" s="58">
        <v>1</v>
      </c>
      <c r="J58" s="58">
        <v>2</v>
      </c>
      <c r="K58" s="58">
        <v>0.38</v>
      </c>
      <c r="L58" s="58">
        <v>0</v>
      </c>
      <c r="M58" s="58">
        <v>0.38</v>
      </c>
      <c r="N58" s="58">
        <v>0</v>
      </c>
      <c r="O58" s="58">
        <v>0.03</v>
      </c>
      <c r="P58" s="58">
        <v>0</v>
      </c>
      <c r="Q58" s="58">
        <v>0.14000000000000001</v>
      </c>
      <c r="R58" s="58">
        <v>0.17</v>
      </c>
      <c r="S58" s="58">
        <v>0.03</v>
      </c>
      <c r="T58" s="58">
        <v>0</v>
      </c>
      <c r="U58" s="58">
        <v>0</v>
      </c>
      <c r="V58" s="58">
        <v>0.17</v>
      </c>
      <c r="W58" s="58">
        <v>0.03</v>
      </c>
      <c r="X58" s="58">
        <v>0.17</v>
      </c>
      <c r="Y58" s="58" t="s">
        <v>54</v>
      </c>
      <c r="Z58" s="58">
        <v>1.1299999999999999</v>
      </c>
      <c r="AA58" s="58">
        <v>0.19</v>
      </c>
      <c r="AB58" s="58">
        <v>0.56999999999999995</v>
      </c>
      <c r="AC58" s="58">
        <v>-0.84273312499999986</v>
      </c>
    </row>
    <row r="59" spans="1:29" x14ac:dyDescent="0.25">
      <c r="A59" s="55" t="s">
        <v>218</v>
      </c>
      <c r="B59" s="56" t="s">
        <v>53</v>
      </c>
      <c r="C59" s="56">
        <v>5.4</v>
      </c>
      <c r="D59" s="56" t="s">
        <v>63</v>
      </c>
      <c r="E59" s="56">
        <v>0.5</v>
      </c>
      <c r="F59" s="56">
        <v>1</v>
      </c>
      <c r="G59" s="56">
        <v>2</v>
      </c>
      <c r="H59" s="56">
        <v>0</v>
      </c>
      <c r="I59" s="56">
        <v>2</v>
      </c>
      <c r="J59" s="56">
        <v>2</v>
      </c>
      <c r="K59" s="56">
        <v>0.37</v>
      </c>
      <c r="L59" s="56">
        <v>0</v>
      </c>
      <c r="M59" s="56">
        <v>0.37</v>
      </c>
      <c r="N59" s="56">
        <v>0</v>
      </c>
      <c r="O59" s="56">
        <v>0</v>
      </c>
      <c r="P59" s="56">
        <v>0</v>
      </c>
      <c r="Q59" s="56">
        <v>0.04</v>
      </c>
      <c r="R59" s="56">
        <v>0.04</v>
      </c>
      <c r="S59" s="56">
        <v>0.01</v>
      </c>
      <c r="T59" s="56">
        <v>0</v>
      </c>
      <c r="U59" s="56">
        <v>0</v>
      </c>
      <c r="V59" s="56">
        <v>0.04</v>
      </c>
      <c r="W59" s="56">
        <v>0.01</v>
      </c>
      <c r="X59" s="56">
        <v>0.04</v>
      </c>
      <c r="Y59" s="56" t="s">
        <v>54</v>
      </c>
      <c r="Z59" s="56">
        <v>1.1299999999999999</v>
      </c>
      <c r="AA59" s="56">
        <v>0.19</v>
      </c>
      <c r="AB59" s="56">
        <v>0.56999999999999995</v>
      </c>
      <c r="AC59" s="56">
        <v>-0.85091499999999987</v>
      </c>
    </row>
    <row r="60" spans="1:29" x14ac:dyDescent="0.25">
      <c r="A60" s="57" t="s">
        <v>219</v>
      </c>
      <c r="B60" s="58" t="s">
        <v>74</v>
      </c>
      <c r="C60" s="58">
        <v>5</v>
      </c>
      <c r="D60" s="58" t="s">
        <v>63</v>
      </c>
      <c r="E60" s="58">
        <v>1</v>
      </c>
      <c r="F60" s="58">
        <v>2</v>
      </c>
      <c r="G60" s="58">
        <v>2</v>
      </c>
      <c r="H60" s="58">
        <v>2</v>
      </c>
      <c r="I60" s="58">
        <v>4</v>
      </c>
      <c r="J60" s="58">
        <v>8</v>
      </c>
      <c r="K60" s="58">
        <v>1.2</v>
      </c>
      <c r="L60" s="58">
        <v>0.4</v>
      </c>
      <c r="M60" s="58">
        <v>1.6</v>
      </c>
      <c r="N60" s="58">
        <v>0</v>
      </c>
      <c r="O60" s="58">
        <v>0.04</v>
      </c>
      <c r="P60" s="58">
        <v>0</v>
      </c>
      <c r="Q60" s="58">
        <v>0.02</v>
      </c>
      <c r="R60" s="58">
        <v>0.01</v>
      </c>
      <c r="S60" s="58">
        <v>0</v>
      </c>
      <c r="T60" s="58">
        <v>0.05</v>
      </c>
      <c r="U60" s="58">
        <v>0.01</v>
      </c>
      <c r="V60" s="58">
        <v>0.06</v>
      </c>
      <c r="W60" s="58">
        <v>0.01</v>
      </c>
      <c r="X60" s="58">
        <v>0.06</v>
      </c>
      <c r="Y60" s="58" t="s">
        <v>73</v>
      </c>
      <c r="Z60" s="58">
        <v>0.75</v>
      </c>
      <c r="AA60" s="58">
        <v>1.32</v>
      </c>
      <c r="AB60" s="58">
        <v>0.94</v>
      </c>
      <c r="AC60" s="58">
        <v>-0.90788999999999986</v>
      </c>
    </row>
    <row r="61" spans="1:29" x14ac:dyDescent="0.25">
      <c r="A61" s="55" t="s">
        <v>220</v>
      </c>
      <c r="B61" s="56" t="s">
        <v>74</v>
      </c>
      <c r="C61" s="56">
        <v>4.4000000000000004</v>
      </c>
      <c r="D61" s="56" t="s">
        <v>63</v>
      </c>
      <c r="E61" s="56">
        <v>0.3</v>
      </c>
      <c r="F61" s="56">
        <v>0</v>
      </c>
      <c r="G61" s="56">
        <v>1</v>
      </c>
      <c r="H61" s="56">
        <v>0</v>
      </c>
      <c r="I61" s="56">
        <v>1</v>
      </c>
      <c r="J61" s="56">
        <v>1</v>
      </c>
      <c r="K61" s="56">
        <v>0.23</v>
      </c>
      <c r="L61" s="56">
        <v>0</v>
      </c>
      <c r="M61" s="56">
        <v>0.23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/>
      <c r="T61" s="56">
        <v>0</v>
      </c>
      <c r="U61" s="56"/>
      <c r="V61" s="56">
        <v>0</v>
      </c>
      <c r="W61" s="56"/>
      <c r="X61" s="56">
        <v>0</v>
      </c>
      <c r="Y61" s="56" t="s">
        <v>73</v>
      </c>
      <c r="Z61" s="56">
        <v>0.75</v>
      </c>
      <c r="AA61" s="56">
        <v>1.32</v>
      </c>
      <c r="AB61" s="56">
        <v>0.94</v>
      </c>
      <c r="AC61" s="56">
        <v>-0.93412499999999987</v>
      </c>
    </row>
    <row r="62" spans="1:29" x14ac:dyDescent="0.25">
      <c r="A62" s="57" t="s">
        <v>89</v>
      </c>
      <c r="B62" s="58" t="s">
        <v>77</v>
      </c>
      <c r="C62" s="58">
        <v>4.0999999999999996</v>
      </c>
      <c r="D62" s="58" t="s">
        <v>63</v>
      </c>
      <c r="E62" s="58">
        <v>2.5</v>
      </c>
      <c r="F62" s="58">
        <v>4</v>
      </c>
      <c r="G62" s="58">
        <v>2</v>
      </c>
      <c r="H62" s="58">
        <v>2</v>
      </c>
      <c r="I62" s="58">
        <v>4</v>
      </c>
      <c r="J62" s="58">
        <v>10</v>
      </c>
      <c r="K62" s="58">
        <v>0.49</v>
      </c>
      <c r="L62" s="58">
        <v>1.95</v>
      </c>
      <c r="M62" s="58">
        <v>2.44</v>
      </c>
      <c r="N62" s="58">
        <v>1</v>
      </c>
      <c r="O62" s="58">
        <v>0.33</v>
      </c>
      <c r="P62" s="58">
        <v>0</v>
      </c>
      <c r="Q62" s="58">
        <v>0.01</v>
      </c>
      <c r="R62" s="58">
        <v>0.01</v>
      </c>
      <c r="S62" s="58">
        <v>0</v>
      </c>
      <c r="T62" s="58">
        <v>0.33</v>
      </c>
      <c r="U62" s="58">
        <v>0.08</v>
      </c>
      <c r="V62" s="58">
        <v>0.34</v>
      </c>
      <c r="W62" s="58">
        <v>0.08</v>
      </c>
      <c r="X62" s="58">
        <v>-0.65999999999999992</v>
      </c>
      <c r="Y62" s="58" t="s">
        <v>76</v>
      </c>
      <c r="Z62" s="58">
        <v>0.75</v>
      </c>
      <c r="AA62" s="58">
        <v>2.4500000000000002</v>
      </c>
      <c r="AB62" s="58">
        <v>1.32</v>
      </c>
      <c r="AC62" s="58">
        <v>-1.03581875</v>
      </c>
    </row>
    <row r="63" spans="1:29" x14ac:dyDescent="0.25">
      <c r="A63" s="55" t="s">
        <v>134</v>
      </c>
      <c r="B63" s="56" t="s">
        <v>49</v>
      </c>
      <c r="C63" s="56">
        <v>4.5</v>
      </c>
      <c r="D63" s="56" t="s">
        <v>63</v>
      </c>
      <c r="E63" s="56">
        <v>2</v>
      </c>
      <c r="F63" s="56">
        <v>4</v>
      </c>
      <c r="G63" s="56">
        <v>2</v>
      </c>
      <c r="H63" s="56">
        <v>2</v>
      </c>
      <c r="I63" s="56">
        <v>4</v>
      </c>
      <c r="J63" s="56">
        <v>8</v>
      </c>
      <c r="K63" s="56">
        <v>0.89</v>
      </c>
      <c r="L63" s="56">
        <v>0.89</v>
      </c>
      <c r="M63" s="56">
        <v>1.78</v>
      </c>
      <c r="N63" s="56">
        <v>0</v>
      </c>
      <c r="O63" s="56">
        <v>0.41</v>
      </c>
      <c r="P63" s="56">
        <v>0</v>
      </c>
      <c r="Q63" s="56">
        <v>0.05</v>
      </c>
      <c r="R63" s="56">
        <v>0.32</v>
      </c>
      <c r="S63" s="56">
        <v>7.0000000000000007E-2</v>
      </c>
      <c r="T63" s="56">
        <v>0.14000000000000001</v>
      </c>
      <c r="U63" s="56">
        <v>0.03</v>
      </c>
      <c r="V63" s="56">
        <v>0.46</v>
      </c>
      <c r="W63" s="56">
        <v>0.1</v>
      </c>
      <c r="X63" s="56">
        <v>0.46</v>
      </c>
      <c r="Y63" s="56" t="s">
        <v>48</v>
      </c>
      <c r="Z63" s="56">
        <v>1.1299999999999999</v>
      </c>
      <c r="AA63" s="56">
        <v>0.56999999999999995</v>
      </c>
      <c r="AB63" s="56">
        <v>0.75</v>
      </c>
      <c r="AC63" s="56">
        <v>-1.03608375</v>
      </c>
    </row>
    <row r="64" spans="1:29" x14ac:dyDescent="0.25">
      <c r="A64" s="57" t="s">
        <v>108</v>
      </c>
      <c r="B64" s="58" t="s">
        <v>56</v>
      </c>
      <c r="C64" s="58">
        <v>4.5</v>
      </c>
      <c r="D64" s="58" t="s">
        <v>63</v>
      </c>
      <c r="E64" s="58">
        <v>2.2000000000000002</v>
      </c>
      <c r="F64" s="58">
        <v>4</v>
      </c>
      <c r="G64" s="58">
        <v>2</v>
      </c>
      <c r="H64" s="58">
        <v>2</v>
      </c>
      <c r="I64" s="58">
        <v>4</v>
      </c>
      <c r="J64" s="58">
        <v>9</v>
      </c>
      <c r="K64" s="58">
        <v>0.67</v>
      </c>
      <c r="L64" s="58">
        <v>1.33</v>
      </c>
      <c r="M64" s="58">
        <v>2</v>
      </c>
      <c r="N64" s="58">
        <v>0</v>
      </c>
      <c r="O64" s="58">
        <v>0.18</v>
      </c>
      <c r="P64" s="58">
        <v>0</v>
      </c>
      <c r="Q64" s="58">
        <v>0.17</v>
      </c>
      <c r="R64" s="58">
        <v>0.2</v>
      </c>
      <c r="S64" s="58">
        <v>0.04</v>
      </c>
      <c r="T64" s="58">
        <v>0.15</v>
      </c>
      <c r="U64" s="58">
        <v>0.03</v>
      </c>
      <c r="V64" s="58">
        <v>0.35</v>
      </c>
      <c r="W64" s="58">
        <v>7.0000000000000007E-2</v>
      </c>
      <c r="X64" s="58">
        <v>0.35</v>
      </c>
      <c r="Y64" s="58" t="s">
        <v>57</v>
      </c>
      <c r="Z64" s="58">
        <v>0.94</v>
      </c>
      <c r="AA64" s="58">
        <v>1.1299999999999999</v>
      </c>
      <c r="AB64" s="58">
        <v>0.94</v>
      </c>
      <c r="AC64" s="58">
        <v>-1.039760625</v>
      </c>
    </row>
    <row r="65" spans="1:29" x14ac:dyDescent="0.25">
      <c r="A65" s="55" t="s">
        <v>221</v>
      </c>
      <c r="B65" s="56" t="s">
        <v>45</v>
      </c>
      <c r="C65" s="56">
        <v>4.5</v>
      </c>
      <c r="D65" s="56" t="s">
        <v>63</v>
      </c>
      <c r="E65" s="56">
        <v>1.5</v>
      </c>
      <c r="F65" s="56">
        <v>4</v>
      </c>
      <c r="G65" s="56">
        <v>2</v>
      </c>
      <c r="H65" s="56">
        <v>2</v>
      </c>
      <c r="I65" s="56">
        <v>4</v>
      </c>
      <c r="J65" s="56">
        <v>6</v>
      </c>
      <c r="K65" s="56">
        <v>0.44</v>
      </c>
      <c r="L65" s="56">
        <v>0.89</v>
      </c>
      <c r="M65" s="56">
        <v>1.33</v>
      </c>
      <c r="N65" s="56">
        <v>0</v>
      </c>
      <c r="O65" s="56">
        <v>7.0000000000000007E-2</v>
      </c>
      <c r="P65" s="56">
        <v>0</v>
      </c>
      <c r="Q65" s="56">
        <v>0.03</v>
      </c>
      <c r="R65" s="56">
        <v>0.02</v>
      </c>
      <c r="S65" s="56">
        <v>0</v>
      </c>
      <c r="T65" s="56">
        <v>0.08</v>
      </c>
      <c r="U65" s="56">
        <v>0.02</v>
      </c>
      <c r="V65" s="56">
        <v>0.1</v>
      </c>
      <c r="W65" s="56">
        <v>0.02</v>
      </c>
      <c r="X65" s="56">
        <v>0.1</v>
      </c>
      <c r="Y65" s="56" t="s">
        <v>46</v>
      </c>
      <c r="Z65" s="56">
        <v>0.75</v>
      </c>
      <c r="AA65" s="56">
        <v>2.08</v>
      </c>
      <c r="AB65" s="56">
        <v>1.1299999999999999</v>
      </c>
      <c r="AC65" s="56">
        <v>-1.0540375</v>
      </c>
    </row>
    <row r="66" spans="1:29" x14ac:dyDescent="0.25">
      <c r="A66" s="57" t="s">
        <v>67</v>
      </c>
      <c r="B66" s="58" t="s">
        <v>49</v>
      </c>
      <c r="C66" s="58">
        <v>4.7</v>
      </c>
      <c r="D66" s="58" t="s">
        <v>63</v>
      </c>
      <c r="E66" s="58">
        <v>4.3</v>
      </c>
      <c r="F66" s="58">
        <v>4</v>
      </c>
      <c r="G66" s="58">
        <v>2</v>
      </c>
      <c r="H66" s="58">
        <v>2</v>
      </c>
      <c r="I66" s="58">
        <v>4</v>
      </c>
      <c r="J66" s="58">
        <v>15</v>
      </c>
      <c r="K66" s="58">
        <v>1.91</v>
      </c>
      <c r="L66" s="58">
        <v>1.28</v>
      </c>
      <c r="M66" s="58">
        <v>3.19</v>
      </c>
      <c r="N66" s="58">
        <v>0</v>
      </c>
      <c r="O66" s="58">
        <v>0</v>
      </c>
      <c r="P66" s="58">
        <v>2</v>
      </c>
      <c r="Q66" s="58">
        <v>0.36</v>
      </c>
      <c r="R66" s="58">
        <v>0.28999999999999998</v>
      </c>
      <c r="S66" s="58">
        <v>0.06</v>
      </c>
      <c r="T66" s="58">
        <v>6.9999999999999993E-2</v>
      </c>
      <c r="U66" s="58">
        <v>0.02</v>
      </c>
      <c r="V66" s="58">
        <v>0.36</v>
      </c>
      <c r="W66" s="58">
        <v>0.08</v>
      </c>
      <c r="X66" s="58">
        <v>-1.64</v>
      </c>
      <c r="Y66" s="58" t="s">
        <v>48</v>
      </c>
      <c r="Z66" s="58">
        <v>1.1299999999999999</v>
      </c>
      <c r="AA66" s="58">
        <v>0.56999999999999995</v>
      </c>
      <c r="AB66" s="58">
        <v>0.75</v>
      </c>
      <c r="AC66" s="58">
        <v>-1.0549649999999999</v>
      </c>
    </row>
    <row r="67" spans="1:29" x14ac:dyDescent="0.25">
      <c r="A67" s="55" t="s">
        <v>222</v>
      </c>
      <c r="B67" s="56" t="s">
        <v>45</v>
      </c>
      <c r="C67" s="56">
        <v>4</v>
      </c>
      <c r="D67" s="56" t="s">
        <v>63</v>
      </c>
      <c r="E67" s="56">
        <v>0.5</v>
      </c>
      <c r="F67" s="56">
        <v>2</v>
      </c>
      <c r="G67" s="56">
        <v>1</v>
      </c>
      <c r="H67" s="56">
        <v>1</v>
      </c>
      <c r="I67" s="56">
        <v>2</v>
      </c>
      <c r="J67" s="56">
        <v>2</v>
      </c>
      <c r="K67" s="56">
        <v>0.25</v>
      </c>
      <c r="L67" s="56">
        <v>0.25</v>
      </c>
      <c r="M67" s="56">
        <v>0.5</v>
      </c>
      <c r="N67" s="56">
        <v>0</v>
      </c>
      <c r="O67" s="56">
        <v>0</v>
      </c>
      <c r="P67" s="56">
        <v>0</v>
      </c>
      <c r="Q67" s="56">
        <v>0.08</v>
      </c>
      <c r="R67" s="56">
        <v>0.08</v>
      </c>
      <c r="S67" s="56">
        <v>0.02</v>
      </c>
      <c r="T67" s="56">
        <v>0</v>
      </c>
      <c r="U67" s="56">
        <v>0</v>
      </c>
      <c r="V67" s="56">
        <v>0.08</v>
      </c>
      <c r="W67" s="56">
        <v>0.02</v>
      </c>
      <c r="X67" s="56">
        <v>0.08</v>
      </c>
      <c r="Y67" s="56" t="s">
        <v>46</v>
      </c>
      <c r="Z67" s="56">
        <v>0.75</v>
      </c>
      <c r="AA67" s="56">
        <v>2.08</v>
      </c>
      <c r="AB67" s="56">
        <v>1.1299999999999999</v>
      </c>
      <c r="AC67" s="56">
        <v>-1.0678175000000001</v>
      </c>
    </row>
    <row r="68" spans="1:29" x14ac:dyDescent="0.25">
      <c r="A68" s="57" t="s">
        <v>223</v>
      </c>
      <c r="B68" s="58" t="s">
        <v>71</v>
      </c>
      <c r="C68" s="58">
        <v>5</v>
      </c>
      <c r="D68" s="58" t="s">
        <v>63</v>
      </c>
      <c r="E68" s="58">
        <v>2.5</v>
      </c>
      <c r="F68" s="58">
        <v>4</v>
      </c>
      <c r="G68" s="58">
        <v>2</v>
      </c>
      <c r="H68" s="58">
        <v>2</v>
      </c>
      <c r="I68" s="58">
        <v>4</v>
      </c>
      <c r="J68" s="58">
        <v>10</v>
      </c>
      <c r="K68" s="58">
        <v>1.4</v>
      </c>
      <c r="L68" s="58">
        <v>0.6</v>
      </c>
      <c r="M68" s="58">
        <v>2</v>
      </c>
      <c r="N68" s="58">
        <v>0</v>
      </c>
      <c r="O68" s="58">
        <v>0</v>
      </c>
      <c r="P68" s="58">
        <v>0</v>
      </c>
      <c r="Q68" s="58">
        <v>0.12</v>
      </c>
      <c r="R68" s="58">
        <v>0.04</v>
      </c>
      <c r="S68" s="58">
        <v>0.01</v>
      </c>
      <c r="T68" s="58">
        <v>0.08</v>
      </c>
      <c r="U68" s="58">
        <v>0.02</v>
      </c>
      <c r="V68" s="58">
        <v>0.12</v>
      </c>
      <c r="W68" s="58">
        <v>0.03</v>
      </c>
      <c r="X68" s="58">
        <v>0.12</v>
      </c>
      <c r="Y68" s="58" t="s">
        <v>69</v>
      </c>
      <c r="Z68" s="58">
        <v>1.1299999999999999</v>
      </c>
      <c r="AA68" s="58">
        <v>1.1299999999999999</v>
      </c>
      <c r="AB68" s="58">
        <v>0.75</v>
      </c>
      <c r="AC68" s="58">
        <v>-1.07802</v>
      </c>
    </row>
    <row r="69" spans="1:29" x14ac:dyDescent="0.25">
      <c r="A69" s="55" t="s">
        <v>224</v>
      </c>
      <c r="B69" s="56" t="s">
        <v>56</v>
      </c>
      <c r="C69" s="56">
        <v>5</v>
      </c>
      <c r="D69" s="56" t="s">
        <v>63</v>
      </c>
      <c r="E69" s="56">
        <v>2.2000000000000002</v>
      </c>
      <c r="F69" s="56">
        <v>4</v>
      </c>
      <c r="G69" s="56">
        <v>2</v>
      </c>
      <c r="H69" s="56">
        <v>2</v>
      </c>
      <c r="I69" s="56">
        <v>4</v>
      </c>
      <c r="J69" s="56">
        <v>9</v>
      </c>
      <c r="K69" s="56">
        <v>0.8</v>
      </c>
      <c r="L69" s="56">
        <v>1</v>
      </c>
      <c r="M69" s="56">
        <v>1.8</v>
      </c>
      <c r="N69" s="56">
        <v>0</v>
      </c>
      <c r="O69" s="56">
        <v>0</v>
      </c>
      <c r="P69" s="56">
        <v>0</v>
      </c>
      <c r="Q69" s="56">
        <v>0.24</v>
      </c>
      <c r="R69" s="56">
        <v>0.03</v>
      </c>
      <c r="S69" s="56">
        <v>0.01</v>
      </c>
      <c r="T69" s="56">
        <v>0.21</v>
      </c>
      <c r="U69" s="56">
        <v>0.04</v>
      </c>
      <c r="V69" s="56">
        <v>0.24</v>
      </c>
      <c r="W69" s="56">
        <v>0.05</v>
      </c>
      <c r="X69" s="56">
        <v>0.24</v>
      </c>
      <c r="Y69" s="56" t="s">
        <v>57</v>
      </c>
      <c r="Z69" s="56">
        <v>0.94</v>
      </c>
      <c r="AA69" s="56">
        <v>1.1299999999999999</v>
      </c>
      <c r="AB69" s="56">
        <v>0.94</v>
      </c>
      <c r="AC69" s="56">
        <v>-1.080935</v>
      </c>
    </row>
    <row r="70" spans="1:29" x14ac:dyDescent="0.25">
      <c r="A70" s="57" t="s">
        <v>225</v>
      </c>
      <c r="B70" s="58" t="s">
        <v>45</v>
      </c>
      <c r="C70" s="58">
        <v>4.5</v>
      </c>
      <c r="D70" s="58" t="s">
        <v>63</v>
      </c>
      <c r="E70" s="58">
        <v>1.5</v>
      </c>
      <c r="F70" s="58">
        <v>4</v>
      </c>
      <c r="G70" s="58">
        <v>2</v>
      </c>
      <c r="H70" s="58">
        <v>2</v>
      </c>
      <c r="I70" s="58">
        <v>4</v>
      </c>
      <c r="J70" s="58">
        <v>6</v>
      </c>
      <c r="K70" s="58">
        <v>0.44</v>
      </c>
      <c r="L70" s="58">
        <v>0.89</v>
      </c>
      <c r="M70" s="58">
        <v>1.33</v>
      </c>
      <c r="N70" s="58">
        <v>0</v>
      </c>
      <c r="O70" s="58">
        <v>0</v>
      </c>
      <c r="P70" s="58">
        <v>0</v>
      </c>
      <c r="Q70" s="58">
        <v>0.06</v>
      </c>
      <c r="R70" s="58">
        <v>0.05</v>
      </c>
      <c r="S70" s="58">
        <v>0.01</v>
      </c>
      <c r="T70" s="58">
        <v>0.01</v>
      </c>
      <c r="U70" s="58">
        <v>0</v>
      </c>
      <c r="V70" s="58">
        <v>0.06</v>
      </c>
      <c r="W70" s="58">
        <v>0.01</v>
      </c>
      <c r="X70" s="58">
        <v>0.06</v>
      </c>
      <c r="Y70" s="58" t="s">
        <v>46</v>
      </c>
      <c r="Z70" s="58">
        <v>0.75</v>
      </c>
      <c r="AA70" s="58">
        <v>2.08</v>
      </c>
      <c r="AB70" s="58">
        <v>1.1299999999999999</v>
      </c>
      <c r="AC70" s="58">
        <v>-1.0815975</v>
      </c>
    </row>
    <row r="71" spans="1:29" x14ac:dyDescent="0.25">
      <c r="A71" s="55" t="s">
        <v>226</v>
      </c>
      <c r="B71" s="56" t="s">
        <v>49</v>
      </c>
      <c r="C71" s="56">
        <v>4.5</v>
      </c>
      <c r="D71" s="56" t="s">
        <v>63</v>
      </c>
      <c r="E71" s="56">
        <v>2</v>
      </c>
      <c r="F71" s="56">
        <v>4</v>
      </c>
      <c r="G71" s="56">
        <v>2</v>
      </c>
      <c r="H71" s="56">
        <v>2</v>
      </c>
      <c r="I71" s="56">
        <v>4</v>
      </c>
      <c r="J71" s="56">
        <v>7</v>
      </c>
      <c r="K71" s="56">
        <v>0.89</v>
      </c>
      <c r="L71" s="56">
        <v>0.67</v>
      </c>
      <c r="M71" s="56">
        <v>1.56</v>
      </c>
      <c r="N71" s="56">
        <v>0</v>
      </c>
      <c r="O71" s="56">
        <v>0.18</v>
      </c>
      <c r="P71" s="56">
        <v>0</v>
      </c>
      <c r="Q71" s="56">
        <v>0.03</v>
      </c>
      <c r="R71" s="56">
        <v>0.08</v>
      </c>
      <c r="S71" s="56">
        <v>0.02</v>
      </c>
      <c r="T71" s="56">
        <v>0.13</v>
      </c>
      <c r="U71" s="56">
        <v>0.03</v>
      </c>
      <c r="V71" s="56">
        <v>0.21</v>
      </c>
      <c r="W71" s="56">
        <v>0.05</v>
      </c>
      <c r="X71" s="56">
        <v>0.21</v>
      </c>
      <c r="Y71" s="56" t="s">
        <v>48</v>
      </c>
      <c r="Z71" s="56">
        <v>1.1299999999999999</v>
      </c>
      <c r="AA71" s="56">
        <v>0.56999999999999995</v>
      </c>
      <c r="AB71" s="56">
        <v>0.75</v>
      </c>
      <c r="AC71" s="56">
        <v>-1.083286875</v>
      </c>
    </row>
    <row r="72" spans="1:29" x14ac:dyDescent="0.25">
      <c r="A72" s="57" t="s">
        <v>227</v>
      </c>
      <c r="B72" s="58" t="s">
        <v>71</v>
      </c>
      <c r="C72" s="58">
        <v>4.5</v>
      </c>
      <c r="D72" s="58" t="s">
        <v>63</v>
      </c>
      <c r="E72" s="58">
        <v>3</v>
      </c>
      <c r="F72" s="58">
        <v>3</v>
      </c>
      <c r="G72" s="58">
        <v>2</v>
      </c>
      <c r="H72" s="58">
        <v>1</v>
      </c>
      <c r="I72" s="58">
        <v>3</v>
      </c>
      <c r="J72" s="58">
        <v>12</v>
      </c>
      <c r="K72" s="58">
        <v>2.2200000000000002</v>
      </c>
      <c r="L72" s="58">
        <v>0.44</v>
      </c>
      <c r="M72" s="58">
        <v>2.67</v>
      </c>
      <c r="N72" s="58">
        <v>0</v>
      </c>
      <c r="O72" s="58">
        <v>0.02</v>
      </c>
      <c r="P72" s="58">
        <v>1</v>
      </c>
      <c r="Q72" s="58">
        <v>0.08</v>
      </c>
      <c r="R72" s="58">
        <v>0.08</v>
      </c>
      <c r="S72" s="58">
        <v>0.02</v>
      </c>
      <c r="T72" s="58">
        <v>0.02</v>
      </c>
      <c r="U72" s="58">
        <v>0</v>
      </c>
      <c r="V72" s="58">
        <v>0.1</v>
      </c>
      <c r="W72" s="58">
        <v>0.02</v>
      </c>
      <c r="X72" s="58">
        <v>-0.9</v>
      </c>
      <c r="Y72" s="58" t="s">
        <v>69</v>
      </c>
      <c r="Z72" s="58">
        <v>1.1299999999999999</v>
      </c>
      <c r="AA72" s="58">
        <v>1.1299999999999999</v>
      </c>
      <c r="AB72" s="58">
        <v>0.75</v>
      </c>
      <c r="AC72" s="58">
        <v>-1.0855062499999999</v>
      </c>
    </row>
    <row r="73" spans="1:29" x14ac:dyDescent="0.25">
      <c r="A73" s="55" t="s">
        <v>228</v>
      </c>
      <c r="B73" s="56" t="s">
        <v>49</v>
      </c>
      <c r="C73" s="56">
        <v>4.5</v>
      </c>
      <c r="D73" s="56" t="s">
        <v>63</v>
      </c>
      <c r="E73" s="56">
        <v>1.3</v>
      </c>
      <c r="F73" s="56">
        <v>3</v>
      </c>
      <c r="G73" s="56">
        <v>1</v>
      </c>
      <c r="H73" s="56">
        <v>2</v>
      </c>
      <c r="I73" s="56">
        <v>3</v>
      </c>
      <c r="J73" s="56">
        <v>6</v>
      </c>
      <c r="K73" s="56">
        <v>0.44</v>
      </c>
      <c r="L73" s="56">
        <v>0.89</v>
      </c>
      <c r="M73" s="56">
        <v>1.33</v>
      </c>
      <c r="N73" s="56">
        <v>0</v>
      </c>
      <c r="O73" s="56">
        <v>0.17</v>
      </c>
      <c r="P73" s="56">
        <v>0</v>
      </c>
      <c r="Q73" s="56">
        <v>0.02</v>
      </c>
      <c r="R73" s="56">
        <v>0.01</v>
      </c>
      <c r="S73" s="56">
        <v>0</v>
      </c>
      <c r="T73" s="56">
        <v>0.18</v>
      </c>
      <c r="U73" s="56">
        <v>0.04</v>
      </c>
      <c r="V73" s="56">
        <v>0.19</v>
      </c>
      <c r="W73" s="56">
        <v>0.04</v>
      </c>
      <c r="X73" s="56">
        <v>0.19</v>
      </c>
      <c r="Y73" s="56" t="s">
        <v>48</v>
      </c>
      <c r="Z73" s="56">
        <v>1.1299999999999999</v>
      </c>
      <c r="AA73" s="56">
        <v>0.56999999999999995</v>
      </c>
      <c r="AB73" s="56">
        <v>0.75</v>
      </c>
      <c r="AC73" s="56">
        <v>-1.087063125</v>
      </c>
    </row>
    <row r="74" spans="1:29" x14ac:dyDescent="0.25">
      <c r="A74" s="57" t="s">
        <v>229</v>
      </c>
      <c r="B74" s="58" t="s">
        <v>49</v>
      </c>
      <c r="C74" s="58">
        <v>4.4000000000000004</v>
      </c>
      <c r="D74" s="58" t="s">
        <v>63</v>
      </c>
      <c r="E74" s="58">
        <v>0.5</v>
      </c>
      <c r="F74" s="58">
        <v>2</v>
      </c>
      <c r="G74" s="58">
        <v>1</v>
      </c>
      <c r="H74" s="58">
        <v>1</v>
      </c>
      <c r="I74" s="58">
        <v>2</v>
      </c>
      <c r="J74" s="58">
        <v>2</v>
      </c>
      <c r="K74" s="58">
        <v>0.45</v>
      </c>
      <c r="L74" s="58">
        <v>0</v>
      </c>
      <c r="M74" s="58">
        <v>0.45</v>
      </c>
      <c r="N74" s="58">
        <v>0</v>
      </c>
      <c r="O74" s="58">
        <v>0.05</v>
      </c>
      <c r="P74" s="58">
        <v>0</v>
      </c>
      <c r="Q74" s="58">
        <v>0.03</v>
      </c>
      <c r="R74" s="58">
        <v>0.02</v>
      </c>
      <c r="S74" s="58">
        <v>0</v>
      </c>
      <c r="T74" s="58">
        <v>0.06</v>
      </c>
      <c r="U74" s="58">
        <v>0.01</v>
      </c>
      <c r="V74" s="58">
        <v>0.08</v>
      </c>
      <c r="W74" s="58">
        <v>0.01</v>
      </c>
      <c r="X74" s="58">
        <v>0.08</v>
      </c>
      <c r="Y74" s="58" t="s">
        <v>48</v>
      </c>
      <c r="Z74" s="58">
        <v>1.1299999999999999</v>
      </c>
      <c r="AA74" s="58">
        <v>0.56999999999999995</v>
      </c>
      <c r="AB74" s="58">
        <v>0.75</v>
      </c>
      <c r="AC74" s="58">
        <v>-1.1078325</v>
      </c>
    </row>
    <row r="75" spans="1:29" x14ac:dyDescent="0.25">
      <c r="A75" s="55" t="s">
        <v>230</v>
      </c>
      <c r="B75" s="56" t="s">
        <v>71</v>
      </c>
      <c r="C75" s="56">
        <v>4.4000000000000004</v>
      </c>
      <c r="D75" s="56" t="s">
        <v>63</v>
      </c>
      <c r="E75" s="56">
        <v>0.2</v>
      </c>
      <c r="F75" s="56">
        <v>1</v>
      </c>
      <c r="G75" s="56">
        <v>0</v>
      </c>
      <c r="H75" s="56">
        <v>1</v>
      </c>
      <c r="I75" s="56">
        <v>1</v>
      </c>
      <c r="J75" s="56">
        <v>1</v>
      </c>
      <c r="K75" s="56">
        <v>0</v>
      </c>
      <c r="L75" s="56">
        <v>0.23</v>
      </c>
      <c r="M75" s="56">
        <v>0.23</v>
      </c>
      <c r="N75" s="56">
        <v>0</v>
      </c>
      <c r="O75" s="56">
        <v>0.02</v>
      </c>
      <c r="P75" s="56">
        <v>0</v>
      </c>
      <c r="Q75" s="56">
        <v>0.01</v>
      </c>
      <c r="R75" s="56">
        <v>0</v>
      </c>
      <c r="S75" s="56">
        <v>0</v>
      </c>
      <c r="T75" s="56">
        <v>0.03</v>
      </c>
      <c r="U75" s="56">
        <v>0.01</v>
      </c>
      <c r="V75" s="56">
        <v>0.03</v>
      </c>
      <c r="W75" s="56">
        <v>0.01</v>
      </c>
      <c r="X75" s="56">
        <v>0.03</v>
      </c>
      <c r="Y75" s="56" t="s">
        <v>69</v>
      </c>
      <c r="Z75" s="56">
        <v>1.1299999999999999</v>
      </c>
      <c r="AA75" s="56">
        <v>1.1299999999999999</v>
      </c>
      <c r="AB75" s="56">
        <v>0.75</v>
      </c>
      <c r="AC75" s="56">
        <v>-1.111708125</v>
      </c>
    </row>
    <row r="76" spans="1:29" x14ac:dyDescent="0.25">
      <c r="A76" s="57" t="s">
        <v>231</v>
      </c>
      <c r="B76" s="58" t="s">
        <v>45</v>
      </c>
      <c r="C76" s="58">
        <v>4</v>
      </c>
      <c r="D76" s="58" t="s">
        <v>63</v>
      </c>
      <c r="E76" s="58">
        <v>0.8</v>
      </c>
      <c r="F76" s="58">
        <v>0</v>
      </c>
      <c r="G76" s="58">
        <v>1</v>
      </c>
      <c r="H76" s="58">
        <v>1</v>
      </c>
      <c r="I76" s="58">
        <v>2</v>
      </c>
      <c r="J76" s="58">
        <v>2</v>
      </c>
      <c r="K76" s="58">
        <v>0.25</v>
      </c>
      <c r="L76" s="58">
        <v>0.25</v>
      </c>
      <c r="M76" s="58">
        <v>0.5</v>
      </c>
      <c r="N76" s="58">
        <v>0</v>
      </c>
      <c r="O76" s="58">
        <v>0</v>
      </c>
      <c r="P76" s="58">
        <v>0</v>
      </c>
      <c r="Q76" s="58">
        <v>0.01</v>
      </c>
      <c r="R76" s="58">
        <v>0.01</v>
      </c>
      <c r="S76" s="58">
        <v>0</v>
      </c>
      <c r="T76" s="58">
        <v>0</v>
      </c>
      <c r="U76" s="58">
        <v>0</v>
      </c>
      <c r="V76" s="58">
        <v>0.01</v>
      </c>
      <c r="W76" s="58">
        <v>0</v>
      </c>
      <c r="X76" s="58">
        <v>0.01</v>
      </c>
      <c r="Y76" s="58" t="s">
        <v>46</v>
      </c>
      <c r="Z76" s="58">
        <v>0.75</v>
      </c>
      <c r="AA76" s="58">
        <v>2.08</v>
      </c>
      <c r="AB76" s="58">
        <v>1.1299999999999999</v>
      </c>
      <c r="AC76" s="58">
        <v>-1.1160475000000001</v>
      </c>
    </row>
    <row r="77" spans="1:29" x14ac:dyDescent="0.25">
      <c r="A77" s="55" t="s">
        <v>232</v>
      </c>
      <c r="B77" s="56" t="s">
        <v>45</v>
      </c>
      <c r="C77" s="56">
        <v>4.4000000000000004</v>
      </c>
      <c r="D77" s="56" t="s">
        <v>63</v>
      </c>
      <c r="E77" s="56">
        <v>0.8</v>
      </c>
      <c r="F77" s="56">
        <v>2</v>
      </c>
      <c r="G77" s="56">
        <v>1</v>
      </c>
      <c r="H77" s="56">
        <v>1</v>
      </c>
      <c r="I77" s="56">
        <v>2</v>
      </c>
      <c r="J77" s="56">
        <v>3</v>
      </c>
      <c r="K77" s="56">
        <v>0.23</v>
      </c>
      <c r="L77" s="56">
        <v>0.45</v>
      </c>
      <c r="M77" s="56">
        <v>0.68</v>
      </c>
      <c r="N77" s="56">
        <v>0</v>
      </c>
      <c r="O77" s="56">
        <v>0</v>
      </c>
      <c r="P77" s="56">
        <v>0</v>
      </c>
      <c r="Q77" s="56">
        <v>0.01</v>
      </c>
      <c r="R77" s="56">
        <v>0</v>
      </c>
      <c r="S77" s="56">
        <v>0</v>
      </c>
      <c r="T77" s="56">
        <v>0.01</v>
      </c>
      <c r="U77" s="56">
        <v>0</v>
      </c>
      <c r="V77" s="56">
        <v>0.01</v>
      </c>
      <c r="W77" s="56">
        <v>0</v>
      </c>
      <c r="X77" s="56">
        <v>0.01</v>
      </c>
      <c r="Y77" s="56" t="s">
        <v>46</v>
      </c>
      <c r="Z77" s="56">
        <v>0.75</v>
      </c>
      <c r="AA77" s="56">
        <v>2.08</v>
      </c>
      <c r="AB77" s="56">
        <v>1.1299999999999999</v>
      </c>
      <c r="AC77" s="56">
        <v>-1.1160475000000001</v>
      </c>
    </row>
    <row r="78" spans="1:29" x14ac:dyDescent="0.25">
      <c r="A78" s="57" t="s">
        <v>233</v>
      </c>
      <c r="B78" s="58" t="s">
        <v>56</v>
      </c>
      <c r="C78" s="58">
        <v>5</v>
      </c>
      <c r="D78" s="58" t="s">
        <v>63</v>
      </c>
      <c r="E78" s="58">
        <v>0.8</v>
      </c>
      <c r="F78" s="58">
        <v>3</v>
      </c>
      <c r="G78" s="58">
        <v>2</v>
      </c>
      <c r="H78" s="58">
        <v>1</v>
      </c>
      <c r="I78" s="58">
        <v>3</v>
      </c>
      <c r="J78" s="58">
        <v>3</v>
      </c>
      <c r="K78" s="58">
        <v>0.6</v>
      </c>
      <c r="L78" s="58">
        <v>0</v>
      </c>
      <c r="M78" s="58">
        <v>0.6</v>
      </c>
      <c r="N78" s="58">
        <v>0</v>
      </c>
      <c r="O78" s="58">
        <v>0.03</v>
      </c>
      <c r="P78" s="58">
        <v>0</v>
      </c>
      <c r="Q78" s="58">
        <v>0.11</v>
      </c>
      <c r="R78" s="58">
        <v>0.11</v>
      </c>
      <c r="S78" s="58">
        <v>0.02</v>
      </c>
      <c r="T78" s="58">
        <v>0.03</v>
      </c>
      <c r="U78" s="58">
        <v>0.01</v>
      </c>
      <c r="V78" s="58">
        <v>0.14000000000000001</v>
      </c>
      <c r="W78" s="58">
        <v>0.03</v>
      </c>
      <c r="X78" s="58">
        <v>0.14000000000000001</v>
      </c>
      <c r="Y78" s="58" t="s">
        <v>57</v>
      </c>
      <c r="Z78" s="58">
        <v>0.94</v>
      </c>
      <c r="AA78" s="58">
        <v>1.1299999999999999</v>
      </c>
      <c r="AB78" s="58">
        <v>0.94</v>
      </c>
      <c r="AC78" s="58">
        <v>-1.11836625</v>
      </c>
    </row>
    <row r="79" spans="1:29" x14ac:dyDescent="0.25">
      <c r="A79" s="55" t="s">
        <v>234</v>
      </c>
      <c r="B79" s="56" t="s">
        <v>71</v>
      </c>
      <c r="C79" s="56">
        <v>4.5</v>
      </c>
      <c r="D79" s="56" t="s">
        <v>63</v>
      </c>
      <c r="E79" s="56">
        <v>0.7</v>
      </c>
      <c r="F79" s="56">
        <v>0</v>
      </c>
      <c r="G79" s="56">
        <v>0</v>
      </c>
      <c r="H79" s="56">
        <v>2</v>
      </c>
      <c r="I79" s="56">
        <v>2</v>
      </c>
      <c r="J79" s="56">
        <v>2</v>
      </c>
      <c r="K79" s="56">
        <v>0.22</v>
      </c>
      <c r="L79" s="56">
        <v>0.22</v>
      </c>
      <c r="M79" s="56">
        <v>0.44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/>
      <c r="T79" s="56">
        <v>0</v>
      </c>
      <c r="U79" s="56"/>
      <c r="V79" s="56">
        <v>0</v>
      </c>
      <c r="W79" s="56"/>
      <c r="X79" s="56">
        <v>0</v>
      </c>
      <c r="Y79" s="56" t="s">
        <v>69</v>
      </c>
      <c r="Z79" s="56">
        <v>1.1299999999999999</v>
      </c>
      <c r="AA79" s="56">
        <v>1.1299999999999999</v>
      </c>
      <c r="AB79" s="56">
        <v>0.75</v>
      </c>
      <c r="AC79" s="56">
        <v>-1.1229374999999999</v>
      </c>
    </row>
    <row r="80" spans="1:29" x14ac:dyDescent="0.25">
      <c r="A80" s="57" t="s">
        <v>235</v>
      </c>
      <c r="B80" s="58" t="s">
        <v>56</v>
      </c>
      <c r="C80" s="58">
        <v>4.5</v>
      </c>
      <c r="D80" s="58" t="s">
        <v>63</v>
      </c>
      <c r="E80" s="58">
        <v>2.5</v>
      </c>
      <c r="F80" s="58">
        <v>4</v>
      </c>
      <c r="G80" s="58">
        <v>2</v>
      </c>
      <c r="H80" s="58">
        <v>2</v>
      </c>
      <c r="I80" s="58">
        <v>4</v>
      </c>
      <c r="J80" s="58">
        <v>10</v>
      </c>
      <c r="K80" s="58">
        <v>0.44</v>
      </c>
      <c r="L80" s="58">
        <v>1.78</v>
      </c>
      <c r="M80" s="58">
        <v>2.2200000000000002</v>
      </c>
      <c r="N80" s="58">
        <v>0</v>
      </c>
      <c r="O80" s="58">
        <v>0.04</v>
      </c>
      <c r="P80" s="58">
        <v>0</v>
      </c>
      <c r="Q80" s="58">
        <v>0.08</v>
      </c>
      <c r="R80" s="58">
        <v>7.0000000000000007E-2</v>
      </c>
      <c r="S80" s="58">
        <v>0.02</v>
      </c>
      <c r="T80" s="58">
        <v>0.05</v>
      </c>
      <c r="U80" s="58">
        <v>0.01</v>
      </c>
      <c r="V80" s="58">
        <v>0.12</v>
      </c>
      <c r="W80" s="58">
        <v>0.03</v>
      </c>
      <c r="X80" s="58">
        <v>0.12</v>
      </c>
      <c r="Y80" s="58" t="s">
        <v>57</v>
      </c>
      <c r="Z80" s="58">
        <v>0.94</v>
      </c>
      <c r="AA80" s="58">
        <v>1.1299999999999999</v>
      </c>
      <c r="AB80" s="58">
        <v>0.94</v>
      </c>
      <c r="AC80" s="58">
        <v>-1.1258524999999999</v>
      </c>
    </row>
    <row r="81" spans="1:29" x14ac:dyDescent="0.25">
      <c r="A81" s="55" t="s">
        <v>236</v>
      </c>
      <c r="B81" s="56" t="s">
        <v>77</v>
      </c>
      <c r="C81" s="56">
        <v>4.5</v>
      </c>
      <c r="D81" s="56" t="s">
        <v>63</v>
      </c>
      <c r="E81" s="56">
        <v>1</v>
      </c>
      <c r="F81" s="56">
        <v>4</v>
      </c>
      <c r="G81" s="56">
        <v>2</v>
      </c>
      <c r="H81" s="56">
        <v>2</v>
      </c>
      <c r="I81" s="56">
        <v>4</v>
      </c>
      <c r="J81" s="56">
        <v>4</v>
      </c>
      <c r="K81" s="56">
        <v>0.67</v>
      </c>
      <c r="L81" s="56">
        <v>0.22</v>
      </c>
      <c r="M81" s="56">
        <v>0.89</v>
      </c>
      <c r="N81" s="56">
        <v>0</v>
      </c>
      <c r="O81" s="56">
        <v>0</v>
      </c>
      <c r="P81" s="56">
        <v>0</v>
      </c>
      <c r="Q81" s="56">
        <v>0.21</v>
      </c>
      <c r="R81" s="56">
        <v>0.16</v>
      </c>
      <c r="S81" s="56">
        <v>0.04</v>
      </c>
      <c r="T81" s="56">
        <v>0.05</v>
      </c>
      <c r="U81" s="56">
        <v>0.01</v>
      </c>
      <c r="V81" s="56">
        <v>0.21</v>
      </c>
      <c r="W81" s="56">
        <v>0.05</v>
      </c>
      <c r="X81" s="56">
        <v>0.21</v>
      </c>
      <c r="Y81" s="56" t="s">
        <v>76</v>
      </c>
      <c r="Z81" s="56">
        <v>0.75</v>
      </c>
      <c r="AA81" s="56">
        <v>2.4500000000000002</v>
      </c>
      <c r="AB81" s="56">
        <v>1.32</v>
      </c>
      <c r="AC81" s="56">
        <v>-1.141321875</v>
      </c>
    </row>
    <row r="82" spans="1:29" x14ac:dyDescent="0.25">
      <c r="A82" s="57" t="s">
        <v>237</v>
      </c>
      <c r="B82" s="58" t="s">
        <v>77</v>
      </c>
      <c r="C82" s="58">
        <v>4.5</v>
      </c>
      <c r="D82" s="58" t="s">
        <v>63</v>
      </c>
      <c r="E82" s="58">
        <v>1.2</v>
      </c>
      <c r="F82" s="58">
        <v>4</v>
      </c>
      <c r="G82" s="58">
        <v>2</v>
      </c>
      <c r="H82" s="58">
        <v>2</v>
      </c>
      <c r="I82" s="58">
        <v>4</v>
      </c>
      <c r="J82" s="58">
        <v>5</v>
      </c>
      <c r="K82" s="58">
        <v>0.67</v>
      </c>
      <c r="L82" s="58">
        <v>0.44</v>
      </c>
      <c r="M82" s="58">
        <v>1.1100000000000001</v>
      </c>
      <c r="N82" s="58">
        <v>0</v>
      </c>
      <c r="O82" s="58">
        <v>0.19</v>
      </c>
      <c r="P82" s="58">
        <v>0</v>
      </c>
      <c r="Q82" s="58">
        <v>0.02</v>
      </c>
      <c r="R82" s="58">
        <v>0.16</v>
      </c>
      <c r="S82" s="58">
        <v>0.04</v>
      </c>
      <c r="T82" s="58">
        <v>0.05</v>
      </c>
      <c r="U82" s="58">
        <v>0.01</v>
      </c>
      <c r="V82" s="58">
        <v>0.21</v>
      </c>
      <c r="W82" s="58">
        <v>0.05</v>
      </c>
      <c r="X82" s="58">
        <v>0.21</v>
      </c>
      <c r="Y82" s="58" t="s">
        <v>76</v>
      </c>
      <c r="Z82" s="58">
        <v>0.75</v>
      </c>
      <c r="AA82" s="58">
        <v>2.4500000000000002</v>
      </c>
      <c r="AB82" s="58">
        <v>1.32</v>
      </c>
      <c r="AC82" s="58">
        <v>-1.141321875</v>
      </c>
    </row>
    <row r="83" spans="1:29" x14ac:dyDescent="0.25">
      <c r="A83" s="55" t="s">
        <v>238</v>
      </c>
      <c r="B83" s="56" t="s">
        <v>56</v>
      </c>
      <c r="C83" s="56">
        <v>4.4000000000000004</v>
      </c>
      <c r="D83" s="56" t="s">
        <v>63</v>
      </c>
      <c r="E83" s="56">
        <v>1.5</v>
      </c>
      <c r="F83" s="56">
        <v>1</v>
      </c>
      <c r="G83" s="56">
        <v>0</v>
      </c>
      <c r="H83" s="56">
        <v>1</v>
      </c>
      <c r="I83" s="56">
        <v>1</v>
      </c>
      <c r="J83" s="56">
        <v>6</v>
      </c>
      <c r="K83" s="56">
        <v>0</v>
      </c>
      <c r="L83" s="56">
        <v>1.36</v>
      </c>
      <c r="M83" s="56">
        <v>1.36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 t="s">
        <v>57</v>
      </c>
      <c r="Z83" s="56">
        <v>0.94</v>
      </c>
      <c r="AA83" s="56">
        <v>1.1299999999999999</v>
      </c>
      <c r="AB83" s="56">
        <v>0.94</v>
      </c>
      <c r="AC83" s="56">
        <v>-1.1707700000000001</v>
      </c>
    </row>
    <row r="84" spans="1:29" x14ac:dyDescent="0.25">
      <c r="A84" s="57" t="s">
        <v>239</v>
      </c>
      <c r="B84" s="58" t="s">
        <v>77</v>
      </c>
      <c r="C84" s="58">
        <v>4</v>
      </c>
      <c r="D84" s="58" t="s">
        <v>63</v>
      </c>
      <c r="E84" s="58">
        <v>0.2</v>
      </c>
      <c r="F84" s="58">
        <v>2</v>
      </c>
      <c r="G84" s="58">
        <v>1</v>
      </c>
      <c r="H84" s="58">
        <v>1</v>
      </c>
      <c r="I84" s="58">
        <v>2</v>
      </c>
      <c r="J84" s="58">
        <v>1</v>
      </c>
      <c r="K84" s="58">
        <v>0</v>
      </c>
      <c r="L84" s="58">
        <v>0.25</v>
      </c>
      <c r="M84" s="58">
        <v>0.25</v>
      </c>
      <c r="N84" s="58">
        <v>0</v>
      </c>
      <c r="O84" s="58">
        <v>0.06</v>
      </c>
      <c r="P84" s="58">
        <v>0</v>
      </c>
      <c r="Q84" s="58">
        <v>0.01</v>
      </c>
      <c r="R84" s="58">
        <v>0.05</v>
      </c>
      <c r="S84" s="58">
        <v>0.01</v>
      </c>
      <c r="T84" s="58">
        <v>0.02</v>
      </c>
      <c r="U84" s="58">
        <v>0</v>
      </c>
      <c r="V84" s="58">
        <v>7.0000000000000007E-2</v>
      </c>
      <c r="W84" s="58">
        <v>0.01</v>
      </c>
      <c r="X84" s="58">
        <v>7.0000000000000007E-2</v>
      </c>
      <c r="Y84" s="58" t="s">
        <v>76</v>
      </c>
      <c r="Z84" s="58">
        <v>0.75</v>
      </c>
      <c r="AA84" s="58">
        <v>2.4500000000000002</v>
      </c>
      <c r="AB84" s="58">
        <v>1.32</v>
      </c>
      <c r="AC84" s="58">
        <v>-1.2549406249999999</v>
      </c>
    </row>
    <row r="85" spans="1:29" x14ac:dyDescent="0.25">
      <c r="A85" s="55" t="s">
        <v>240</v>
      </c>
      <c r="B85" s="56" t="s">
        <v>77</v>
      </c>
      <c r="C85" s="56">
        <v>4</v>
      </c>
      <c r="D85" s="56" t="s">
        <v>63</v>
      </c>
      <c r="E85" s="56">
        <v>0.5</v>
      </c>
      <c r="F85" s="56">
        <v>2</v>
      </c>
      <c r="G85" s="56">
        <v>1</v>
      </c>
      <c r="H85" s="56">
        <v>1</v>
      </c>
      <c r="I85" s="56">
        <v>2</v>
      </c>
      <c r="J85" s="56">
        <v>2</v>
      </c>
      <c r="K85" s="56">
        <v>0.5</v>
      </c>
      <c r="L85" s="56">
        <v>0</v>
      </c>
      <c r="M85" s="56">
        <v>0.5</v>
      </c>
      <c r="N85" s="56">
        <v>0</v>
      </c>
      <c r="O85" s="56">
        <v>0.01</v>
      </c>
      <c r="P85" s="56">
        <v>0</v>
      </c>
      <c r="Q85" s="56">
        <v>0</v>
      </c>
      <c r="R85" s="56">
        <v>0</v>
      </c>
      <c r="S85" s="56">
        <v>0</v>
      </c>
      <c r="T85" s="56">
        <v>0.01</v>
      </c>
      <c r="U85" s="56">
        <v>0</v>
      </c>
      <c r="V85" s="56">
        <v>0.01</v>
      </c>
      <c r="W85" s="56">
        <v>0</v>
      </c>
      <c r="X85" s="56">
        <v>0.01</v>
      </c>
      <c r="Y85" s="56" t="s">
        <v>76</v>
      </c>
      <c r="Z85" s="56">
        <v>0.75</v>
      </c>
      <c r="AA85" s="56">
        <v>2.4500000000000002</v>
      </c>
      <c r="AB85" s="56">
        <v>1.32</v>
      </c>
      <c r="AC85" s="56">
        <v>-1.3036343749999999</v>
      </c>
    </row>
    <row r="86" spans="1:29" x14ac:dyDescent="0.25">
      <c r="A86" s="57" t="s">
        <v>117</v>
      </c>
      <c r="B86" s="58" t="s">
        <v>73</v>
      </c>
      <c r="C86" s="58">
        <v>4.9000000000000004</v>
      </c>
      <c r="D86" s="58" t="s">
        <v>63</v>
      </c>
      <c r="E86" s="58">
        <v>2</v>
      </c>
      <c r="F86" s="58">
        <v>4</v>
      </c>
      <c r="G86" s="58">
        <v>2</v>
      </c>
      <c r="H86" s="58">
        <v>2</v>
      </c>
      <c r="I86" s="58">
        <v>4</v>
      </c>
      <c r="J86" s="58">
        <v>8</v>
      </c>
      <c r="K86" s="58">
        <v>1.02</v>
      </c>
      <c r="L86" s="58">
        <v>0.61</v>
      </c>
      <c r="M86" s="58">
        <v>1.63</v>
      </c>
      <c r="N86" s="58">
        <v>0</v>
      </c>
      <c r="O86" s="58">
        <v>0.24</v>
      </c>
      <c r="P86" s="58">
        <v>1</v>
      </c>
      <c r="Q86" s="58">
        <v>0.77</v>
      </c>
      <c r="R86" s="58">
        <v>0.77999999999999992</v>
      </c>
      <c r="S86" s="58">
        <v>0.16</v>
      </c>
      <c r="T86" s="58">
        <v>0.23</v>
      </c>
      <c r="U86" s="58">
        <v>0.05</v>
      </c>
      <c r="V86" s="58">
        <v>1.01</v>
      </c>
      <c r="W86" s="58">
        <v>0.21</v>
      </c>
      <c r="X86" s="58">
        <v>9.9999999999999256E-3</v>
      </c>
      <c r="Y86" s="58" t="s">
        <v>74</v>
      </c>
      <c r="Z86" s="58">
        <v>0.94</v>
      </c>
      <c r="AA86" s="58">
        <v>0.94</v>
      </c>
      <c r="AB86" s="58">
        <v>1.32</v>
      </c>
      <c r="AC86" s="58">
        <v>-1.3295712500000001</v>
      </c>
    </row>
    <row r="87" spans="1:29" x14ac:dyDescent="0.25">
      <c r="A87" s="55" t="s">
        <v>72</v>
      </c>
      <c r="B87" s="56" t="s">
        <v>73</v>
      </c>
      <c r="C87" s="56">
        <v>5</v>
      </c>
      <c r="D87" s="56" t="s">
        <v>63</v>
      </c>
      <c r="E87" s="56">
        <v>1.8</v>
      </c>
      <c r="F87" s="56">
        <v>4</v>
      </c>
      <c r="G87" s="56">
        <v>2</v>
      </c>
      <c r="H87" s="56">
        <v>2</v>
      </c>
      <c r="I87" s="56">
        <v>4</v>
      </c>
      <c r="J87" s="56">
        <v>7</v>
      </c>
      <c r="K87" s="56">
        <v>0.4</v>
      </c>
      <c r="L87" s="56">
        <v>1</v>
      </c>
      <c r="M87" s="56">
        <v>1.4</v>
      </c>
      <c r="N87" s="56">
        <v>0</v>
      </c>
      <c r="O87" s="56">
        <v>0.15</v>
      </c>
      <c r="P87" s="56">
        <v>1</v>
      </c>
      <c r="Q87" s="56">
        <v>0.32</v>
      </c>
      <c r="R87" s="56">
        <v>0.19</v>
      </c>
      <c r="S87" s="56">
        <v>0.04</v>
      </c>
      <c r="T87" s="56">
        <v>0.28000000000000003</v>
      </c>
      <c r="U87" s="56">
        <v>0.06</v>
      </c>
      <c r="V87" s="56">
        <v>0.47</v>
      </c>
      <c r="W87" s="56">
        <v>0.1</v>
      </c>
      <c r="X87" s="56">
        <v>-0.53</v>
      </c>
      <c r="Y87" s="56" t="s">
        <v>74</v>
      </c>
      <c r="Z87" s="56">
        <v>0.94</v>
      </c>
      <c r="AA87" s="56">
        <v>0.94</v>
      </c>
      <c r="AB87" s="56">
        <v>1.32</v>
      </c>
      <c r="AC87" s="56">
        <v>-1.49771375</v>
      </c>
    </row>
    <row r="88" spans="1:29" x14ac:dyDescent="0.25">
      <c r="A88" s="57" t="s">
        <v>130</v>
      </c>
      <c r="B88" s="58" t="s">
        <v>69</v>
      </c>
      <c r="C88" s="58">
        <v>4.5</v>
      </c>
      <c r="D88" s="58" t="s">
        <v>63</v>
      </c>
      <c r="E88" s="58">
        <v>3</v>
      </c>
      <c r="F88" s="58">
        <v>4</v>
      </c>
      <c r="G88" s="58">
        <v>2</v>
      </c>
      <c r="H88" s="58">
        <v>2</v>
      </c>
      <c r="I88" s="58">
        <v>4</v>
      </c>
      <c r="J88" s="58">
        <v>12</v>
      </c>
      <c r="K88" s="58">
        <v>2.44</v>
      </c>
      <c r="L88" s="58">
        <v>0.22</v>
      </c>
      <c r="M88" s="58">
        <v>2.67</v>
      </c>
      <c r="N88" s="58">
        <v>0</v>
      </c>
      <c r="O88" s="58">
        <v>0.53</v>
      </c>
      <c r="P88" s="58">
        <v>2</v>
      </c>
      <c r="Q88" s="58">
        <v>0.01</v>
      </c>
      <c r="R88" s="58">
        <v>0.24</v>
      </c>
      <c r="S88" s="58">
        <v>0.05</v>
      </c>
      <c r="T88" s="58">
        <v>0.3</v>
      </c>
      <c r="U88" s="58">
        <v>7.0000000000000007E-2</v>
      </c>
      <c r="V88" s="58">
        <v>0.54</v>
      </c>
      <c r="W88" s="58">
        <v>0.12</v>
      </c>
      <c r="X88" s="58">
        <v>-1.46</v>
      </c>
      <c r="Y88" s="58" t="s">
        <v>71</v>
      </c>
      <c r="Z88" s="58">
        <v>1.1299999999999999</v>
      </c>
      <c r="AA88" s="58">
        <v>0.75</v>
      </c>
      <c r="AB88" s="58">
        <v>1.1299999999999999</v>
      </c>
      <c r="AC88" s="58">
        <v>-1.55773625</v>
      </c>
    </row>
    <row r="89" spans="1:29" x14ac:dyDescent="0.25">
      <c r="A89" s="55" t="s">
        <v>241</v>
      </c>
      <c r="B89" s="56" t="s">
        <v>73</v>
      </c>
      <c r="C89" s="56">
        <v>4.5</v>
      </c>
      <c r="D89" s="56" t="s">
        <v>63</v>
      </c>
      <c r="E89" s="56">
        <v>0.8</v>
      </c>
      <c r="F89" s="56">
        <v>3</v>
      </c>
      <c r="G89" s="56">
        <v>1</v>
      </c>
      <c r="H89" s="56">
        <v>2</v>
      </c>
      <c r="I89" s="56">
        <v>3</v>
      </c>
      <c r="J89" s="56">
        <v>3</v>
      </c>
      <c r="K89" s="56">
        <v>0.22</v>
      </c>
      <c r="L89" s="56">
        <v>0.44</v>
      </c>
      <c r="M89" s="56">
        <v>0.67</v>
      </c>
      <c r="N89" s="56">
        <v>0</v>
      </c>
      <c r="O89" s="56">
        <v>0.12</v>
      </c>
      <c r="P89" s="56">
        <v>0</v>
      </c>
      <c r="Q89" s="56">
        <v>0.01</v>
      </c>
      <c r="R89" s="56">
        <v>0.12</v>
      </c>
      <c r="S89" s="56">
        <v>0.03</v>
      </c>
      <c r="T89" s="56">
        <v>0.01</v>
      </c>
      <c r="U89" s="56">
        <v>0</v>
      </c>
      <c r="V89" s="56">
        <v>0.13</v>
      </c>
      <c r="W89" s="56">
        <v>0.03</v>
      </c>
      <c r="X89" s="56">
        <v>0.13</v>
      </c>
      <c r="Y89" s="56" t="s">
        <v>74</v>
      </c>
      <c r="Z89" s="56">
        <v>0.94</v>
      </c>
      <c r="AA89" s="56">
        <v>0.94</v>
      </c>
      <c r="AB89" s="56">
        <v>1.32</v>
      </c>
      <c r="AC89" s="56">
        <v>-1.60358125</v>
      </c>
    </row>
    <row r="90" spans="1:29" x14ac:dyDescent="0.25">
      <c r="A90" s="57" t="s">
        <v>242</v>
      </c>
      <c r="B90" s="58" t="s">
        <v>73</v>
      </c>
      <c r="C90" s="58">
        <v>4.5</v>
      </c>
      <c r="D90" s="58" t="s">
        <v>63</v>
      </c>
      <c r="E90" s="58">
        <v>1</v>
      </c>
      <c r="F90" s="58">
        <v>4</v>
      </c>
      <c r="G90" s="58">
        <v>2</v>
      </c>
      <c r="H90" s="58">
        <v>2</v>
      </c>
      <c r="I90" s="58">
        <v>4</v>
      </c>
      <c r="J90" s="58">
        <v>4</v>
      </c>
      <c r="K90" s="58">
        <v>0.44</v>
      </c>
      <c r="L90" s="58">
        <v>0.44</v>
      </c>
      <c r="M90" s="58">
        <v>0.89</v>
      </c>
      <c r="N90" s="58">
        <v>0</v>
      </c>
      <c r="O90" s="58">
        <v>0</v>
      </c>
      <c r="P90" s="58">
        <v>0</v>
      </c>
      <c r="Q90" s="58">
        <v>0.1</v>
      </c>
      <c r="R90" s="58">
        <v>0.06</v>
      </c>
      <c r="S90" s="58">
        <v>0.01</v>
      </c>
      <c r="T90" s="58">
        <v>0.04</v>
      </c>
      <c r="U90" s="58">
        <v>0.01</v>
      </c>
      <c r="V90" s="58">
        <v>0.1</v>
      </c>
      <c r="W90" s="58">
        <v>0.02</v>
      </c>
      <c r="X90" s="58">
        <v>0.1</v>
      </c>
      <c r="Y90" s="58" t="s">
        <v>74</v>
      </c>
      <c r="Z90" s="58">
        <v>0.94</v>
      </c>
      <c r="AA90" s="58">
        <v>0.94</v>
      </c>
      <c r="AB90" s="58">
        <v>1.32</v>
      </c>
      <c r="AC90" s="58">
        <v>-1.6129225</v>
      </c>
    </row>
    <row r="91" spans="1:29" x14ac:dyDescent="0.25">
      <c r="A91" s="55" t="s">
        <v>243</v>
      </c>
      <c r="B91" s="56" t="s">
        <v>69</v>
      </c>
      <c r="C91" s="56">
        <v>4.5</v>
      </c>
      <c r="D91" s="56" t="s">
        <v>63</v>
      </c>
      <c r="E91" s="56">
        <v>1.2</v>
      </c>
      <c r="F91" s="56">
        <v>4</v>
      </c>
      <c r="G91" s="56">
        <v>2</v>
      </c>
      <c r="H91" s="56">
        <v>2</v>
      </c>
      <c r="I91" s="56">
        <v>4</v>
      </c>
      <c r="J91" s="56">
        <v>5</v>
      </c>
      <c r="K91" s="56">
        <v>0.67</v>
      </c>
      <c r="L91" s="56">
        <v>0.44</v>
      </c>
      <c r="M91" s="56">
        <v>1.1100000000000001</v>
      </c>
      <c r="N91" s="56">
        <v>0</v>
      </c>
      <c r="O91" s="56">
        <v>0.28000000000000003</v>
      </c>
      <c r="P91" s="56">
        <v>0</v>
      </c>
      <c r="Q91" s="56">
        <v>0.03</v>
      </c>
      <c r="R91" s="56">
        <v>0.28000000000000003</v>
      </c>
      <c r="S91" s="56">
        <v>0.06</v>
      </c>
      <c r="T91" s="56">
        <v>0.03</v>
      </c>
      <c r="U91" s="56">
        <v>0.01</v>
      </c>
      <c r="V91" s="56">
        <v>0.31000000000000011</v>
      </c>
      <c r="W91" s="56">
        <v>6.9999999999999993E-2</v>
      </c>
      <c r="X91" s="56">
        <v>0.31000000000000011</v>
      </c>
      <c r="Y91" s="56" t="s">
        <v>71</v>
      </c>
      <c r="Z91" s="56">
        <v>1.1299999999999999</v>
      </c>
      <c r="AA91" s="56">
        <v>0.75</v>
      </c>
      <c r="AB91" s="56">
        <v>1.1299999999999999</v>
      </c>
      <c r="AC91" s="56">
        <v>-1.614876875</v>
      </c>
    </row>
    <row r="92" spans="1:29" x14ac:dyDescent="0.25">
      <c r="A92" s="57" t="s">
        <v>244</v>
      </c>
      <c r="B92" s="58" t="s">
        <v>69</v>
      </c>
      <c r="C92" s="58">
        <v>4.5</v>
      </c>
      <c r="D92" s="58" t="s">
        <v>63</v>
      </c>
      <c r="E92" s="58">
        <v>0.8</v>
      </c>
      <c r="F92" s="58">
        <v>4</v>
      </c>
      <c r="G92" s="58">
        <v>2</v>
      </c>
      <c r="H92" s="58">
        <v>2</v>
      </c>
      <c r="I92" s="58">
        <v>4</v>
      </c>
      <c r="J92" s="58">
        <v>3</v>
      </c>
      <c r="K92" s="58">
        <v>0.22</v>
      </c>
      <c r="L92" s="58">
        <v>0.44</v>
      </c>
      <c r="M92" s="58">
        <v>0.67</v>
      </c>
      <c r="N92" s="58">
        <v>0</v>
      </c>
      <c r="O92" s="58">
        <v>0.23</v>
      </c>
      <c r="P92" s="58">
        <v>0</v>
      </c>
      <c r="Q92" s="58">
        <v>0.04</v>
      </c>
      <c r="R92" s="58">
        <v>0.02</v>
      </c>
      <c r="S92" s="58">
        <v>0</v>
      </c>
      <c r="T92" s="58">
        <v>0.25</v>
      </c>
      <c r="U92" s="58">
        <v>0.06</v>
      </c>
      <c r="V92" s="58">
        <v>0.27</v>
      </c>
      <c r="W92" s="58">
        <v>0.06</v>
      </c>
      <c r="X92" s="58">
        <v>0.27</v>
      </c>
      <c r="Y92" s="58" t="s">
        <v>71</v>
      </c>
      <c r="Z92" s="58">
        <v>1.1299999999999999</v>
      </c>
      <c r="AA92" s="58">
        <v>0.75</v>
      </c>
      <c r="AB92" s="58">
        <v>1.1299999999999999</v>
      </c>
      <c r="AC92" s="58">
        <v>-1.624814374999999</v>
      </c>
    </row>
    <row r="93" spans="1:29" x14ac:dyDescent="0.25">
      <c r="A93" s="55" t="s">
        <v>145</v>
      </c>
      <c r="B93" s="56" t="s">
        <v>43</v>
      </c>
      <c r="C93" s="56">
        <v>4.5</v>
      </c>
      <c r="D93" s="56" t="s">
        <v>63</v>
      </c>
      <c r="E93" s="56">
        <v>1.8</v>
      </c>
      <c r="F93" s="56">
        <v>4</v>
      </c>
      <c r="G93" s="56">
        <v>2</v>
      </c>
      <c r="H93" s="56">
        <v>2</v>
      </c>
      <c r="I93" s="56">
        <v>4</v>
      </c>
      <c r="J93" s="56">
        <v>7</v>
      </c>
      <c r="K93" s="56">
        <v>0.89</v>
      </c>
      <c r="L93" s="56">
        <v>0.67</v>
      </c>
      <c r="M93" s="56">
        <v>1.56</v>
      </c>
      <c r="N93" s="56">
        <v>0</v>
      </c>
      <c r="O93" s="56">
        <v>0.19</v>
      </c>
      <c r="P93" s="56">
        <v>0</v>
      </c>
      <c r="Q93" s="56">
        <v>0.04</v>
      </c>
      <c r="R93" s="56">
        <v>0.02</v>
      </c>
      <c r="S93" s="56">
        <v>0</v>
      </c>
      <c r="T93" s="56">
        <v>0.21</v>
      </c>
      <c r="U93" s="56">
        <v>0.05</v>
      </c>
      <c r="V93" s="56">
        <v>0.23</v>
      </c>
      <c r="W93" s="56">
        <v>0.05</v>
      </c>
      <c r="X93" s="56">
        <v>0.23</v>
      </c>
      <c r="Y93" s="56" t="s">
        <v>41</v>
      </c>
      <c r="Z93" s="56">
        <v>1.32</v>
      </c>
      <c r="AA93" s="56">
        <v>0.19</v>
      </c>
      <c r="AB93" s="56">
        <v>0.94</v>
      </c>
      <c r="AC93" s="56">
        <v>-1.6295843750000001</v>
      </c>
    </row>
    <row r="94" spans="1:29" x14ac:dyDescent="0.25">
      <c r="A94" s="57" t="s">
        <v>245</v>
      </c>
      <c r="B94" s="58" t="s">
        <v>73</v>
      </c>
      <c r="C94" s="58">
        <v>4.5</v>
      </c>
      <c r="D94" s="58" t="s">
        <v>63</v>
      </c>
      <c r="E94" s="58">
        <v>1</v>
      </c>
      <c r="F94" s="58">
        <v>1</v>
      </c>
      <c r="G94" s="58">
        <v>1</v>
      </c>
      <c r="H94" s="58">
        <v>0</v>
      </c>
      <c r="I94" s="58">
        <v>1</v>
      </c>
      <c r="J94" s="58">
        <v>1</v>
      </c>
      <c r="K94" s="58">
        <v>0.22</v>
      </c>
      <c r="L94" s="58">
        <v>0</v>
      </c>
      <c r="M94" s="58">
        <v>0.22</v>
      </c>
      <c r="N94" s="58">
        <v>0</v>
      </c>
      <c r="O94" s="58">
        <v>0</v>
      </c>
      <c r="P94" s="58">
        <v>0</v>
      </c>
      <c r="Q94" s="58">
        <v>0.04</v>
      </c>
      <c r="R94" s="58">
        <v>0.04</v>
      </c>
      <c r="S94" s="58">
        <v>0.01</v>
      </c>
      <c r="T94" s="58">
        <v>0</v>
      </c>
      <c r="U94" s="58">
        <v>0</v>
      </c>
      <c r="V94" s="58">
        <v>0.04</v>
      </c>
      <c r="W94" s="58">
        <v>0.01</v>
      </c>
      <c r="X94" s="58">
        <v>0.04</v>
      </c>
      <c r="Y94" s="58" t="s">
        <v>74</v>
      </c>
      <c r="Z94" s="58">
        <v>0.94</v>
      </c>
      <c r="AA94" s="58">
        <v>0.94</v>
      </c>
      <c r="AB94" s="58">
        <v>1.32</v>
      </c>
      <c r="AC94" s="58">
        <v>-1.631605</v>
      </c>
    </row>
    <row r="95" spans="1:29" x14ac:dyDescent="0.25">
      <c r="A95" s="55" t="s">
        <v>246</v>
      </c>
      <c r="B95" s="56" t="s">
        <v>43</v>
      </c>
      <c r="C95" s="56">
        <v>4.5</v>
      </c>
      <c r="D95" s="56" t="s">
        <v>63</v>
      </c>
      <c r="E95" s="56">
        <v>1.5</v>
      </c>
      <c r="F95" s="56">
        <v>4</v>
      </c>
      <c r="G95" s="56">
        <v>2</v>
      </c>
      <c r="H95" s="56">
        <v>2</v>
      </c>
      <c r="I95" s="56">
        <v>4</v>
      </c>
      <c r="J95" s="56">
        <v>6</v>
      </c>
      <c r="K95" s="56">
        <v>0.89</v>
      </c>
      <c r="L95" s="56">
        <v>0.44</v>
      </c>
      <c r="M95" s="56">
        <v>1.33</v>
      </c>
      <c r="N95" s="56">
        <v>0</v>
      </c>
      <c r="O95" s="56">
        <v>0.08</v>
      </c>
      <c r="P95" s="56">
        <v>0</v>
      </c>
      <c r="Q95" s="56">
        <v>7.9999999999999988E-2</v>
      </c>
      <c r="R95" s="56">
        <v>0.08</v>
      </c>
      <c r="S95" s="56">
        <v>0.02</v>
      </c>
      <c r="T95" s="56">
        <v>0.08</v>
      </c>
      <c r="U95" s="56">
        <v>0.02</v>
      </c>
      <c r="V95" s="56">
        <v>0.16</v>
      </c>
      <c r="W95" s="56">
        <v>0.04</v>
      </c>
      <c r="X95" s="56">
        <v>0.16</v>
      </c>
      <c r="Y95" s="56" t="s">
        <v>41</v>
      </c>
      <c r="Z95" s="56">
        <v>1.32</v>
      </c>
      <c r="AA95" s="56">
        <v>0.19</v>
      </c>
      <c r="AB95" s="56">
        <v>0.94</v>
      </c>
      <c r="AC95" s="56">
        <v>-1.6339900000000001</v>
      </c>
    </row>
    <row r="96" spans="1:29" x14ac:dyDescent="0.25">
      <c r="A96" s="57" t="s">
        <v>247</v>
      </c>
      <c r="B96" s="58" t="s">
        <v>73</v>
      </c>
      <c r="C96" s="58">
        <v>4.4000000000000004</v>
      </c>
      <c r="D96" s="58" t="s">
        <v>63</v>
      </c>
      <c r="E96" s="58">
        <v>0.2</v>
      </c>
      <c r="F96" s="58">
        <v>1</v>
      </c>
      <c r="G96" s="58">
        <v>1</v>
      </c>
      <c r="H96" s="58">
        <v>0</v>
      </c>
      <c r="I96" s="58">
        <v>1</v>
      </c>
      <c r="J96" s="58">
        <v>1</v>
      </c>
      <c r="K96" s="58">
        <v>0.23</v>
      </c>
      <c r="L96" s="58">
        <v>0</v>
      </c>
      <c r="M96" s="58">
        <v>0.23</v>
      </c>
      <c r="N96" s="58">
        <v>0</v>
      </c>
      <c r="O96" s="58">
        <v>0</v>
      </c>
      <c r="P96" s="58">
        <v>0</v>
      </c>
      <c r="Q96" s="58">
        <v>0.02</v>
      </c>
      <c r="R96" s="58">
        <v>0.02</v>
      </c>
      <c r="S96" s="58">
        <v>0</v>
      </c>
      <c r="T96" s="58">
        <v>0</v>
      </c>
      <c r="U96" s="58">
        <v>0</v>
      </c>
      <c r="V96" s="58">
        <v>0.02</v>
      </c>
      <c r="W96" s="58">
        <v>0</v>
      </c>
      <c r="X96" s="58">
        <v>0.02</v>
      </c>
      <c r="Y96" s="58" t="s">
        <v>74</v>
      </c>
      <c r="Z96" s="58">
        <v>0.94</v>
      </c>
      <c r="AA96" s="58">
        <v>0.94</v>
      </c>
      <c r="AB96" s="58">
        <v>1.32</v>
      </c>
      <c r="AC96" s="58">
        <v>-1.6378325</v>
      </c>
    </row>
    <row r="97" spans="1:29" x14ac:dyDescent="0.25">
      <c r="A97" s="55" t="s">
        <v>248</v>
      </c>
      <c r="B97" s="56" t="s">
        <v>73</v>
      </c>
      <c r="C97" s="56">
        <v>4.4000000000000004</v>
      </c>
      <c r="D97" s="56" t="s">
        <v>63</v>
      </c>
      <c r="E97" s="56">
        <v>0.8</v>
      </c>
      <c r="F97" s="56">
        <v>2</v>
      </c>
      <c r="G97" s="56">
        <v>1</v>
      </c>
      <c r="H97" s="56">
        <v>1</v>
      </c>
      <c r="I97" s="56">
        <v>2</v>
      </c>
      <c r="J97" s="56">
        <v>3</v>
      </c>
      <c r="K97" s="56">
        <v>0.23</v>
      </c>
      <c r="L97" s="56">
        <v>0.45</v>
      </c>
      <c r="M97" s="56">
        <v>0.68</v>
      </c>
      <c r="N97" s="56">
        <v>0</v>
      </c>
      <c r="O97" s="56">
        <v>0</v>
      </c>
      <c r="P97" s="56">
        <v>0</v>
      </c>
      <c r="Q97" s="56">
        <v>0.02</v>
      </c>
      <c r="R97" s="56">
        <v>0.02</v>
      </c>
      <c r="S97" s="56">
        <v>0</v>
      </c>
      <c r="T97" s="56">
        <v>0</v>
      </c>
      <c r="U97" s="56">
        <v>0</v>
      </c>
      <c r="V97" s="56">
        <v>0.02</v>
      </c>
      <c r="W97" s="56">
        <v>0</v>
      </c>
      <c r="X97" s="56">
        <v>0.02</v>
      </c>
      <c r="Y97" s="56" t="s">
        <v>74</v>
      </c>
      <c r="Z97" s="56">
        <v>0.94</v>
      </c>
      <c r="AA97" s="56">
        <v>0.94</v>
      </c>
      <c r="AB97" s="56">
        <v>1.32</v>
      </c>
      <c r="AC97" s="56">
        <v>-1.6378325</v>
      </c>
    </row>
    <row r="98" spans="1:29" x14ac:dyDescent="0.25">
      <c r="A98" s="57" t="s">
        <v>249</v>
      </c>
      <c r="B98" s="58" t="s">
        <v>43</v>
      </c>
      <c r="C98" s="58">
        <v>4.9000000000000004</v>
      </c>
      <c r="D98" s="58" t="s">
        <v>63</v>
      </c>
      <c r="E98" s="58">
        <v>0.8</v>
      </c>
      <c r="F98" s="58">
        <v>3</v>
      </c>
      <c r="G98" s="58">
        <v>2</v>
      </c>
      <c r="H98" s="58">
        <v>1</v>
      </c>
      <c r="I98" s="58">
        <v>3</v>
      </c>
      <c r="J98" s="58">
        <v>3</v>
      </c>
      <c r="K98" s="58">
        <v>0.41</v>
      </c>
      <c r="L98" s="58">
        <v>0.2</v>
      </c>
      <c r="M98" s="58">
        <v>0.61</v>
      </c>
      <c r="N98" s="58">
        <v>0</v>
      </c>
      <c r="O98" s="58">
        <v>0</v>
      </c>
      <c r="P98" s="58">
        <v>0</v>
      </c>
      <c r="Q98" s="58">
        <v>0.09</v>
      </c>
      <c r="R98" s="58">
        <v>0.04</v>
      </c>
      <c r="S98" s="58">
        <v>0.01</v>
      </c>
      <c r="T98" s="58">
        <v>0.05</v>
      </c>
      <c r="U98" s="58">
        <v>0.01</v>
      </c>
      <c r="V98" s="58">
        <v>0.09</v>
      </c>
      <c r="W98" s="58">
        <v>0.02</v>
      </c>
      <c r="X98" s="58">
        <v>0.09</v>
      </c>
      <c r="Y98" s="58" t="s">
        <v>41</v>
      </c>
      <c r="Z98" s="58">
        <v>1.32</v>
      </c>
      <c r="AA98" s="58">
        <v>0.19</v>
      </c>
      <c r="AB98" s="58">
        <v>0.94</v>
      </c>
      <c r="AC98" s="58">
        <v>-1.638395625</v>
      </c>
    </row>
    <row r="99" spans="1:29" x14ac:dyDescent="0.25">
      <c r="A99" s="55" t="s">
        <v>250</v>
      </c>
      <c r="B99" s="56" t="s">
        <v>43</v>
      </c>
      <c r="C99" s="56">
        <v>4.5</v>
      </c>
      <c r="D99" s="56" t="s">
        <v>63</v>
      </c>
      <c r="E99" s="56">
        <v>1.2</v>
      </c>
      <c r="F99" s="56">
        <v>2</v>
      </c>
      <c r="G99" s="56">
        <v>2</v>
      </c>
      <c r="H99" s="56">
        <v>2</v>
      </c>
      <c r="I99" s="56">
        <v>4</v>
      </c>
      <c r="J99" s="56">
        <v>5</v>
      </c>
      <c r="K99" s="56">
        <v>0.67</v>
      </c>
      <c r="L99" s="56">
        <v>0.44</v>
      </c>
      <c r="M99" s="56">
        <v>1.1100000000000001</v>
      </c>
      <c r="N99" s="56">
        <v>0</v>
      </c>
      <c r="O99" s="56">
        <v>0</v>
      </c>
      <c r="P99" s="56">
        <v>0</v>
      </c>
      <c r="Q99" s="56">
        <v>0.02</v>
      </c>
      <c r="R99" s="56">
        <v>0</v>
      </c>
      <c r="S99" s="56">
        <v>0</v>
      </c>
      <c r="T99" s="56">
        <v>0.02</v>
      </c>
      <c r="U99" s="56">
        <v>0</v>
      </c>
      <c r="V99" s="56">
        <v>0.02</v>
      </c>
      <c r="W99" s="56">
        <v>0</v>
      </c>
      <c r="X99" s="56">
        <v>0.02</v>
      </c>
      <c r="Y99" s="56" t="s">
        <v>41</v>
      </c>
      <c r="Z99" s="56">
        <v>1.32</v>
      </c>
      <c r="AA99" s="56">
        <v>0.19</v>
      </c>
      <c r="AB99" s="56">
        <v>0.94</v>
      </c>
      <c r="AC99" s="56">
        <v>-1.64280125</v>
      </c>
    </row>
    <row r="100" spans="1:29" x14ac:dyDescent="0.25">
      <c r="A100" s="57" t="s">
        <v>251</v>
      </c>
      <c r="B100" s="58" t="s">
        <v>43</v>
      </c>
      <c r="C100" s="58">
        <v>4.5</v>
      </c>
      <c r="D100" s="58" t="s">
        <v>63</v>
      </c>
      <c r="E100" s="58">
        <v>0.8</v>
      </c>
      <c r="F100" s="58">
        <v>1</v>
      </c>
      <c r="G100" s="58">
        <v>0</v>
      </c>
      <c r="H100" s="58">
        <v>2</v>
      </c>
      <c r="I100" s="58">
        <v>2</v>
      </c>
      <c r="J100" s="58">
        <v>3</v>
      </c>
      <c r="K100" s="58">
        <v>0</v>
      </c>
      <c r="L100" s="58">
        <v>0.67</v>
      </c>
      <c r="M100" s="58">
        <v>0.67</v>
      </c>
      <c r="N100" s="58">
        <v>0</v>
      </c>
      <c r="O100" s="58">
        <v>0</v>
      </c>
      <c r="P100" s="58">
        <v>0</v>
      </c>
      <c r="Q100" s="58">
        <v>0.01</v>
      </c>
      <c r="R100" s="58">
        <v>0</v>
      </c>
      <c r="S100" s="58">
        <v>0</v>
      </c>
      <c r="T100" s="58">
        <v>0.01</v>
      </c>
      <c r="U100" s="58">
        <v>0</v>
      </c>
      <c r="V100" s="58">
        <v>0.01</v>
      </c>
      <c r="W100" s="58">
        <v>0</v>
      </c>
      <c r="X100" s="58">
        <v>0.01</v>
      </c>
      <c r="Y100" s="58" t="s">
        <v>41</v>
      </c>
      <c r="Z100" s="58">
        <v>1.32</v>
      </c>
      <c r="AA100" s="58">
        <v>0.19</v>
      </c>
      <c r="AB100" s="58">
        <v>0.94</v>
      </c>
      <c r="AC100" s="58">
        <v>-1.6434306249999999</v>
      </c>
    </row>
    <row r="101" spans="1:29" x14ac:dyDescent="0.25">
      <c r="A101" s="55" t="s">
        <v>252</v>
      </c>
      <c r="B101" s="56" t="s">
        <v>43</v>
      </c>
      <c r="C101" s="56">
        <v>4.5</v>
      </c>
      <c r="D101" s="56" t="s">
        <v>63</v>
      </c>
      <c r="E101" s="56">
        <v>2.2000000000000002</v>
      </c>
      <c r="F101" s="56">
        <v>2</v>
      </c>
      <c r="G101" s="56">
        <v>2</v>
      </c>
      <c r="H101" s="56">
        <v>2</v>
      </c>
      <c r="I101" s="56">
        <v>4</v>
      </c>
      <c r="J101" s="56">
        <v>9</v>
      </c>
      <c r="K101" s="56">
        <v>1.33</v>
      </c>
      <c r="L101" s="56">
        <v>0.67</v>
      </c>
      <c r="M101" s="56">
        <v>2</v>
      </c>
      <c r="N101" s="56">
        <v>0</v>
      </c>
      <c r="O101" s="56">
        <v>0</v>
      </c>
      <c r="P101" s="56">
        <v>0</v>
      </c>
      <c r="Q101" s="56">
        <v>0.01</v>
      </c>
      <c r="R101" s="56">
        <v>0</v>
      </c>
      <c r="S101" s="56">
        <v>0</v>
      </c>
      <c r="T101" s="56">
        <v>0.01</v>
      </c>
      <c r="U101" s="56">
        <v>0</v>
      </c>
      <c r="V101" s="56">
        <v>0.01</v>
      </c>
      <c r="W101" s="56">
        <v>0</v>
      </c>
      <c r="X101" s="56">
        <v>0.01</v>
      </c>
      <c r="Y101" s="56" t="s">
        <v>41</v>
      </c>
      <c r="Z101" s="56">
        <v>1.32</v>
      </c>
      <c r="AA101" s="56">
        <v>0.19</v>
      </c>
      <c r="AB101" s="56">
        <v>0.94</v>
      </c>
      <c r="AC101" s="56">
        <v>-1.6434306249999999</v>
      </c>
    </row>
    <row r="102" spans="1:29" x14ac:dyDescent="0.25">
      <c r="A102" s="57" t="s">
        <v>253</v>
      </c>
      <c r="B102" s="58" t="s">
        <v>69</v>
      </c>
      <c r="C102" s="58">
        <v>4.5</v>
      </c>
      <c r="D102" s="58" t="s">
        <v>63</v>
      </c>
      <c r="E102" s="58">
        <v>1.2</v>
      </c>
      <c r="F102" s="58">
        <v>2</v>
      </c>
      <c r="G102" s="58">
        <v>2</v>
      </c>
      <c r="H102" s="58">
        <v>2</v>
      </c>
      <c r="I102" s="58">
        <v>4</v>
      </c>
      <c r="J102" s="58">
        <v>5</v>
      </c>
      <c r="K102" s="58">
        <v>0.67</v>
      </c>
      <c r="L102" s="58">
        <v>0.44</v>
      </c>
      <c r="M102" s="58">
        <v>1.1100000000000001</v>
      </c>
      <c r="N102" s="58">
        <v>0</v>
      </c>
      <c r="O102" s="58">
        <v>0.01</v>
      </c>
      <c r="P102" s="58">
        <v>0</v>
      </c>
      <c r="Q102" s="58">
        <v>0.18</v>
      </c>
      <c r="R102" s="58">
        <v>0.18</v>
      </c>
      <c r="S102" s="58">
        <v>0.04</v>
      </c>
      <c r="T102" s="58">
        <v>0.01</v>
      </c>
      <c r="U102" s="58">
        <v>0</v>
      </c>
      <c r="V102" s="58">
        <v>0.19</v>
      </c>
      <c r="W102" s="58">
        <v>0.04</v>
      </c>
      <c r="X102" s="58">
        <v>0.19</v>
      </c>
      <c r="Y102" s="58" t="s">
        <v>71</v>
      </c>
      <c r="Z102" s="58">
        <v>1.1299999999999999</v>
      </c>
      <c r="AA102" s="58">
        <v>0.75</v>
      </c>
      <c r="AB102" s="58">
        <v>1.1299999999999999</v>
      </c>
      <c r="AC102" s="58">
        <v>-1.644689375</v>
      </c>
    </row>
    <row r="103" spans="1:29" x14ac:dyDescent="0.25">
      <c r="A103" s="57" t="s">
        <v>255</v>
      </c>
      <c r="B103" s="58" t="s">
        <v>69</v>
      </c>
      <c r="C103" s="58">
        <v>4</v>
      </c>
      <c r="D103" s="58" t="s">
        <v>63</v>
      </c>
      <c r="E103" s="58">
        <v>0.5</v>
      </c>
      <c r="F103" s="58">
        <v>1</v>
      </c>
      <c r="G103" s="58">
        <v>0</v>
      </c>
      <c r="H103" s="58">
        <v>1</v>
      </c>
      <c r="I103" s="58">
        <v>1</v>
      </c>
      <c r="J103" s="58">
        <v>1</v>
      </c>
      <c r="K103" s="58">
        <v>0</v>
      </c>
      <c r="L103" s="58">
        <v>0.25</v>
      </c>
      <c r="M103" s="58">
        <v>0.25</v>
      </c>
      <c r="N103" s="58">
        <v>0</v>
      </c>
      <c r="O103" s="58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 t="s">
        <v>71</v>
      </c>
      <c r="Z103" s="58">
        <v>1.1299999999999999</v>
      </c>
      <c r="AA103" s="58">
        <v>0.75</v>
      </c>
      <c r="AB103" s="58">
        <v>1.1299999999999999</v>
      </c>
      <c r="AC103" s="58">
        <v>-1.6918925</v>
      </c>
    </row>
    <row r="104" spans="1:29" x14ac:dyDescent="0.25">
      <c r="A104" s="55" t="s">
        <v>254</v>
      </c>
      <c r="B104" s="56" t="s">
        <v>69</v>
      </c>
      <c r="C104" s="56">
        <v>4.5</v>
      </c>
      <c r="D104" s="56" t="s">
        <v>63</v>
      </c>
      <c r="E104" s="56">
        <v>0.3</v>
      </c>
      <c r="F104" s="56">
        <v>0</v>
      </c>
      <c r="G104" s="56">
        <v>1</v>
      </c>
      <c r="H104" s="56">
        <v>0</v>
      </c>
      <c r="I104" s="56">
        <v>1</v>
      </c>
      <c r="J104" s="56">
        <v>1</v>
      </c>
      <c r="K104" s="56">
        <v>0.22</v>
      </c>
      <c r="L104" s="56">
        <v>0</v>
      </c>
      <c r="M104" s="56">
        <v>0.22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/>
      <c r="T104" s="56">
        <v>0</v>
      </c>
      <c r="U104" s="56"/>
      <c r="V104" s="56">
        <v>0</v>
      </c>
      <c r="W104" s="56"/>
      <c r="X104" s="56">
        <v>0</v>
      </c>
      <c r="Y104" s="56" t="s">
        <v>71</v>
      </c>
      <c r="Z104" s="56">
        <v>1.1299999999999999</v>
      </c>
      <c r="AA104" s="56">
        <v>0.75</v>
      </c>
      <c r="AB104" s="56">
        <v>1.1299999999999999</v>
      </c>
      <c r="AC104" s="56">
        <v>-1.6918925</v>
      </c>
    </row>
    <row r="105" spans="1:29" x14ac:dyDescent="0.25">
      <c r="A105" s="55" t="s">
        <v>123</v>
      </c>
      <c r="B105" s="56" t="s">
        <v>57</v>
      </c>
      <c r="C105" s="56">
        <v>4.5</v>
      </c>
      <c r="D105" s="56" t="s">
        <v>63</v>
      </c>
      <c r="E105" s="56">
        <v>3.8</v>
      </c>
      <c r="F105" s="56">
        <v>4</v>
      </c>
      <c r="G105" s="56">
        <v>2</v>
      </c>
      <c r="H105" s="56">
        <v>2</v>
      </c>
      <c r="I105" s="56">
        <v>4</v>
      </c>
      <c r="J105" s="56">
        <v>15</v>
      </c>
      <c r="K105" s="56">
        <v>0.22</v>
      </c>
      <c r="L105" s="56">
        <v>3.11</v>
      </c>
      <c r="M105" s="56">
        <v>3.33</v>
      </c>
      <c r="N105" s="56">
        <v>0</v>
      </c>
      <c r="O105" s="56">
        <v>0.28000000000000003</v>
      </c>
      <c r="P105" s="56">
        <v>1</v>
      </c>
      <c r="Q105" s="56">
        <v>0.08</v>
      </c>
      <c r="R105" s="56">
        <v>0.28999999999999998</v>
      </c>
      <c r="S105" s="56">
        <v>0.06</v>
      </c>
      <c r="T105" s="56">
        <v>7.0000000000000007E-2</v>
      </c>
      <c r="U105" s="56">
        <v>0.02</v>
      </c>
      <c r="V105" s="56">
        <v>0.36</v>
      </c>
      <c r="W105" s="56">
        <v>0.08</v>
      </c>
      <c r="X105" s="56">
        <v>-0.6399999999999999</v>
      </c>
      <c r="Y105" s="56" t="s">
        <v>56</v>
      </c>
      <c r="Z105" s="56">
        <v>1.51</v>
      </c>
      <c r="AA105" s="56">
        <v>0.94</v>
      </c>
      <c r="AB105" s="56">
        <v>1.1299999999999999</v>
      </c>
      <c r="AC105" s="56">
        <v>-2.1487525000000001</v>
      </c>
    </row>
    <row r="106" spans="1:29" x14ac:dyDescent="0.25">
      <c r="A106" s="57" t="s">
        <v>256</v>
      </c>
      <c r="B106" s="58" t="s">
        <v>57</v>
      </c>
      <c r="C106" s="58">
        <v>4.5</v>
      </c>
      <c r="D106" s="58" t="s">
        <v>63</v>
      </c>
      <c r="E106" s="58">
        <v>2</v>
      </c>
      <c r="F106" s="58">
        <v>4</v>
      </c>
      <c r="G106" s="58">
        <v>2</v>
      </c>
      <c r="H106" s="58">
        <v>2</v>
      </c>
      <c r="I106" s="58">
        <v>4</v>
      </c>
      <c r="J106" s="58">
        <v>8</v>
      </c>
      <c r="K106" s="58">
        <v>0.22</v>
      </c>
      <c r="L106" s="58">
        <v>1.56</v>
      </c>
      <c r="M106" s="58">
        <v>1.78</v>
      </c>
      <c r="N106" s="58">
        <v>0</v>
      </c>
      <c r="O106" s="58">
        <v>0.04</v>
      </c>
      <c r="P106" s="58">
        <v>0</v>
      </c>
      <c r="Q106" s="58">
        <v>0.14000000000000001</v>
      </c>
      <c r="R106" s="58">
        <v>0.12</v>
      </c>
      <c r="S106" s="58">
        <v>0.03</v>
      </c>
      <c r="T106" s="58">
        <v>0.06</v>
      </c>
      <c r="U106" s="58">
        <v>0.01</v>
      </c>
      <c r="V106" s="58">
        <v>0.18</v>
      </c>
      <c r="W106" s="58">
        <v>0.04</v>
      </c>
      <c r="X106" s="58">
        <v>0.18</v>
      </c>
      <c r="Y106" s="58" t="s">
        <v>56</v>
      </c>
      <c r="Z106" s="58">
        <v>1.51</v>
      </c>
      <c r="AA106" s="58">
        <v>0.94</v>
      </c>
      <c r="AB106" s="58">
        <v>1.1299999999999999</v>
      </c>
      <c r="AC106" s="58">
        <v>-2.2048000000000001</v>
      </c>
    </row>
    <row r="107" spans="1:29" x14ac:dyDescent="0.25">
      <c r="A107" s="55" t="s">
        <v>257</v>
      </c>
      <c r="B107" s="56" t="s">
        <v>57</v>
      </c>
      <c r="C107" s="56">
        <v>4.5</v>
      </c>
      <c r="D107" s="56" t="s">
        <v>63</v>
      </c>
      <c r="E107" s="56">
        <v>3</v>
      </c>
      <c r="F107" s="56">
        <v>4</v>
      </c>
      <c r="G107" s="56">
        <v>2</v>
      </c>
      <c r="H107" s="56">
        <v>2</v>
      </c>
      <c r="I107" s="56">
        <v>4</v>
      </c>
      <c r="J107" s="56">
        <v>12</v>
      </c>
      <c r="K107" s="56">
        <v>0.44</v>
      </c>
      <c r="L107" s="56">
        <v>2.2200000000000002</v>
      </c>
      <c r="M107" s="56">
        <v>2.67</v>
      </c>
      <c r="N107" s="56">
        <v>0</v>
      </c>
      <c r="O107" s="56">
        <v>0.11</v>
      </c>
      <c r="P107" s="56">
        <v>0</v>
      </c>
      <c r="Q107" s="56">
        <v>0.01</v>
      </c>
      <c r="R107" s="56">
        <v>0.03</v>
      </c>
      <c r="S107" s="56">
        <v>0.01</v>
      </c>
      <c r="T107" s="56">
        <v>0.09</v>
      </c>
      <c r="U107" s="56">
        <v>0.02</v>
      </c>
      <c r="V107" s="56">
        <v>0.12</v>
      </c>
      <c r="W107" s="56">
        <v>0.03</v>
      </c>
      <c r="X107" s="56">
        <v>0.12</v>
      </c>
      <c r="Y107" s="56" t="s">
        <v>56</v>
      </c>
      <c r="Z107" s="56">
        <v>1.51</v>
      </c>
      <c r="AA107" s="56">
        <v>0.94</v>
      </c>
      <c r="AB107" s="56">
        <v>1.1299999999999999</v>
      </c>
      <c r="AC107" s="56">
        <v>-2.2234824999999998</v>
      </c>
    </row>
    <row r="108" spans="1:29" x14ac:dyDescent="0.25">
      <c r="A108" s="57" t="s">
        <v>258</v>
      </c>
      <c r="B108" s="58" t="s">
        <v>57</v>
      </c>
      <c r="C108" s="58">
        <v>4.5</v>
      </c>
      <c r="D108" s="58" t="s">
        <v>63</v>
      </c>
      <c r="E108" s="58">
        <v>2.2000000000000002</v>
      </c>
      <c r="F108" s="58">
        <v>2</v>
      </c>
      <c r="G108" s="58">
        <v>2</v>
      </c>
      <c r="H108" s="58">
        <v>2</v>
      </c>
      <c r="I108" s="58">
        <v>4</v>
      </c>
      <c r="J108" s="58">
        <v>9</v>
      </c>
      <c r="K108" s="58">
        <v>0.44</v>
      </c>
      <c r="L108" s="58">
        <v>1.56</v>
      </c>
      <c r="M108" s="58">
        <v>2</v>
      </c>
      <c r="N108" s="58">
        <v>0</v>
      </c>
      <c r="O108" s="58">
        <v>0.02</v>
      </c>
      <c r="P108" s="58">
        <v>0</v>
      </c>
      <c r="Q108" s="58">
        <v>0.1</v>
      </c>
      <c r="R108" s="58">
        <v>0.1</v>
      </c>
      <c r="S108" s="58">
        <v>0.02</v>
      </c>
      <c r="T108" s="58">
        <v>0.02</v>
      </c>
      <c r="U108" s="58">
        <v>0</v>
      </c>
      <c r="V108" s="58">
        <v>0.12</v>
      </c>
      <c r="W108" s="58">
        <v>0.02</v>
      </c>
      <c r="X108" s="58">
        <v>0.12</v>
      </c>
      <c r="Y108" s="58" t="s">
        <v>56</v>
      </c>
      <c r="Z108" s="58">
        <v>1.51</v>
      </c>
      <c r="AA108" s="58">
        <v>0.94</v>
      </c>
      <c r="AB108" s="58">
        <v>1.1299999999999999</v>
      </c>
      <c r="AC108" s="58">
        <v>-2.2234824999999998</v>
      </c>
    </row>
    <row r="109" spans="1:29" x14ac:dyDescent="0.25">
      <c r="A109" s="55" t="s">
        <v>259</v>
      </c>
      <c r="B109" s="56" t="s">
        <v>57</v>
      </c>
      <c r="C109" s="56">
        <v>4.5</v>
      </c>
      <c r="D109" s="56" t="s">
        <v>63</v>
      </c>
      <c r="E109" s="56">
        <v>1</v>
      </c>
      <c r="F109" s="56">
        <v>2</v>
      </c>
      <c r="G109" s="56">
        <v>1</v>
      </c>
      <c r="H109" s="56">
        <v>2</v>
      </c>
      <c r="I109" s="56">
        <v>3</v>
      </c>
      <c r="J109" s="56">
        <v>4</v>
      </c>
      <c r="K109" s="56">
        <v>0.22</v>
      </c>
      <c r="L109" s="56">
        <v>0.67</v>
      </c>
      <c r="M109" s="56">
        <v>0.89</v>
      </c>
      <c r="N109" s="56">
        <v>0</v>
      </c>
      <c r="O109" s="56">
        <v>0</v>
      </c>
      <c r="P109" s="56">
        <v>0</v>
      </c>
      <c r="Q109" s="56">
        <v>0.08</v>
      </c>
      <c r="R109" s="56">
        <v>0.05</v>
      </c>
      <c r="S109" s="56">
        <v>0.01</v>
      </c>
      <c r="T109" s="56">
        <v>0.03</v>
      </c>
      <c r="U109" s="56">
        <v>0.01</v>
      </c>
      <c r="V109" s="56">
        <v>0.08</v>
      </c>
      <c r="W109" s="56">
        <v>0.02</v>
      </c>
      <c r="X109" s="56">
        <v>0.08</v>
      </c>
      <c r="Y109" s="56" t="s">
        <v>56</v>
      </c>
      <c r="Z109" s="56">
        <v>1.51</v>
      </c>
      <c r="AA109" s="56">
        <v>0.94</v>
      </c>
      <c r="AB109" s="56">
        <v>1.1299999999999999</v>
      </c>
      <c r="AC109" s="56">
        <v>-2.235937499999999</v>
      </c>
    </row>
    <row r="110" spans="1:29" x14ac:dyDescent="0.25">
      <c r="A110" s="57" t="s">
        <v>260</v>
      </c>
      <c r="B110" s="58" t="s">
        <v>57</v>
      </c>
      <c r="C110" s="58">
        <v>4</v>
      </c>
      <c r="D110" s="58" t="s">
        <v>63</v>
      </c>
      <c r="E110" s="58">
        <v>0.3</v>
      </c>
      <c r="F110" s="58">
        <v>0</v>
      </c>
      <c r="G110" s="58">
        <v>0</v>
      </c>
      <c r="H110" s="58">
        <v>1</v>
      </c>
      <c r="I110" s="58">
        <v>1</v>
      </c>
      <c r="J110" s="58">
        <v>1</v>
      </c>
      <c r="K110" s="58">
        <v>0</v>
      </c>
      <c r="L110" s="58">
        <v>0.25</v>
      </c>
      <c r="M110" s="58">
        <v>0.25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  <c r="S110" s="58"/>
      <c r="T110" s="58">
        <v>0</v>
      </c>
      <c r="U110" s="58"/>
      <c r="V110" s="58">
        <v>0</v>
      </c>
      <c r="W110" s="58"/>
      <c r="X110" s="58">
        <v>0</v>
      </c>
      <c r="Y110" s="58" t="s">
        <v>56</v>
      </c>
      <c r="Z110" s="58">
        <v>1.51</v>
      </c>
      <c r="AA110" s="58">
        <v>0.94</v>
      </c>
      <c r="AB110" s="58">
        <v>1.1299999999999999</v>
      </c>
      <c r="AC110" s="58">
        <v>-2.2608475000000001</v>
      </c>
    </row>
    <row r="111" spans="1:29" x14ac:dyDescent="0.25">
      <c r="A111" s="55" t="s">
        <v>261</v>
      </c>
      <c r="B111" s="56" t="s">
        <v>57</v>
      </c>
      <c r="C111" s="56">
        <v>4.5</v>
      </c>
      <c r="D111" s="56" t="s">
        <v>63</v>
      </c>
      <c r="E111" s="56">
        <v>0.7</v>
      </c>
      <c r="F111" s="56">
        <v>0</v>
      </c>
      <c r="G111" s="56">
        <v>1</v>
      </c>
      <c r="H111" s="56">
        <v>1</v>
      </c>
      <c r="I111" s="56">
        <v>2</v>
      </c>
      <c r="J111" s="56">
        <v>2</v>
      </c>
      <c r="K111" s="56">
        <v>0.22</v>
      </c>
      <c r="L111" s="56">
        <v>0.22</v>
      </c>
      <c r="M111" s="56">
        <v>0.44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/>
      <c r="T111" s="56">
        <v>0</v>
      </c>
      <c r="U111" s="56"/>
      <c r="V111" s="56">
        <v>0</v>
      </c>
      <c r="W111" s="56"/>
      <c r="X111" s="56">
        <v>0</v>
      </c>
      <c r="Y111" s="56" t="s">
        <v>56</v>
      </c>
      <c r="Z111" s="56">
        <v>1.51</v>
      </c>
      <c r="AA111" s="56">
        <v>0.94</v>
      </c>
      <c r="AB111" s="56">
        <v>1.1299999999999999</v>
      </c>
      <c r="AC111" s="56">
        <v>-2.2608475000000001</v>
      </c>
    </row>
    <row r="112" spans="1:29" x14ac:dyDescent="0.25">
      <c r="A112" s="57" t="s">
        <v>105</v>
      </c>
      <c r="B112" s="58" t="s">
        <v>76</v>
      </c>
      <c r="C112" s="58">
        <v>4.4000000000000004</v>
      </c>
      <c r="D112" s="58" t="s">
        <v>63</v>
      </c>
      <c r="E112" s="58">
        <v>0.2</v>
      </c>
      <c r="F112" s="58">
        <v>1</v>
      </c>
      <c r="G112" s="58">
        <v>1</v>
      </c>
      <c r="H112" s="58">
        <v>0</v>
      </c>
      <c r="I112" s="58">
        <v>1</v>
      </c>
      <c r="J112" s="58">
        <v>1</v>
      </c>
      <c r="K112" s="58">
        <v>0.23</v>
      </c>
      <c r="L112" s="58">
        <v>0</v>
      </c>
      <c r="M112" s="58">
        <v>0.23</v>
      </c>
      <c r="N112" s="58">
        <v>0</v>
      </c>
      <c r="O112" s="58">
        <v>0.62</v>
      </c>
      <c r="P112" s="58">
        <v>0</v>
      </c>
      <c r="Q112" s="58">
        <v>0.01</v>
      </c>
      <c r="R112" s="58">
        <v>0.63</v>
      </c>
      <c r="S112" s="58">
        <v>0.14000000000000001</v>
      </c>
      <c r="T112" s="58">
        <v>0</v>
      </c>
      <c r="U112" s="58">
        <v>0</v>
      </c>
      <c r="V112" s="58">
        <v>0.63</v>
      </c>
      <c r="W112" s="58">
        <v>0.14000000000000001</v>
      </c>
      <c r="X112" s="58">
        <v>0.63</v>
      </c>
      <c r="Y112" s="58" t="s">
        <v>77</v>
      </c>
      <c r="Z112" s="58">
        <v>0.94</v>
      </c>
      <c r="AA112" s="58">
        <v>1.32</v>
      </c>
      <c r="AB112" s="58">
        <v>2.4500000000000002</v>
      </c>
      <c r="AC112" s="58">
        <v>-2.7760075</v>
      </c>
    </row>
    <row r="113" spans="1:29" x14ac:dyDescent="0.25">
      <c r="A113" s="55" t="s">
        <v>262</v>
      </c>
      <c r="B113" s="56" t="s">
        <v>76</v>
      </c>
      <c r="C113" s="56">
        <v>4.9000000000000004</v>
      </c>
      <c r="D113" s="56" t="s">
        <v>63</v>
      </c>
      <c r="E113" s="56">
        <v>0.5</v>
      </c>
      <c r="F113" s="56">
        <v>4</v>
      </c>
      <c r="G113" s="56">
        <v>2</v>
      </c>
      <c r="H113" s="56">
        <v>2</v>
      </c>
      <c r="I113" s="56">
        <v>4</v>
      </c>
      <c r="J113" s="56">
        <v>2</v>
      </c>
      <c r="K113" s="56">
        <v>0.2</v>
      </c>
      <c r="L113" s="56">
        <v>0.2</v>
      </c>
      <c r="M113" s="56">
        <v>0.41</v>
      </c>
      <c r="N113" s="56">
        <v>0</v>
      </c>
      <c r="O113" s="56">
        <v>0.37</v>
      </c>
      <c r="P113" s="56">
        <v>0</v>
      </c>
      <c r="Q113" s="56">
        <v>0.23</v>
      </c>
      <c r="R113" s="56">
        <v>0.16</v>
      </c>
      <c r="S113" s="56">
        <v>0.03</v>
      </c>
      <c r="T113" s="56">
        <v>0.44</v>
      </c>
      <c r="U113" s="56">
        <v>0.09</v>
      </c>
      <c r="V113" s="56">
        <v>0.6</v>
      </c>
      <c r="W113" s="56">
        <v>0.12</v>
      </c>
      <c r="X113" s="56">
        <v>0.6</v>
      </c>
      <c r="Y113" s="56" t="s">
        <v>77</v>
      </c>
      <c r="Z113" s="56">
        <v>0.94</v>
      </c>
      <c r="AA113" s="56">
        <v>1.32</v>
      </c>
      <c r="AB113" s="56">
        <v>2.4500000000000002</v>
      </c>
      <c r="AC113" s="56">
        <v>-2.7891249999999999</v>
      </c>
    </row>
    <row r="114" spans="1:29" x14ac:dyDescent="0.25">
      <c r="A114" s="57" t="s">
        <v>263</v>
      </c>
      <c r="B114" s="58" t="s">
        <v>76</v>
      </c>
      <c r="C114" s="58">
        <v>4</v>
      </c>
      <c r="D114" s="58" t="s">
        <v>63</v>
      </c>
      <c r="E114" s="58">
        <v>2</v>
      </c>
      <c r="F114" s="58">
        <v>4</v>
      </c>
      <c r="G114" s="58">
        <v>2</v>
      </c>
      <c r="H114" s="58">
        <v>2</v>
      </c>
      <c r="I114" s="58">
        <v>4</v>
      </c>
      <c r="J114" s="58">
        <v>8</v>
      </c>
      <c r="K114" s="58">
        <v>1.75</v>
      </c>
      <c r="L114" s="58">
        <v>0.25</v>
      </c>
      <c r="M114" s="58">
        <v>2</v>
      </c>
      <c r="N114" s="58">
        <v>1</v>
      </c>
      <c r="O114" s="58">
        <v>0.26</v>
      </c>
      <c r="P114" s="58">
        <v>0</v>
      </c>
      <c r="Q114" s="58">
        <v>0.02</v>
      </c>
      <c r="R114" s="58">
        <v>0.25</v>
      </c>
      <c r="S114" s="58">
        <v>0.06</v>
      </c>
      <c r="T114" s="58">
        <v>0.03</v>
      </c>
      <c r="U114" s="58">
        <v>0.01</v>
      </c>
      <c r="V114" s="58">
        <v>0.28000000000000003</v>
      </c>
      <c r="W114" s="58">
        <v>6.9999999999999993E-2</v>
      </c>
      <c r="X114" s="58">
        <v>-0.72</v>
      </c>
      <c r="Y114" s="58" t="s">
        <v>77</v>
      </c>
      <c r="Z114" s="58">
        <v>0.94</v>
      </c>
      <c r="AA114" s="58">
        <v>1.32</v>
      </c>
      <c r="AB114" s="58">
        <v>2.4500000000000002</v>
      </c>
      <c r="AC114" s="58">
        <v>-2.9290449999999999</v>
      </c>
    </row>
    <row r="115" spans="1:29" x14ac:dyDescent="0.25">
      <c r="A115" s="55" t="s">
        <v>264</v>
      </c>
      <c r="B115" s="56" t="s">
        <v>76</v>
      </c>
      <c r="C115" s="56">
        <v>4.5</v>
      </c>
      <c r="D115" s="56" t="s">
        <v>63</v>
      </c>
      <c r="E115" s="56">
        <v>-0.5</v>
      </c>
      <c r="F115" s="56">
        <v>2</v>
      </c>
      <c r="G115" s="56">
        <v>1</v>
      </c>
      <c r="H115" s="56">
        <v>1</v>
      </c>
      <c r="I115" s="56">
        <v>2</v>
      </c>
      <c r="J115" s="56">
        <v>-2</v>
      </c>
      <c r="K115" s="56">
        <v>-0.44</v>
      </c>
      <c r="L115" s="56">
        <v>0</v>
      </c>
      <c r="M115" s="56">
        <v>-0.44</v>
      </c>
      <c r="N115" s="56">
        <v>0</v>
      </c>
      <c r="O115" s="56">
        <v>0</v>
      </c>
      <c r="P115" s="56">
        <v>0</v>
      </c>
      <c r="Q115" s="56">
        <v>0.18</v>
      </c>
      <c r="R115" s="56">
        <v>0.17</v>
      </c>
      <c r="S115" s="56">
        <v>0.04</v>
      </c>
      <c r="T115" s="56">
        <v>0.01</v>
      </c>
      <c r="U115" s="56">
        <v>0</v>
      </c>
      <c r="V115" s="56">
        <v>0.18</v>
      </c>
      <c r="W115" s="56">
        <v>0.04</v>
      </c>
      <c r="X115" s="56">
        <v>0.18</v>
      </c>
      <c r="Y115" s="56" t="s">
        <v>77</v>
      </c>
      <c r="Z115" s="56">
        <v>0.94</v>
      </c>
      <c r="AA115" s="56">
        <v>1.32</v>
      </c>
      <c r="AB115" s="56">
        <v>2.4500000000000002</v>
      </c>
      <c r="AC115" s="56">
        <v>-2.9727700000000001</v>
      </c>
    </row>
    <row r="116" spans="1:29" x14ac:dyDescent="0.25">
      <c r="A116" s="57" t="s">
        <v>75</v>
      </c>
      <c r="B116" s="58" t="s">
        <v>76</v>
      </c>
      <c r="C116" s="58">
        <v>4.4000000000000004</v>
      </c>
      <c r="D116" s="58" t="s">
        <v>63</v>
      </c>
      <c r="E116" s="58">
        <v>0.8</v>
      </c>
      <c r="F116" s="58">
        <v>4</v>
      </c>
      <c r="G116" s="58">
        <v>2</v>
      </c>
      <c r="H116" s="58">
        <v>2</v>
      </c>
      <c r="I116" s="58">
        <v>4</v>
      </c>
      <c r="J116" s="58">
        <v>3</v>
      </c>
      <c r="K116" s="58">
        <v>0.45</v>
      </c>
      <c r="L116" s="58">
        <v>0.23</v>
      </c>
      <c r="M116" s="58">
        <v>0.68</v>
      </c>
      <c r="N116" s="58">
        <v>0</v>
      </c>
      <c r="O116" s="58">
        <v>0</v>
      </c>
      <c r="P116" s="58">
        <v>0</v>
      </c>
      <c r="Q116" s="58">
        <v>0.06</v>
      </c>
      <c r="R116" s="58">
        <v>0.04</v>
      </c>
      <c r="S116" s="58">
        <v>0.01</v>
      </c>
      <c r="T116" s="58">
        <v>0.02</v>
      </c>
      <c r="U116" s="58">
        <v>0</v>
      </c>
      <c r="V116" s="58">
        <v>0.06</v>
      </c>
      <c r="W116" s="58">
        <v>0.01</v>
      </c>
      <c r="X116" s="58">
        <v>0.06</v>
      </c>
      <c r="Y116" s="58" t="s">
        <v>77</v>
      </c>
      <c r="Z116" s="58">
        <v>0.94</v>
      </c>
      <c r="AA116" s="58">
        <v>1.32</v>
      </c>
      <c r="AB116" s="58">
        <v>2.4500000000000002</v>
      </c>
      <c r="AC116" s="58">
        <v>-3.0252400000000002</v>
      </c>
    </row>
    <row r="117" spans="1:29" x14ac:dyDescent="0.25">
      <c r="A117" s="55" t="s">
        <v>265</v>
      </c>
      <c r="B117" s="56" t="s">
        <v>76</v>
      </c>
      <c r="C117" s="56">
        <v>4</v>
      </c>
      <c r="D117" s="56" t="s">
        <v>63</v>
      </c>
      <c r="E117" s="56">
        <v>0</v>
      </c>
      <c r="F117" s="56">
        <v>1</v>
      </c>
      <c r="G117" s="56">
        <v>0</v>
      </c>
      <c r="H117" s="56">
        <v>1</v>
      </c>
      <c r="I117" s="56">
        <v>1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 t="s">
        <v>77</v>
      </c>
      <c r="Z117" s="56">
        <v>0.94</v>
      </c>
      <c r="AA117" s="56">
        <v>1.32</v>
      </c>
      <c r="AB117" s="56">
        <v>2.4500000000000002</v>
      </c>
      <c r="AC117" s="56">
        <v>-3.0514749999999999</v>
      </c>
    </row>
    <row r="118" spans="1:29" x14ac:dyDescent="0.25">
      <c r="A118" s="57" t="s">
        <v>266</v>
      </c>
      <c r="B118" s="58" t="s">
        <v>76</v>
      </c>
      <c r="C118" s="58">
        <v>4</v>
      </c>
      <c r="D118" s="58" t="s">
        <v>63</v>
      </c>
      <c r="E118" s="58">
        <v>0.3</v>
      </c>
      <c r="F118" s="58">
        <v>0</v>
      </c>
      <c r="G118" s="58">
        <v>0</v>
      </c>
      <c r="H118" s="58">
        <v>1</v>
      </c>
      <c r="I118" s="58">
        <v>1</v>
      </c>
      <c r="J118" s="58">
        <v>1</v>
      </c>
      <c r="K118" s="58">
        <v>0.25</v>
      </c>
      <c r="L118" s="58">
        <v>0</v>
      </c>
      <c r="M118" s="58">
        <v>0.25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  <c r="S118" s="58"/>
      <c r="T118" s="58">
        <v>0</v>
      </c>
      <c r="U118" s="58"/>
      <c r="V118" s="58">
        <v>0</v>
      </c>
      <c r="W118" s="58"/>
      <c r="X118" s="58">
        <v>0</v>
      </c>
      <c r="Y118" s="58" t="s">
        <v>77</v>
      </c>
      <c r="Z118" s="58">
        <v>0.94</v>
      </c>
      <c r="AA118" s="58">
        <v>1.32</v>
      </c>
      <c r="AB118" s="58">
        <v>2.4500000000000002</v>
      </c>
      <c r="AC118" s="58">
        <v>-3.0514749999999999</v>
      </c>
    </row>
    <row r="119" spans="1:29" x14ac:dyDescent="0.25">
      <c r="A119" s="55" t="s">
        <v>111</v>
      </c>
      <c r="B119" s="56" t="s">
        <v>46</v>
      </c>
      <c r="C119" s="56">
        <v>4.5</v>
      </c>
      <c r="D119" s="56" t="s">
        <v>63</v>
      </c>
      <c r="E119" s="56">
        <v>1</v>
      </c>
      <c r="F119" s="56">
        <v>4</v>
      </c>
      <c r="G119" s="56">
        <v>2</v>
      </c>
      <c r="H119" s="56">
        <v>2</v>
      </c>
      <c r="I119" s="56">
        <v>4</v>
      </c>
      <c r="J119" s="56">
        <v>4</v>
      </c>
      <c r="K119" s="56">
        <v>0.44</v>
      </c>
      <c r="L119" s="56">
        <v>0.44</v>
      </c>
      <c r="M119" s="56">
        <v>0.89</v>
      </c>
      <c r="N119" s="56">
        <v>0</v>
      </c>
      <c r="O119" s="56">
        <v>0.42</v>
      </c>
      <c r="P119" s="56">
        <v>1</v>
      </c>
      <c r="Q119" s="56">
        <v>0.23</v>
      </c>
      <c r="R119" s="56">
        <v>0.25</v>
      </c>
      <c r="S119" s="56">
        <v>0.06</v>
      </c>
      <c r="T119" s="56">
        <v>0.4</v>
      </c>
      <c r="U119" s="56">
        <v>0.09</v>
      </c>
      <c r="V119" s="56">
        <v>0.65</v>
      </c>
      <c r="W119" s="56">
        <v>0.15</v>
      </c>
      <c r="X119" s="56">
        <v>-0.35</v>
      </c>
      <c r="Y119" s="56" t="s">
        <v>45</v>
      </c>
      <c r="Z119" s="56">
        <v>1.32</v>
      </c>
      <c r="AA119" s="56">
        <v>1.1299999999999999</v>
      </c>
      <c r="AB119" s="56">
        <v>2.08</v>
      </c>
      <c r="AC119" s="56">
        <v>-3.3946168750000001</v>
      </c>
    </row>
    <row r="120" spans="1:29" x14ac:dyDescent="0.25">
      <c r="A120" s="57" t="s">
        <v>267</v>
      </c>
      <c r="B120" s="58" t="s">
        <v>46</v>
      </c>
      <c r="C120" s="58">
        <v>4</v>
      </c>
      <c r="D120" s="58" t="s">
        <v>63</v>
      </c>
      <c r="E120" s="58">
        <v>0.5</v>
      </c>
      <c r="F120" s="58">
        <v>4</v>
      </c>
      <c r="G120" s="58">
        <v>2</v>
      </c>
      <c r="H120" s="58">
        <v>2</v>
      </c>
      <c r="I120" s="58">
        <v>4</v>
      </c>
      <c r="J120" s="58">
        <v>2</v>
      </c>
      <c r="K120" s="58">
        <v>-0.25</v>
      </c>
      <c r="L120" s="58">
        <v>0.75</v>
      </c>
      <c r="M120" s="58">
        <v>0.5</v>
      </c>
      <c r="N120" s="58">
        <v>0</v>
      </c>
      <c r="O120" s="58">
        <v>0.33</v>
      </c>
      <c r="P120" s="58">
        <v>0</v>
      </c>
      <c r="Q120" s="58">
        <v>0.02</v>
      </c>
      <c r="R120" s="58">
        <v>0.33</v>
      </c>
      <c r="S120" s="58">
        <v>0.08</v>
      </c>
      <c r="T120" s="58">
        <v>0.02</v>
      </c>
      <c r="U120" s="58">
        <v>0</v>
      </c>
      <c r="V120" s="58">
        <v>0.35</v>
      </c>
      <c r="W120" s="58">
        <v>0.08</v>
      </c>
      <c r="X120" s="58">
        <v>0.35</v>
      </c>
      <c r="Y120" s="58" t="s">
        <v>45</v>
      </c>
      <c r="Z120" s="58">
        <v>1.32</v>
      </c>
      <c r="AA120" s="58">
        <v>1.1299999999999999</v>
      </c>
      <c r="AB120" s="58">
        <v>2.08</v>
      </c>
      <c r="AC120" s="58">
        <v>-3.5069106250000002</v>
      </c>
    </row>
    <row r="121" spans="1:29" x14ac:dyDescent="0.25">
      <c r="A121" s="55" t="s">
        <v>268</v>
      </c>
      <c r="B121" s="56" t="s">
        <v>46</v>
      </c>
      <c r="C121" s="56">
        <v>4.4000000000000004</v>
      </c>
      <c r="D121" s="56" t="s">
        <v>63</v>
      </c>
      <c r="E121" s="56">
        <v>0.8</v>
      </c>
      <c r="F121" s="56">
        <v>3</v>
      </c>
      <c r="G121" s="56">
        <v>1</v>
      </c>
      <c r="H121" s="56">
        <v>2</v>
      </c>
      <c r="I121" s="56">
        <v>3</v>
      </c>
      <c r="J121" s="56">
        <v>3</v>
      </c>
      <c r="K121" s="56">
        <v>0.45</v>
      </c>
      <c r="L121" s="56">
        <v>0.23</v>
      </c>
      <c r="M121" s="56">
        <v>0.68</v>
      </c>
      <c r="N121" s="56">
        <v>0</v>
      </c>
      <c r="O121" s="56">
        <v>0</v>
      </c>
      <c r="P121" s="56">
        <v>1</v>
      </c>
      <c r="Q121" s="56">
        <v>0.24</v>
      </c>
      <c r="R121" s="56">
        <v>0.22</v>
      </c>
      <c r="S121" s="56">
        <v>0.05</v>
      </c>
      <c r="T121" s="56">
        <v>0.02</v>
      </c>
      <c r="U121" s="56">
        <v>0</v>
      </c>
      <c r="V121" s="56">
        <v>0.24</v>
      </c>
      <c r="W121" s="56">
        <v>0.05</v>
      </c>
      <c r="X121" s="56">
        <v>-0.76</v>
      </c>
      <c r="Y121" s="56" t="s">
        <v>45</v>
      </c>
      <c r="Z121" s="56">
        <v>1.32</v>
      </c>
      <c r="AA121" s="56">
        <v>1.1299999999999999</v>
      </c>
      <c r="AB121" s="56">
        <v>2.08</v>
      </c>
      <c r="AC121" s="56">
        <v>-3.5480849999999999</v>
      </c>
    </row>
    <row r="122" spans="1:29" x14ac:dyDescent="0.25">
      <c r="A122" s="57" t="s">
        <v>269</v>
      </c>
      <c r="B122" s="58" t="s">
        <v>46</v>
      </c>
      <c r="C122" s="58">
        <v>4.5</v>
      </c>
      <c r="D122" s="58" t="s">
        <v>63</v>
      </c>
      <c r="E122" s="58">
        <v>0.5</v>
      </c>
      <c r="F122" s="58">
        <v>2</v>
      </c>
      <c r="G122" s="58">
        <v>2</v>
      </c>
      <c r="H122" s="58">
        <v>2</v>
      </c>
      <c r="I122" s="58">
        <v>4</v>
      </c>
      <c r="J122" s="58">
        <v>2</v>
      </c>
      <c r="K122" s="58">
        <v>0</v>
      </c>
      <c r="L122" s="58">
        <v>0.44</v>
      </c>
      <c r="M122" s="58">
        <v>0.44</v>
      </c>
      <c r="N122" s="58">
        <v>0</v>
      </c>
      <c r="O122" s="58">
        <v>0.08</v>
      </c>
      <c r="P122" s="58">
        <v>0</v>
      </c>
      <c r="Q122" s="58">
        <v>7.9999999999999988E-2</v>
      </c>
      <c r="R122" s="58">
        <v>6.9999999999999993E-2</v>
      </c>
      <c r="S122" s="58">
        <v>0.02</v>
      </c>
      <c r="T122" s="58">
        <v>0.09</v>
      </c>
      <c r="U122" s="58">
        <v>0.02</v>
      </c>
      <c r="V122" s="58">
        <v>0.16</v>
      </c>
      <c r="W122" s="58">
        <v>0.04</v>
      </c>
      <c r="X122" s="58">
        <v>0.16</v>
      </c>
      <c r="Y122" s="58" t="s">
        <v>45</v>
      </c>
      <c r="Z122" s="58">
        <v>1.32</v>
      </c>
      <c r="AA122" s="58">
        <v>1.1299999999999999</v>
      </c>
      <c r="AB122" s="58">
        <v>2.08</v>
      </c>
      <c r="AC122" s="58">
        <v>-3.57803</v>
      </c>
    </row>
    <row r="123" spans="1:29" x14ac:dyDescent="0.25">
      <c r="A123" s="55" t="s">
        <v>270</v>
      </c>
      <c r="B123" s="56" t="s">
        <v>46</v>
      </c>
      <c r="C123" s="56">
        <v>4.5</v>
      </c>
      <c r="D123" s="56" t="s">
        <v>63</v>
      </c>
      <c r="E123" s="56">
        <v>0.8</v>
      </c>
      <c r="F123" s="56">
        <v>2</v>
      </c>
      <c r="G123" s="56">
        <v>1</v>
      </c>
      <c r="H123" s="56">
        <v>1</v>
      </c>
      <c r="I123" s="56">
        <v>2</v>
      </c>
      <c r="J123" s="56">
        <v>3</v>
      </c>
      <c r="K123" s="56">
        <v>0.22</v>
      </c>
      <c r="L123" s="56">
        <v>0.44</v>
      </c>
      <c r="M123" s="56">
        <v>0.67</v>
      </c>
      <c r="N123" s="56">
        <v>0</v>
      </c>
      <c r="O123" s="56">
        <v>0.01</v>
      </c>
      <c r="P123" s="56">
        <v>0</v>
      </c>
      <c r="Q123" s="56">
        <v>0.13</v>
      </c>
      <c r="R123" s="56">
        <v>0.1</v>
      </c>
      <c r="S123" s="56">
        <v>0.02</v>
      </c>
      <c r="T123" s="56">
        <v>0.04</v>
      </c>
      <c r="U123" s="56">
        <v>0.01</v>
      </c>
      <c r="V123" s="56">
        <v>0.14000000000000001</v>
      </c>
      <c r="W123" s="56">
        <v>0.03</v>
      </c>
      <c r="X123" s="56">
        <v>0.14000000000000001</v>
      </c>
      <c r="Y123" s="56" t="s">
        <v>45</v>
      </c>
      <c r="Z123" s="56">
        <v>1.32</v>
      </c>
      <c r="AA123" s="56">
        <v>1.1299999999999999</v>
      </c>
      <c r="AB123" s="56">
        <v>2.08</v>
      </c>
      <c r="AC123" s="56">
        <v>-3.58551625</v>
      </c>
    </row>
    <row r="124" spans="1:29" x14ac:dyDescent="0.25">
      <c r="A124" s="57" t="s">
        <v>271</v>
      </c>
      <c r="B124" s="58" t="s">
        <v>46</v>
      </c>
      <c r="C124" s="58">
        <v>4.5</v>
      </c>
      <c r="D124" s="58" t="s">
        <v>63</v>
      </c>
      <c r="E124" s="58">
        <v>1.2</v>
      </c>
      <c r="F124" s="58">
        <v>2</v>
      </c>
      <c r="G124" s="58">
        <v>2</v>
      </c>
      <c r="H124" s="58">
        <v>2</v>
      </c>
      <c r="I124" s="58">
        <v>4</v>
      </c>
      <c r="J124" s="58">
        <v>5</v>
      </c>
      <c r="K124" s="58">
        <v>0.44</v>
      </c>
      <c r="L124" s="58">
        <v>0.67</v>
      </c>
      <c r="M124" s="58">
        <v>1.1100000000000001</v>
      </c>
      <c r="N124" s="58">
        <v>0</v>
      </c>
      <c r="O124" s="58">
        <v>0</v>
      </c>
      <c r="P124" s="58">
        <v>0</v>
      </c>
      <c r="Q124" s="58">
        <v>0.04</v>
      </c>
      <c r="R124" s="58">
        <v>0.04</v>
      </c>
      <c r="S124" s="58">
        <v>0.01</v>
      </c>
      <c r="T124" s="58">
        <v>0</v>
      </c>
      <c r="U124" s="58">
        <v>0</v>
      </c>
      <c r="V124" s="58">
        <v>0.04</v>
      </c>
      <c r="W124" s="58">
        <v>0.01</v>
      </c>
      <c r="X124" s="58">
        <v>0.04</v>
      </c>
      <c r="Y124" s="58" t="s">
        <v>45</v>
      </c>
      <c r="Z124" s="58">
        <v>1.32</v>
      </c>
      <c r="AA124" s="58">
        <v>1.1299999999999999</v>
      </c>
      <c r="AB124" s="58">
        <v>2.08</v>
      </c>
      <c r="AC124" s="58">
        <v>-3.6229475</v>
      </c>
    </row>
    <row r="125" spans="1:29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x14ac:dyDescent="0.25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</sheetData>
  <autoFilter ref="A1:AC1" xr:uid="{00000000-0001-0000-0300-000000000000}">
    <sortState xmlns:xlrd2="http://schemas.microsoft.com/office/spreadsheetml/2017/richdata2" ref="A2:AC124">
      <sortCondition descending="1" ref="AC1:AC1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00"/>
  <sheetViews>
    <sheetView tabSelected="1" workbookViewId="0">
      <selection activeCell="D13" sqref="A1:AA192"/>
    </sheetView>
  </sheetViews>
  <sheetFormatPr baseColWidth="10" defaultColWidth="9.1640625" defaultRowHeight="21" x14ac:dyDescent="0.25"/>
  <cols>
    <col min="1" max="1" width="23.5" style="1" bestFit="1" customWidth="1"/>
    <col min="2" max="2" width="20" style="1" bestFit="1" customWidth="1"/>
    <col min="3" max="3" width="9.1640625" style="1" customWidth="1"/>
    <col min="4" max="4" width="7.5" style="1" customWidth="1"/>
    <col min="5" max="5" width="9.5" style="7" customWidth="1"/>
    <col min="6" max="6" width="10.1640625" style="1" customWidth="1"/>
    <col min="7" max="7" width="14" style="1" hidden="1" customWidth="1"/>
    <col min="8" max="8" width="13.83203125" style="1" hidden="1" customWidth="1"/>
    <col min="9" max="9" width="11.5" style="1" customWidth="1"/>
    <col min="10" max="10" width="10.6640625" style="1" customWidth="1"/>
    <col min="11" max="11" width="16.1640625" style="1" hidden="1" customWidth="1"/>
    <col min="12" max="12" width="16" style="1" hidden="1" customWidth="1"/>
    <col min="13" max="13" width="13.5" style="1" customWidth="1"/>
    <col min="14" max="14" width="5" style="1" customWidth="1"/>
    <col min="15" max="15" width="8.33203125" style="1" bestFit="1" customWidth="1"/>
    <col min="16" max="16" width="4.83203125" style="1" customWidth="1"/>
    <col min="17" max="17" width="8.33203125" style="1" bestFit="1" customWidth="1"/>
    <col min="18" max="18" width="9.1640625" style="1" hidden="1" customWidth="1"/>
    <col min="19" max="19" width="13.5" style="1" hidden="1" customWidth="1"/>
    <col min="20" max="20" width="9" style="1" hidden="1" customWidth="1"/>
    <col min="21" max="21" width="13.5" style="1" hidden="1" customWidth="1"/>
    <col min="22" max="22" width="8.33203125" style="1" bestFit="1" customWidth="1"/>
    <col min="23" max="23" width="11.1640625" style="1" customWidth="1"/>
    <col min="24" max="24" width="11.33203125" style="1" customWidth="1"/>
    <col min="25" max="25" width="20" style="1" bestFit="1" customWidth="1"/>
    <col min="26" max="26" width="9.1640625" style="1" customWidth="1"/>
    <col min="27" max="27" width="32.33203125" style="1" bestFit="1" customWidth="1"/>
    <col min="28" max="45" width="9.1640625" style="1" customWidth="1"/>
    <col min="46" max="16384" width="9.1640625" style="1"/>
  </cols>
  <sheetData>
    <row r="1" spans="1:27" ht="21.75" customHeight="1" thickBot="1" x14ac:dyDescent="0.3">
      <c r="A1" s="59" t="s">
        <v>0</v>
      </c>
      <c r="B1" s="60" t="s">
        <v>1</v>
      </c>
      <c r="C1" s="60" t="s">
        <v>2</v>
      </c>
      <c r="D1" s="60" t="s">
        <v>3</v>
      </c>
      <c r="E1" s="61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26</v>
      </c>
      <c r="AA1" s="60" t="s">
        <v>28</v>
      </c>
    </row>
    <row r="2" spans="1:27" ht="21" customHeight="1" thickTop="1" x14ac:dyDescent="0.25">
      <c r="A2" s="62" t="s">
        <v>103</v>
      </c>
      <c r="B2" s="63" t="s">
        <v>74</v>
      </c>
      <c r="C2" s="63">
        <v>8.4</v>
      </c>
      <c r="D2" s="63" t="s">
        <v>42</v>
      </c>
      <c r="E2" s="64">
        <v>3</v>
      </c>
      <c r="F2" s="63">
        <v>4</v>
      </c>
      <c r="G2" s="63">
        <v>2</v>
      </c>
      <c r="H2" s="63">
        <v>2</v>
      </c>
      <c r="I2" s="63">
        <v>4</v>
      </c>
      <c r="J2" s="63">
        <v>12</v>
      </c>
      <c r="K2" s="63">
        <v>0.6</v>
      </c>
      <c r="L2" s="63">
        <v>0.83</v>
      </c>
      <c r="M2" s="63">
        <v>1.43</v>
      </c>
      <c r="N2" s="63">
        <v>0</v>
      </c>
      <c r="O2" s="63">
        <v>1.5</v>
      </c>
      <c r="P2" s="63">
        <v>1</v>
      </c>
      <c r="Q2" s="63">
        <v>1.18</v>
      </c>
      <c r="R2" s="63">
        <v>1.31</v>
      </c>
      <c r="S2" s="63">
        <v>0.16</v>
      </c>
      <c r="T2" s="63">
        <v>1.37</v>
      </c>
      <c r="U2" s="63">
        <v>0.16</v>
      </c>
      <c r="V2" s="63">
        <v>2.68</v>
      </c>
      <c r="W2" s="63">
        <v>0.32</v>
      </c>
      <c r="X2" s="63">
        <v>1.68</v>
      </c>
      <c r="Y2" s="63" t="s">
        <v>73</v>
      </c>
      <c r="Z2" s="63">
        <v>1.32</v>
      </c>
      <c r="AA2" s="63">
        <v>1.1718299999999999</v>
      </c>
    </row>
    <row r="3" spans="1:27" ht="21" customHeight="1" x14ac:dyDescent="0.25">
      <c r="A3" s="65" t="s">
        <v>106</v>
      </c>
      <c r="B3" s="66" t="s">
        <v>76</v>
      </c>
      <c r="C3" s="66">
        <v>5.4</v>
      </c>
      <c r="D3" s="66" t="s">
        <v>42</v>
      </c>
      <c r="E3" s="67">
        <v>5.5</v>
      </c>
      <c r="F3" s="66">
        <v>4</v>
      </c>
      <c r="G3" s="66">
        <v>2</v>
      </c>
      <c r="H3" s="66">
        <v>2</v>
      </c>
      <c r="I3" s="66">
        <v>4</v>
      </c>
      <c r="J3" s="66">
        <v>22</v>
      </c>
      <c r="K3" s="66">
        <v>1.48</v>
      </c>
      <c r="L3" s="66">
        <v>2.59</v>
      </c>
      <c r="M3" s="66">
        <v>4.07</v>
      </c>
      <c r="N3" s="66">
        <v>1</v>
      </c>
      <c r="O3" s="66">
        <v>0.11</v>
      </c>
      <c r="P3" s="66">
        <v>2</v>
      </c>
      <c r="Q3" s="66">
        <v>2.42</v>
      </c>
      <c r="R3" s="66">
        <v>0.97000000000000008</v>
      </c>
      <c r="S3" s="66">
        <v>0.18</v>
      </c>
      <c r="T3" s="66">
        <v>1.55</v>
      </c>
      <c r="U3" s="66">
        <v>0.28999999999999998</v>
      </c>
      <c r="V3" s="66">
        <v>2.52</v>
      </c>
      <c r="W3" s="66">
        <v>0.47</v>
      </c>
      <c r="X3" s="66">
        <v>-0.47999999999999993</v>
      </c>
      <c r="Y3" s="66" t="s">
        <v>77</v>
      </c>
      <c r="Z3" s="66">
        <v>1.32</v>
      </c>
      <c r="AA3" s="66">
        <v>1.1018699999999999</v>
      </c>
    </row>
    <row r="4" spans="1:27" ht="21" customHeight="1" x14ac:dyDescent="0.25">
      <c r="A4" s="68" t="s">
        <v>40</v>
      </c>
      <c r="B4" s="69" t="s">
        <v>41</v>
      </c>
      <c r="C4" s="69">
        <v>12.7</v>
      </c>
      <c r="D4" s="69" t="s">
        <v>42</v>
      </c>
      <c r="E4" s="70">
        <v>10.8</v>
      </c>
      <c r="F4" s="69">
        <v>4</v>
      </c>
      <c r="G4" s="69">
        <v>2</v>
      </c>
      <c r="H4" s="69">
        <v>2</v>
      </c>
      <c r="I4" s="69">
        <v>4</v>
      </c>
      <c r="J4" s="69">
        <v>43</v>
      </c>
      <c r="K4" s="69">
        <v>0.94</v>
      </c>
      <c r="L4" s="69">
        <v>2.44</v>
      </c>
      <c r="M4" s="69">
        <v>3.39</v>
      </c>
      <c r="N4" s="69">
        <v>3</v>
      </c>
      <c r="O4" s="69">
        <v>1.83</v>
      </c>
      <c r="P4" s="69">
        <v>3</v>
      </c>
      <c r="Q4" s="69">
        <v>1.1599999999999999</v>
      </c>
      <c r="R4" s="69">
        <v>1.01</v>
      </c>
      <c r="S4" s="69">
        <v>0.08</v>
      </c>
      <c r="T4" s="69">
        <v>1.98</v>
      </c>
      <c r="U4" s="69">
        <v>0.16</v>
      </c>
      <c r="V4" s="69">
        <v>2.99</v>
      </c>
      <c r="W4" s="69">
        <v>0.24</v>
      </c>
      <c r="X4" s="69">
        <v>-3.01</v>
      </c>
      <c r="Y4" s="69" t="s">
        <v>43</v>
      </c>
      <c r="Z4" s="69">
        <v>0.94</v>
      </c>
      <c r="AA4" s="69">
        <v>0.93101124999999996</v>
      </c>
    </row>
    <row r="5" spans="1:27" ht="21" customHeight="1" x14ac:dyDescent="0.25">
      <c r="A5" s="65" t="s">
        <v>272</v>
      </c>
      <c r="B5" s="66" t="s">
        <v>74</v>
      </c>
      <c r="C5" s="66">
        <v>6.4</v>
      </c>
      <c r="D5" s="66" t="s">
        <v>42</v>
      </c>
      <c r="E5" s="67">
        <v>3</v>
      </c>
      <c r="F5" s="66">
        <v>1</v>
      </c>
      <c r="G5" s="66">
        <v>2</v>
      </c>
      <c r="H5" s="66">
        <v>2</v>
      </c>
      <c r="I5" s="66">
        <v>4</v>
      </c>
      <c r="J5" s="66">
        <v>13</v>
      </c>
      <c r="K5" s="66">
        <v>0.94</v>
      </c>
      <c r="L5" s="66">
        <v>1.0900000000000001</v>
      </c>
      <c r="M5" s="66">
        <v>2.0299999999999998</v>
      </c>
      <c r="N5" s="66">
        <v>1</v>
      </c>
      <c r="O5" s="66">
        <v>1.7</v>
      </c>
      <c r="P5" s="66">
        <v>1</v>
      </c>
      <c r="Q5" s="66">
        <v>0.28999999999999998</v>
      </c>
      <c r="R5" s="66">
        <v>0.87</v>
      </c>
      <c r="S5" s="66">
        <v>0.14000000000000001</v>
      </c>
      <c r="T5" s="66">
        <v>1.1200000000000001</v>
      </c>
      <c r="U5" s="66">
        <v>0.18</v>
      </c>
      <c r="V5" s="66">
        <v>1.99</v>
      </c>
      <c r="W5" s="66">
        <v>0.32</v>
      </c>
      <c r="X5" s="66">
        <v>-9.9999999999998979E-3</v>
      </c>
      <c r="Y5" s="66" t="s">
        <v>73</v>
      </c>
      <c r="Z5" s="66">
        <v>1.32</v>
      </c>
      <c r="AA5" s="66">
        <v>0.87012750000000005</v>
      </c>
    </row>
    <row r="6" spans="1:27" ht="21" customHeight="1" x14ac:dyDescent="0.25">
      <c r="A6" s="68" t="s">
        <v>115</v>
      </c>
      <c r="B6" s="69" t="s">
        <v>71</v>
      </c>
      <c r="C6" s="69">
        <v>7.5</v>
      </c>
      <c r="D6" s="69" t="s">
        <v>42</v>
      </c>
      <c r="E6" s="70">
        <v>3.5</v>
      </c>
      <c r="F6" s="69">
        <v>4</v>
      </c>
      <c r="G6" s="69">
        <v>2</v>
      </c>
      <c r="H6" s="69">
        <v>2</v>
      </c>
      <c r="I6" s="69">
        <v>4</v>
      </c>
      <c r="J6" s="69">
        <v>14</v>
      </c>
      <c r="K6" s="69">
        <v>1.07</v>
      </c>
      <c r="L6" s="69">
        <v>0.8</v>
      </c>
      <c r="M6" s="69">
        <v>1.87</v>
      </c>
      <c r="N6" s="69">
        <v>0</v>
      </c>
      <c r="O6" s="69">
        <v>0.5</v>
      </c>
      <c r="P6" s="69">
        <v>2</v>
      </c>
      <c r="Q6" s="69">
        <v>1.78</v>
      </c>
      <c r="R6" s="69">
        <v>1.1399999999999999</v>
      </c>
      <c r="S6" s="69">
        <v>0.15</v>
      </c>
      <c r="T6" s="69">
        <v>1.1399999999999999</v>
      </c>
      <c r="U6" s="69">
        <v>0.15</v>
      </c>
      <c r="V6" s="69">
        <v>2.2799999999999998</v>
      </c>
      <c r="W6" s="69">
        <v>0.3</v>
      </c>
      <c r="X6" s="69">
        <v>0.28000000000000019</v>
      </c>
      <c r="Y6" s="69" t="s">
        <v>69</v>
      </c>
      <c r="Z6" s="69">
        <v>1.1299999999999999</v>
      </c>
      <c r="AA6" s="69">
        <v>0.85343249999999982</v>
      </c>
    </row>
    <row r="7" spans="1:27" ht="21" customHeight="1" x14ac:dyDescent="0.25">
      <c r="A7" s="65" t="s">
        <v>93</v>
      </c>
      <c r="B7" s="66" t="s">
        <v>45</v>
      </c>
      <c r="C7" s="66">
        <v>5.0999999999999996</v>
      </c>
      <c r="D7" s="66" t="s">
        <v>42</v>
      </c>
      <c r="E7" s="67">
        <v>5.2</v>
      </c>
      <c r="F7" s="66">
        <v>4</v>
      </c>
      <c r="G7" s="66">
        <v>2</v>
      </c>
      <c r="H7" s="66">
        <v>2</v>
      </c>
      <c r="I7" s="66">
        <v>4</v>
      </c>
      <c r="J7" s="66">
        <v>21</v>
      </c>
      <c r="K7" s="66">
        <v>0.39</v>
      </c>
      <c r="L7" s="66">
        <v>3.73</v>
      </c>
      <c r="M7" s="66">
        <v>4.12</v>
      </c>
      <c r="N7" s="66">
        <v>2</v>
      </c>
      <c r="O7" s="66">
        <v>1.1100000000000001</v>
      </c>
      <c r="P7" s="66">
        <v>0</v>
      </c>
      <c r="Q7" s="66">
        <v>0.08</v>
      </c>
      <c r="R7" s="66">
        <v>0.15</v>
      </c>
      <c r="S7" s="66">
        <v>0.03</v>
      </c>
      <c r="T7" s="66">
        <v>1.04</v>
      </c>
      <c r="U7" s="66">
        <v>0.2</v>
      </c>
      <c r="V7" s="66">
        <v>1.19</v>
      </c>
      <c r="W7" s="66">
        <v>0.23</v>
      </c>
      <c r="X7" s="66">
        <v>-0.80999999999999994</v>
      </c>
      <c r="Y7" s="66" t="s">
        <v>46</v>
      </c>
      <c r="Z7" s="66">
        <v>2.08</v>
      </c>
      <c r="AA7" s="66">
        <v>0.81991000000000003</v>
      </c>
    </row>
    <row r="8" spans="1:27" ht="21" customHeight="1" x14ac:dyDescent="0.25">
      <c r="A8" s="68" t="s">
        <v>273</v>
      </c>
      <c r="B8" s="69" t="s">
        <v>41</v>
      </c>
      <c r="C8" s="69">
        <v>7.7</v>
      </c>
      <c r="D8" s="69" t="s">
        <v>42</v>
      </c>
      <c r="E8" s="70">
        <v>8.8000000000000007</v>
      </c>
      <c r="F8" s="69">
        <v>4</v>
      </c>
      <c r="G8" s="69">
        <v>2</v>
      </c>
      <c r="H8" s="69">
        <v>2</v>
      </c>
      <c r="I8" s="69">
        <v>4</v>
      </c>
      <c r="J8" s="69">
        <v>35</v>
      </c>
      <c r="K8" s="69">
        <v>2.21</v>
      </c>
      <c r="L8" s="69">
        <v>2.34</v>
      </c>
      <c r="M8" s="69">
        <v>4.55</v>
      </c>
      <c r="N8" s="69">
        <v>3</v>
      </c>
      <c r="O8" s="69">
        <v>2.04</v>
      </c>
      <c r="P8" s="69">
        <v>1</v>
      </c>
      <c r="Q8" s="69">
        <v>0.59000000000000008</v>
      </c>
      <c r="R8" s="69">
        <v>1.18</v>
      </c>
      <c r="S8" s="69">
        <v>0.16</v>
      </c>
      <c r="T8" s="69">
        <v>1.45</v>
      </c>
      <c r="U8" s="69">
        <v>0.19</v>
      </c>
      <c r="V8" s="69">
        <v>2.63</v>
      </c>
      <c r="W8" s="69">
        <v>0.35</v>
      </c>
      <c r="X8" s="69">
        <v>-1.37</v>
      </c>
      <c r="Y8" s="69" t="s">
        <v>43</v>
      </c>
      <c r="Z8" s="69">
        <v>0.94</v>
      </c>
      <c r="AA8" s="69">
        <v>0.81891625000000001</v>
      </c>
    </row>
    <row r="9" spans="1:27" ht="21" customHeight="1" x14ac:dyDescent="0.25">
      <c r="A9" s="65" t="s">
        <v>274</v>
      </c>
      <c r="B9" s="66" t="s">
        <v>45</v>
      </c>
      <c r="C9" s="66">
        <v>5.5</v>
      </c>
      <c r="D9" s="66" t="s">
        <v>42</v>
      </c>
      <c r="E9" s="67">
        <v>3</v>
      </c>
      <c r="F9" s="66">
        <v>4</v>
      </c>
      <c r="G9" s="66">
        <v>2</v>
      </c>
      <c r="H9" s="66">
        <v>2</v>
      </c>
      <c r="I9" s="66">
        <v>4</v>
      </c>
      <c r="J9" s="66">
        <v>12</v>
      </c>
      <c r="K9" s="66">
        <v>0.73</v>
      </c>
      <c r="L9" s="66">
        <v>1.45</v>
      </c>
      <c r="M9" s="66">
        <v>2.1800000000000002</v>
      </c>
      <c r="N9" s="66">
        <v>0</v>
      </c>
      <c r="O9" s="66">
        <v>0.18</v>
      </c>
      <c r="P9" s="66">
        <v>1</v>
      </c>
      <c r="Q9" s="66">
        <v>1</v>
      </c>
      <c r="R9" s="66">
        <v>0.46</v>
      </c>
      <c r="S9" s="66">
        <v>0.08</v>
      </c>
      <c r="T9" s="66">
        <v>0.72</v>
      </c>
      <c r="U9" s="66">
        <v>0.13</v>
      </c>
      <c r="V9" s="66">
        <v>1.18</v>
      </c>
      <c r="W9" s="66">
        <v>0.21</v>
      </c>
      <c r="X9" s="66">
        <v>0.17999999999999991</v>
      </c>
      <c r="Y9" s="66" t="s">
        <v>46</v>
      </c>
      <c r="Z9" s="66">
        <v>2.08</v>
      </c>
      <c r="AA9" s="66">
        <v>0.81301999999999996</v>
      </c>
    </row>
    <row r="10" spans="1:27" ht="21" customHeight="1" x14ac:dyDescent="0.25">
      <c r="A10" s="68" t="s">
        <v>90</v>
      </c>
      <c r="B10" s="69" t="s">
        <v>77</v>
      </c>
      <c r="C10" s="69">
        <v>5</v>
      </c>
      <c r="D10" s="69" t="s">
        <v>42</v>
      </c>
      <c r="E10" s="70">
        <v>4.2</v>
      </c>
      <c r="F10" s="69">
        <v>4</v>
      </c>
      <c r="G10" s="69">
        <v>2</v>
      </c>
      <c r="H10" s="69">
        <v>2</v>
      </c>
      <c r="I10" s="69">
        <v>4</v>
      </c>
      <c r="J10" s="69">
        <v>17</v>
      </c>
      <c r="K10" s="69">
        <v>1.4</v>
      </c>
      <c r="L10" s="69">
        <v>2</v>
      </c>
      <c r="M10" s="69">
        <v>3.4</v>
      </c>
      <c r="N10" s="69">
        <v>0</v>
      </c>
      <c r="O10" s="69">
        <v>0.16</v>
      </c>
      <c r="P10" s="69">
        <v>3</v>
      </c>
      <c r="Q10" s="69">
        <v>0.82000000000000006</v>
      </c>
      <c r="R10" s="69">
        <v>0.09</v>
      </c>
      <c r="S10" s="69">
        <v>0.02</v>
      </c>
      <c r="T10" s="69">
        <v>0.89</v>
      </c>
      <c r="U10" s="69">
        <v>0.18</v>
      </c>
      <c r="V10" s="69">
        <v>0.98</v>
      </c>
      <c r="W10" s="69">
        <v>0.2</v>
      </c>
      <c r="X10" s="69">
        <v>-2.02</v>
      </c>
      <c r="Y10" s="69" t="s">
        <v>76</v>
      </c>
      <c r="Z10" s="69">
        <v>2.4500000000000002</v>
      </c>
      <c r="AA10" s="69">
        <v>0.79533125000000005</v>
      </c>
    </row>
    <row r="11" spans="1:27" ht="21" customHeight="1" x14ac:dyDescent="0.25">
      <c r="A11" s="65" t="s">
        <v>275</v>
      </c>
      <c r="B11" s="66" t="s">
        <v>71</v>
      </c>
      <c r="C11" s="66">
        <v>10</v>
      </c>
      <c r="D11" s="66" t="s">
        <v>42</v>
      </c>
      <c r="E11" s="67">
        <v>5.8</v>
      </c>
      <c r="F11" s="66">
        <v>4</v>
      </c>
      <c r="G11" s="66">
        <v>2</v>
      </c>
      <c r="H11" s="66">
        <v>2</v>
      </c>
      <c r="I11" s="66">
        <v>4</v>
      </c>
      <c r="J11" s="66">
        <v>23</v>
      </c>
      <c r="K11" s="66">
        <v>1.8</v>
      </c>
      <c r="L11" s="66">
        <v>0.5</v>
      </c>
      <c r="M11" s="66">
        <v>2.2999999999999998</v>
      </c>
      <c r="N11" s="66">
        <v>2</v>
      </c>
      <c r="O11" s="66">
        <v>1.31</v>
      </c>
      <c r="P11" s="66">
        <v>0</v>
      </c>
      <c r="Q11" s="66">
        <v>0.65999999999999992</v>
      </c>
      <c r="R11" s="66">
        <v>1.36</v>
      </c>
      <c r="S11" s="66">
        <v>0.14000000000000001</v>
      </c>
      <c r="T11" s="66">
        <v>0.6100000000000001</v>
      </c>
      <c r="U11" s="66">
        <v>0.06</v>
      </c>
      <c r="V11" s="66">
        <v>1.97</v>
      </c>
      <c r="W11" s="66">
        <v>0.2</v>
      </c>
      <c r="X11" s="66">
        <v>-3.000000000000003E-2</v>
      </c>
      <c r="Y11" s="66" t="s">
        <v>69</v>
      </c>
      <c r="Z11" s="66">
        <v>1.1299999999999999</v>
      </c>
      <c r="AA11" s="66">
        <v>0.73739562499999989</v>
      </c>
    </row>
    <row r="12" spans="1:27" ht="21" customHeight="1" x14ac:dyDescent="0.25">
      <c r="A12" s="68" t="s">
        <v>109</v>
      </c>
      <c r="B12" s="69" t="s">
        <v>56</v>
      </c>
      <c r="C12" s="69">
        <v>10.6</v>
      </c>
      <c r="D12" s="69" t="s">
        <v>42</v>
      </c>
      <c r="E12" s="70">
        <v>7</v>
      </c>
      <c r="F12" s="69">
        <v>4</v>
      </c>
      <c r="G12" s="69">
        <v>2</v>
      </c>
      <c r="H12" s="69">
        <v>2</v>
      </c>
      <c r="I12" s="69">
        <v>4</v>
      </c>
      <c r="J12" s="69">
        <v>28</v>
      </c>
      <c r="K12" s="69">
        <v>0.75</v>
      </c>
      <c r="L12" s="69">
        <v>1.89</v>
      </c>
      <c r="M12" s="69">
        <v>2.64</v>
      </c>
      <c r="N12" s="69">
        <v>1</v>
      </c>
      <c r="O12" s="69">
        <v>0.85000000000000009</v>
      </c>
      <c r="P12" s="69">
        <v>4</v>
      </c>
      <c r="Q12" s="69">
        <v>1.07</v>
      </c>
      <c r="R12" s="69">
        <v>1.07</v>
      </c>
      <c r="S12" s="69">
        <v>0.1</v>
      </c>
      <c r="T12" s="69">
        <v>0.85</v>
      </c>
      <c r="U12" s="69">
        <v>0.08</v>
      </c>
      <c r="V12" s="69">
        <v>1.92</v>
      </c>
      <c r="W12" s="69">
        <v>0.18</v>
      </c>
      <c r="X12" s="69">
        <v>-3.08</v>
      </c>
      <c r="Y12" s="69" t="s">
        <v>57</v>
      </c>
      <c r="Z12" s="69">
        <v>1.1299999999999999</v>
      </c>
      <c r="AA12" s="69">
        <v>0.71867999999999987</v>
      </c>
    </row>
    <row r="13" spans="1:27" ht="21" customHeight="1" x14ac:dyDescent="0.25">
      <c r="A13" s="65" t="s">
        <v>118</v>
      </c>
      <c r="B13" s="66" t="s">
        <v>73</v>
      </c>
      <c r="C13" s="66">
        <v>6.9</v>
      </c>
      <c r="D13" s="66" t="s">
        <v>42</v>
      </c>
      <c r="E13" s="67">
        <v>4</v>
      </c>
      <c r="F13" s="66">
        <v>4</v>
      </c>
      <c r="G13" s="66">
        <v>2</v>
      </c>
      <c r="H13" s="66">
        <v>2</v>
      </c>
      <c r="I13" s="66">
        <v>4</v>
      </c>
      <c r="J13" s="66">
        <v>16</v>
      </c>
      <c r="K13" s="66">
        <v>0.57999999999999996</v>
      </c>
      <c r="L13" s="66">
        <v>1.74</v>
      </c>
      <c r="M13" s="66">
        <v>2.3199999999999998</v>
      </c>
      <c r="N13" s="66">
        <v>1</v>
      </c>
      <c r="O13" s="66">
        <v>1.51</v>
      </c>
      <c r="P13" s="66">
        <v>0</v>
      </c>
      <c r="Q13" s="66">
        <v>0.62</v>
      </c>
      <c r="R13" s="66">
        <v>1.42</v>
      </c>
      <c r="S13" s="66">
        <v>0.21</v>
      </c>
      <c r="T13" s="66">
        <v>0.71</v>
      </c>
      <c r="U13" s="66">
        <v>0.1</v>
      </c>
      <c r="V13" s="66">
        <v>2.13</v>
      </c>
      <c r="W13" s="66">
        <v>0.31</v>
      </c>
      <c r="X13" s="66">
        <v>1.1299999999999999</v>
      </c>
      <c r="Y13" s="66" t="s">
        <v>74</v>
      </c>
      <c r="Z13" s="66">
        <v>0.94</v>
      </c>
      <c r="AA13" s="66">
        <v>0.66322874999999992</v>
      </c>
    </row>
    <row r="14" spans="1:27" ht="21" customHeight="1" x14ac:dyDescent="0.25">
      <c r="A14" s="68" t="s">
        <v>44</v>
      </c>
      <c r="B14" s="69" t="s">
        <v>45</v>
      </c>
      <c r="C14" s="69">
        <v>5.0999999999999996</v>
      </c>
      <c r="D14" s="69" t="s">
        <v>42</v>
      </c>
      <c r="E14" s="70">
        <v>2</v>
      </c>
      <c r="F14" s="69">
        <v>4</v>
      </c>
      <c r="G14" s="69">
        <v>2</v>
      </c>
      <c r="H14" s="69">
        <v>2</v>
      </c>
      <c r="I14" s="69">
        <v>4</v>
      </c>
      <c r="J14" s="69">
        <v>8</v>
      </c>
      <c r="K14" s="69">
        <v>0.78</v>
      </c>
      <c r="L14" s="69">
        <v>0.78</v>
      </c>
      <c r="M14" s="69">
        <v>1.57</v>
      </c>
      <c r="N14" s="69">
        <v>0</v>
      </c>
      <c r="O14" s="69">
        <v>0.55000000000000004</v>
      </c>
      <c r="P14" s="69">
        <v>0</v>
      </c>
      <c r="Q14" s="69">
        <v>0.39</v>
      </c>
      <c r="R14" s="69">
        <v>0.45</v>
      </c>
      <c r="S14" s="69">
        <v>0.09</v>
      </c>
      <c r="T14" s="69">
        <v>0.49</v>
      </c>
      <c r="U14" s="69">
        <v>0.1</v>
      </c>
      <c r="V14" s="69">
        <v>0.94</v>
      </c>
      <c r="W14" s="69">
        <v>0.19</v>
      </c>
      <c r="X14" s="69">
        <v>0.94</v>
      </c>
      <c r="Y14" s="69" t="s">
        <v>46</v>
      </c>
      <c r="Z14" s="69">
        <v>2.08</v>
      </c>
      <c r="AA14" s="69">
        <v>0.64766000000000001</v>
      </c>
    </row>
    <row r="15" spans="1:27" ht="21" customHeight="1" x14ac:dyDescent="0.25">
      <c r="A15" s="65" t="s">
        <v>276</v>
      </c>
      <c r="B15" s="66" t="s">
        <v>77</v>
      </c>
      <c r="C15" s="66">
        <v>5.4</v>
      </c>
      <c r="D15" s="66" t="s">
        <v>42</v>
      </c>
      <c r="E15" s="67">
        <v>1</v>
      </c>
      <c r="F15" s="66">
        <v>2</v>
      </c>
      <c r="G15" s="66">
        <v>2</v>
      </c>
      <c r="H15" s="66">
        <v>2</v>
      </c>
      <c r="I15" s="66">
        <v>4</v>
      </c>
      <c r="J15" s="66">
        <v>4</v>
      </c>
      <c r="K15" s="66">
        <v>0.37</v>
      </c>
      <c r="L15" s="66">
        <v>0.37</v>
      </c>
      <c r="M15" s="66">
        <v>0.74</v>
      </c>
      <c r="N15" s="66">
        <v>0</v>
      </c>
      <c r="O15" s="66">
        <v>0.69000000000000006</v>
      </c>
      <c r="P15" s="66">
        <v>0</v>
      </c>
      <c r="Q15" s="66">
        <v>0.1</v>
      </c>
      <c r="R15" s="66">
        <v>0.08</v>
      </c>
      <c r="S15" s="66">
        <v>0.01</v>
      </c>
      <c r="T15" s="66">
        <v>0.71</v>
      </c>
      <c r="U15" s="66">
        <v>0.13</v>
      </c>
      <c r="V15" s="66">
        <v>0.78999999999999992</v>
      </c>
      <c r="W15" s="66">
        <v>0.14000000000000001</v>
      </c>
      <c r="X15" s="66">
        <v>0.78999999999999992</v>
      </c>
      <c r="Y15" s="66" t="s">
        <v>76</v>
      </c>
      <c r="Z15" s="66">
        <v>2.4500000000000002</v>
      </c>
      <c r="AA15" s="66">
        <v>0.64113437499999992</v>
      </c>
    </row>
    <row r="16" spans="1:27" ht="21" customHeight="1" x14ac:dyDescent="0.25">
      <c r="A16" s="68" t="s">
        <v>277</v>
      </c>
      <c r="B16" s="69" t="s">
        <v>41</v>
      </c>
      <c r="C16" s="69">
        <v>7.6</v>
      </c>
      <c r="D16" s="69" t="s">
        <v>42</v>
      </c>
      <c r="E16" s="70">
        <v>4.5</v>
      </c>
      <c r="F16" s="69">
        <v>4</v>
      </c>
      <c r="G16" s="69">
        <v>2</v>
      </c>
      <c r="H16" s="69">
        <v>2</v>
      </c>
      <c r="I16" s="69">
        <v>4</v>
      </c>
      <c r="J16" s="69">
        <v>18</v>
      </c>
      <c r="K16" s="69">
        <v>0.92</v>
      </c>
      <c r="L16" s="69">
        <v>1.45</v>
      </c>
      <c r="M16" s="69">
        <v>2.37</v>
      </c>
      <c r="N16" s="69">
        <v>1</v>
      </c>
      <c r="O16" s="69">
        <v>1.91</v>
      </c>
      <c r="P16" s="69">
        <v>1</v>
      </c>
      <c r="Q16" s="69">
        <v>0.11</v>
      </c>
      <c r="R16" s="69">
        <v>0.95</v>
      </c>
      <c r="S16" s="69">
        <v>0.12</v>
      </c>
      <c r="T16" s="69">
        <v>1.07</v>
      </c>
      <c r="U16" s="69">
        <v>0.14000000000000001</v>
      </c>
      <c r="V16" s="69">
        <v>2.02</v>
      </c>
      <c r="W16" s="69">
        <v>0.26</v>
      </c>
      <c r="X16" s="69">
        <v>2.0000000000000021E-2</v>
      </c>
      <c r="Y16" s="69" t="s">
        <v>43</v>
      </c>
      <c r="Z16" s="69">
        <v>0.94</v>
      </c>
      <c r="AA16" s="69">
        <v>0.62897749999999997</v>
      </c>
    </row>
    <row r="17" spans="1:27" ht="21" customHeight="1" x14ac:dyDescent="0.25">
      <c r="A17" s="65" t="s">
        <v>278</v>
      </c>
      <c r="B17" s="66" t="s">
        <v>77</v>
      </c>
      <c r="C17" s="66">
        <v>5.5</v>
      </c>
      <c r="D17" s="66" t="s">
        <v>42</v>
      </c>
      <c r="E17" s="67">
        <v>3.2</v>
      </c>
      <c r="F17" s="66">
        <v>3</v>
      </c>
      <c r="G17" s="66">
        <v>2</v>
      </c>
      <c r="H17" s="66">
        <v>2</v>
      </c>
      <c r="I17" s="66">
        <v>4</v>
      </c>
      <c r="J17" s="66">
        <v>13</v>
      </c>
      <c r="K17" s="66">
        <v>1.82</v>
      </c>
      <c r="L17" s="66">
        <v>0.55000000000000004</v>
      </c>
      <c r="M17" s="66">
        <v>2.36</v>
      </c>
      <c r="N17" s="66">
        <v>0</v>
      </c>
      <c r="O17" s="66">
        <v>0.12</v>
      </c>
      <c r="P17" s="66">
        <v>1</v>
      </c>
      <c r="Q17" s="66">
        <v>0.61</v>
      </c>
      <c r="R17" s="66">
        <v>0.65999999999999992</v>
      </c>
      <c r="S17" s="66">
        <v>0.12</v>
      </c>
      <c r="T17" s="66">
        <v>6.9999999999999993E-2</v>
      </c>
      <c r="U17" s="66">
        <v>0.01</v>
      </c>
      <c r="V17" s="66">
        <v>0.72999999999999987</v>
      </c>
      <c r="W17" s="66">
        <v>0.13</v>
      </c>
      <c r="X17" s="66">
        <v>-0.27000000000000007</v>
      </c>
      <c r="Y17" s="66" t="s">
        <v>76</v>
      </c>
      <c r="Z17" s="66">
        <v>2.4500000000000002</v>
      </c>
      <c r="AA17" s="66">
        <v>0.59244062499999994</v>
      </c>
    </row>
    <row r="18" spans="1:27" ht="21" customHeight="1" x14ac:dyDescent="0.25">
      <c r="A18" s="68" t="s">
        <v>131</v>
      </c>
      <c r="B18" s="69" t="s">
        <v>69</v>
      </c>
      <c r="C18" s="69">
        <v>7.1</v>
      </c>
      <c r="D18" s="69" t="s">
        <v>42</v>
      </c>
      <c r="E18" s="70">
        <v>6.5</v>
      </c>
      <c r="F18" s="69">
        <v>4</v>
      </c>
      <c r="G18" s="69">
        <v>2</v>
      </c>
      <c r="H18" s="69">
        <v>2</v>
      </c>
      <c r="I18" s="69">
        <v>4</v>
      </c>
      <c r="J18" s="69">
        <v>26</v>
      </c>
      <c r="K18" s="69">
        <v>3.24</v>
      </c>
      <c r="L18" s="69">
        <v>0.42</v>
      </c>
      <c r="M18" s="69">
        <v>3.66</v>
      </c>
      <c r="N18" s="69">
        <v>3</v>
      </c>
      <c r="O18" s="69">
        <v>1.1200000000000001</v>
      </c>
      <c r="P18" s="69">
        <v>0</v>
      </c>
      <c r="Q18" s="69">
        <v>1.26</v>
      </c>
      <c r="R18" s="69">
        <v>1.69</v>
      </c>
      <c r="S18" s="69">
        <v>0.24</v>
      </c>
      <c r="T18" s="69">
        <v>0.69000000000000006</v>
      </c>
      <c r="U18" s="69">
        <v>0.1</v>
      </c>
      <c r="V18" s="69">
        <v>2.38</v>
      </c>
      <c r="W18" s="69">
        <v>0.34</v>
      </c>
      <c r="X18" s="69">
        <v>-0.62</v>
      </c>
      <c r="Y18" s="69" t="s">
        <v>71</v>
      </c>
      <c r="Z18" s="69">
        <v>0.75</v>
      </c>
      <c r="AA18" s="69">
        <v>0.59128124999999998</v>
      </c>
    </row>
    <row r="19" spans="1:27" ht="21" customHeight="1" x14ac:dyDescent="0.25">
      <c r="A19" s="65" t="s">
        <v>279</v>
      </c>
      <c r="B19" s="66" t="s">
        <v>45</v>
      </c>
      <c r="C19" s="66">
        <v>5.4</v>
      </c>
      <c r="D19" s="66" t="s">
        <v>42</v>
      </c>
      <c r="E19" s="67">
        <v>2</v>
      </c>
      <c r="F19" s="66">
        <v>4</v>
      </c>
      <c r="G19" s="66">
        <v>2</v>
      </c>
      <c r="H19" s="66">
        <v>2</v>
      </c>
      <c r="I19" s="66">
        <v>4</v>
      </c>
      <c r="J19" s="66">
        <v>8</v>
      </c>
      <c r="K19" s="66">
        <v>0.93</v>
      </c>
      <c r="L19" s="66">
        <v>0.56000000000000005</v>
      </c>
      <c r="M19" s="66">
        <v>1.48</v>
      </c>
      <c r="N19" s="66">
        <v>0</v>
      </c>
      <c r="O19" s="66">
        <v>0.48</v>
      </c>
      <c r="P19" s="66">
        <v>0</v>
      </c>
      <c r="Q19" s="66">
        <v>0.35</v>
      </c>
      <c r="R19" s="66">
        <v>0.42</v>
      </c>
      <c r="S19" s="66">
        <v>0.08</v>
      </c>
      <c r="T19" s="66">
        <v>0.41</v>
      </c>
      <c r="U19" s="66">
        <v>7.0000000000000007E-2</v>
      </c>
      <c r="V19" s="66">
        <v>0.83</v>
      </c>
      <c r="W19" s="66">
        <v>0.15</v>
      </c>
      <c r="X19" s="66">
        <v>0.83</v>
      </c>
      <c r="Y19" s="66" t="s">
        <v>46</v>
      </c>
      <c r="Z19" s="66">
        <v>2.08</v>
      </c>
      <c r="AA19" s="66">
        <v>0.57186999999999999</v>
      </c>
    </row>
    <row r="20" spans="1:27" ht="21" customHeight="1" x14ac:dyDescent="0.25">
      <c r="A20" s="68" t="s">
        <v>280</v>
      </c>
      <c r="B20" s="69" t="s">
        <v>76</v>
      </c>
      <c r="C20" s="69">
        <v>5.4</v>
      </c>
      <c r="D20" s="69" t="s">
        <v>42</v>
      </c>
      <c r="E20" s="70">
        <v>1.8</v>
      </c>
      <c r="F20" s="69">
        <v>4</v>
      </c>
      <c r="G20" s="69">
        <v>2</v>
      </c>
      <c r="H20" s="69">
        <v>2</v>
      </c>
      <c r="I20" s="69">
        <v>4</v>
      </c>
      <c r="J20" s="69">
        <v>7</v>
      </c>
      <c r="K20" s="69">
        <v>0.74</v>
      </c>
      <c r="L20" s="69">
        <v>0.56000000000000005</v>
      </c>
      <c r="M20" s="69">
        <v>1.3</v>
      </c>
      <c r="N20" s="69">
        <v>0</v>
      </c>
      <c r="O20" s="69">
        <v>0.79</v>
      </c>
      <c r="P20" s="69">
        <v>0</v>
      </c>
      <c r="Q20" s="69">
        <v>0.47</v>
      </c>
      <c r="R20" s="69">
        <v>0.67</v>
      </c>
      <c r="S20" s="69">
        <v>0.12</v>
      </c>
      <c r="T20" s="69">
        <v>0.59000000000000008</v>
      </c>
      <c r="U20" s="69">
        <v>0.11</v>
      </c>
      <c r="V20" s="69">
        <v>1.26</v>
      </c>
      <c r="W20" s="69">
        <v>0.23</v>
      </c>
      <c r="X20" s="69">
        <v>1.26</v>
      </c>
      <c r="Y20" s="69" t="s">
        <v>77</v>
      </c>
      <c r="Z20" s="69">
        <v>1.32</v>
      </c>
      <c r="AA20" s="69">
        <v>0.55093499999999995</v>
      </c>
    </row>
    <row r="21" spans="1:27" ht="21" customHeight="1" x14ac:dyDescent="0.25">
      <c r="A21" s="65" t="s">
        <v>124</v>
      </c>
      <c r="B21" s="66" t="s">
        <v>57</v>
      </c>
      <c r="C21" s="66">
        <v>5</v>
      </c>
      <c r="D21" s="66" t="s">
        <v>42</v>
      </c>
      <c r="E21" s="67">
        <v>3.8</v>
      </c>
      <c r="F21" s="66">
        <v>3</v>
      </c>
      <c r="G21" s="66">
        <v>2</v>
      </c>
      <c r="H21" s="66">
        <v>2</v>
      </c>
      <c r="I21" s="66">
        <v>4</v>
      </c>
      <c r="J21" s="66">
        <v>15</v>
      </c>
      <c r="K21" s="66">
        <v>1.2</v>
      </c>
      <c r="L21" s="66">
        <v>1.8</v>
      </c>
      <c r="M21" s="66">
        <v>3</v>
      </c>
      <c r="N21" s="66">
        <v>1</v>
      </c>
      <c r="O21" s="66">
        <v>1.45</v>
      </c>
      <c r="P21" s="66">
        <v>1</v>
      </c>
      <c r="Q21" s="66">
        <v>0.3</v>
      </c>
      <c r="R21" s="66">
        <v>1.43</v>
      </c>
      <c r="S21" s="66">
        <v>0.28999999999999998</v>
      </c>
      <c r="T21" s="66">
        <v>0.32</v>
      </c>
      <c r="U21" s="66">
        <v>0.06</v>
      </c>
      <c r="V21" s="66">
        <v>1.75</v>
      </c>
      <c r="W21" s="66">
        <v>0.35</v>
      </c>
      <c r="X21" s="66">
        <v>-0.25000000000000011</v>
      </c>
      <c r="Y21" s="66" t="s">
        <v>56</v>
      </c>
      <c r="Z21" s="66">
        <v>0.94</v>
      </c>
      <c r="AA21" s="66">
        <v>0.54490625000000004</v>
      </c>
    </row>
    <row r="22" spans="1:27" ht="21" customHeight="1" x14ac:dyDescent="0.25">
      <c r="A22" s="68" t="s">
        <v>281</v>
      </c>
      <c r="B22" s="69" t="s">
        <v>56</v>
      </c>
      <c r="C22" s="69">
        <v>6.6</v>
      </c>
      <c r="D22" s="69" t="s">
        <v>42</v>
      </c>
      <c r="E22" s="70">
        <v>6.2</v>
      </c>
      <c r="F22" s="69">
        <v>3</v>
      </c>
      <c r="G22" s="69">
        <v>1</v>
      </c>
      <c r="H22" s="69">
        <v>2</v>
      </c>
      <c r="I22" s="69">
        <v>3</v>
      </c>
      <c r="J22" s="69">
        <v>25</v>
      </c>
      <c r="K22" s="69">
        <v>0.3</v>
      </c>
      <c r="L22" s="69">
        <v>3.48</v>
      </c>
      <c r="M22" s="69">
        <v>3.79</v>
      </c>
      <c r="N22" s="69">
        <v>3</v>
      </c>
      <c r="O22" s="69">
        <v>1.24</v>
      </c>
      <c r="P22" s="69">
        <v>0</v>
      </c>
      <c r="Q22" s="69">
        <v>0.15</v>
      </c>
      <c r="R22" s="69">
        <v>0.63</v>
      </c>
      <c r="S22" s="69">
        <v>0.1</v>
      </c>
      <c r="T22" s="69">
        <v>0.76</v>
      </c>
      <c r="U22" s="69">
        <v>0.12</v>
      </c>
      <c r="V22" s="69">
        <v>1.39</v>
      </c>
      <c r="W22" s="69">
        <v>0.22</v>
      </c>
      <c r="X22" s="69">
        <v>-1.61</v>
      </c>
      <c r="Y22" s="69" t="s">
        <v>57</v>
      </c>
      <c r="Z22" s="69">
        <v>1.1299999999999999</v>
      </c>
      <c r="AA22" s="69">
        <v>0.52029437499999986</v>
      </c>
    </row>
    <row r="23" spans="1:27" ht="21" customHeight="1" x14ac:dyDescent="0.25">
      <c r="A23" s="65" t="s">
        <v>282</v>
      </c>
      <c r="B23" s="66" t="s">
        <v>74</v>
      </c>
      <c r="C23" s="66">
        <v>6.9</v>
      </c>
      <c r="D23" s="66" t="s">
        <v>42</v>
      </c>
      <c r="E23" s="67">
        <v>4</v>
      </c>
      <c r="F23" s="66">
        <v>4</v>
      </c>
      <c r="G23" s="66">
        <v>2</v>
      </c>
      <c r="H23" s="66">
        <v>2</v>
      </c>
      <c r="I23" s="66">
        <v>4</v>
      </c>
      <c r="J23" s="66">
        <v>15</v>
      </c>
      <c r="K23" s="66">
        <v>0.72</v>
      </c>
      <c r="L23" s="66">
        <v>1.45</v>
      </c>
      <c r="M23" s="66">
        <v>2.17</v>
      </c>
      <c r="N23" s="66">
        <v>1</v>
      </c>
      <c r="O23" s="66">
        <v>0.4</v>
      </c>
      <c r="P23" s="66">
        <v>0</v>
      </c>
      <c r="Q23" s="66">
        <v>0.72</v>
      </c>
      <c r="R23" s="66">
        <v>0.7</v>
      </c>
      <c r="S23" s="66">
        <v>0.1</v>
      </c>
      <c r="T23" s="66">
        <v>0.42</v>
      </c>
      <c r="U23" s="66">
        <v>0.06</v>
      </c>
      <c r="V23" s="66">
        <v>1.1200000000000001</v>
      </c>
      <c r="W23" s="66">
        <v>0.16</v>
      </c>
      <c r="X23" s="66">
        <v>0.1199999999999999</v>
      </c>
      <c r="Y23" s="66" t="s">
        <v>73</v>
      </c>
      <c r="Z23" s="66">
        <v>1.32</v>
      </c>
      <c r="AA23" s="66">
        <v>0.48971999999999999</v>
      </c>
    </row>
    <row r="24" spans="1:27" ht="21" customHeight="1" x14ac:dyDescent="0.25">
      <c r="A24" s="68" t="s">
        <v>283</v>
      </c>
      <c r="B24" s="69" t="s">
        <v>74</v>
      </c>
      <c r="C24" s="69">
        <v>5</v>
      </c>
      <c r="D24" s="69" t="s">
        <v>42</v>
      </c>
      <c r="E24" s="70">
        <v>4.3</v>
      </c>
      <c r="F24" s="69">
        <v>3</v>
      </c>
      <c r="G24" s="69">
        <v>2</v>
      </c>
      <c r="H24" s="69">
        <v>2</v>
      </c>
      <c r="I24" s="69">
        <v>4</v>
      </c>
      <c r="J24" s="69">
        <v>16</v>
      </c>
      <c r="K24" s="69">
        <v>0.8</v>
      </c>
      <c r="L24" s="69">
        <v>2.4</v>
      </c>
      <c r="M24" s="69">
        <v>3.2</v>
      </c>
      <c r="N24" s="69">
        <v>1</v>
      </c>
      <c r="O24" s="69">
        <v>0.38</v>
      </c>
      <c r="P24" s="69">
        <v>1</v>
      </c>
      <c r="Q24" s="69">
        <v>0.73</v>
      </c>
      <c r="R24" s="69">
        <v>0.28999999999999998</v>
      </c>
      <c r="S24" s="69">
        <v>0.06</v>
      </c>
      <c r="T24" s="69">
        <v>0.82000000000000006</v>
      </c>
      <c r="U24" s="69">
        <v>0.16</v>
      </c>
      <c r="V24" s="69">
        <v>1.1100000000000001</v>
      </c>
      <c r="W24" s="69">
        <v>0.22</v>
      </c>
      <c r="X24" s="69">
        <v>-0.8899999999999999</v>
      </c>
      <c r="Y24" s="69" t="s">
        <v>73</v>
      </c>
      <c r="Z24" s="69">
        <v>1.32</v>
      </c>
      <c r="AA24" s="69">
        <v>0.4853475000000001</v>
      </c>
    </row>
    <row r="25" spans="1:27" ht="21" customHeight="1" x14ac:dyDescent="0.25">
      <c r="A25" s="65" t="s">
        <v>138</v>
      </c>
      <c r="B25" s="66" t="s">
        <v>54</v>
      </c>
      <c r="C25" s="66">
        <v>10</v>
      </c>
      <c r="D25" s="66" t="s">
        <v>42</v>
      </c>
      <c r="E25" s="67">
        <v>7.8</v>
      </c>
      <c r="F25" s="66">
        <v>4</v>
      </c>
      <c r="G25" s="66">
        <v>2</v>
      </c>
      <c r="H25" s="66">
        <v>2</v>
      </c>
      <c r="I25" s="66">
        <v>4</v>
      </c>
      <c r="J25" s="66">
        <v>31</v>
      </c>
      <c r="K25" s="66">
        <v>1.8</v>
      </c>
      <c r="L25" s="66">
        <v>1.3</v>
      </c>
      <c r="M25" s="66">
        <v>3.1</v>
      </c>
      <c r="N25" s="66">
        <v>1</v>
      </c>
      <c r="O25" s="66">
        <v>1.4</v>
      </c>
      <c r="P25" s="66">
        <v>4</v>
      </c>
      <c r="Q25" s="66">
        <v>1.02</v>
      </c>
      <c r="R25" s="66">
        <v>1.87</v>
      </c>
      <c r="S25" s="66">
        <v>0.19</v>
      </c>
      <c r="T25" s="66">
        <v>0.55000000000000004</v>
      </c>
      <c r="U25" s="66">
        <v>0.05</v>
      </c>
      <c r="V25" s="66">
        <v>2.42</v>
      </c>
      <c r="W25" s="66">
        <v>0.24</v>
      </c>
      <c r="X25" s="66">
        <v>-2.58</v>
      </c>
      <c r="Y25" s="66" t="s">
        <v>53</v>
      </c>
      <c r="Z25" s="66">
        <v>0.56999999999999995</v>
      </c>
      <c r="AA25" s="66">
        <v>0.45692624999999992</v>
      </c>
    </row>
    <row r="26" spans="1:27" ht="21" customHeight="1" x14ac:dyDescent="0.25">
      <c r="A26" s="68" t="s">
        <v>284</v>
      </c>
      <c r="B26" s="69" t="s">
        <v>77</v>
      </c>
      <c r="C26" s="69">
        <v>5</v>
      </c>
      <c r="D26" s="69" t="s">
        <v>42</v>
      </c>
      <c r="E26" s="70">
        <v>3.2</v>
      </c>
      <c r="F26" s="69">
        <v>2</v>
      </c>
      <c r="G26" s="69">
        <v>2</v>
      </c>
      <c r="H26" s="69">
        <v>1</v>
      </c>
      <c r="I26" s="69">
        <v>3</v>
      </c>
      <c r="J26" s="69">
        <v>13</v>
      </c>
      <c r="K26" s="69">
        <v>1.6</v>
      </c>
      <c r="L26" s="69">
        <v>1</v>
      </c>
      <c r="M26" s="69">
        <v>2.6</v>
      </c>
      <c r="N26" s="69">
        <v>1</v>
      </c>
      <c r="O26" s="69">
        <v>0.17</v>
      </c>
      <c r="P26" s="69">
        <v>1</v>
      </c>
      <c r="Q26" s="69">
        <v>0.38</v>
      </c>
      <c r="R26" s="69">
        <v>0.36</v>
      </c>
      <c r="S26" s="69">
        <v>7.0000000000000007E-2</v>
      </c>
      <c r="T26" s="69">
        <v>0.19</v>
      </c>
      <c r="U26" s="69">
        <v>0.04</v>
      </c>
      <c r="V26" s="69">
        <v>0.55000000000000004</v>
      </c>
      <c r="W26" s="69">
        <v>0.11</v>
      </c>
      <c r="X26" s="69">
        <v>-1.45</v>
      </c>
      <c r="Y26" s="69" t="s">
        <v>76</v>
      </c>
      <c r="Z26" s="69">
        <v>2.4500000000000002</v>
      </c>
      <c r="AA26" s="69">
        <v>0.44635937500000011</v>
      </c>
    </row>
    <row r="27" spans="1:27" ht="21" customHeight="1" x14ac:dyDescent="0.25">
      <c r="A27" s="65" t="s">
        <v>100</v>
      </c>
      <c r="B27" s="66" t="s">
        <v>65</v>
      </c>
      <c r="C27" s="66">
        <v>5</v>
      </c>
      <c r="D27" s="66" t="s">
        <v>42</v>
      </c>
      <c r="E27" s="67">
        <v>1.5</v>
      </c>
      <c r="F27" s="66">
        <v>3</v>
      </c>
      <c r="G27" s="66">
        <v>1</v>
      </c>
      <c r="H27" s="66">
        <v>2</v>
      </c>
      <c r="I27" s="66">
        <v>3</v>
      </c>
      <c r="J27" s="66">
        <v>6</v>
      </c>
      <c r="K27" s="66">
        <v>0.4</v>
      </c>
      <c r="L27" s="66">
        <v>0.8</v>
      </c>
      <c r="M27" s="66">
        <v>1.2</v>
      </c>
      <c r="N27" s="66">
        <v>0</v>
      </c>
      <c r="O27" s="66">
        <v>0.53</v>
      </c>
      <c r="P27" s="66">
        <v>0</v>
      </c>
      <c r="Q27" s="66">
        <v>0.49</v>
      </c>
      <c r="R27" s="66">
        <v>0.03</v>
      </c>
      <c r="S27" s="66">
        <v>0.01</v>
      </c>
      <c r="T27" s="66">
        <v>0.99</v>
      </c>
      <c r="U27" s="66">
        <v>0.2</v>
      </c>
      <c r="V27" s="66">
        <v>1.02</v>
      </c>
      <c r="W27" s="66">
        <v>0.21</v>
      </c>
      <c r="X27" s="66">
        <v>1.02</v>
      </c>
      <c r="Y27" s="66" t="s">
        <v>66</v>
      </c>
      <c r="Z27" s="66">
        <v>1.32</v>
      </c>
      <c r="AA27" s="66">
        <v>0.44599499999999997</v>
      </c>
    </row>
    <row r="28" spans="1:27" ht="21" customHeight="1" x14ac:dyDescent="0.25">
      <c r="A28" s="68" t="s">
        <v>179</v>
      </c>
      <c r="B28" s="69" t="s">
        <v>71</v>
      </c>
      <c r="C28" s="69">
        <v>6.4</v>
      </c>
      <c r="D28" s="69" t="s">
        <v>42</v>
      </c>
      <c r="E28" s="70">
        <v>2.8</v>
      </c>
      <c r="F28" s="69">
        <v>3</v>
      </c>
      <c r="G28" s="69">
        <v>2</v>
      </c>
      <c r="H28" s="69">
        <v>2</v>
      </c>
      <c r="I28" s="69">
        <v>4</v>
      </c>
      <c r="J28" s="69">
        <v>11</v>
      </c>
      <c r="K28" s="69">
        <v>0.78</v>
      </c>
      <c r="L28" s="69">
        <v>0.94</v>
      </c>
      <c r="M28" s="69">
        <v>1.72</v>
      </c>
      <c r="N28" s="69">
        <v>0</v>
      </c>
      <c r="O28" s="69">
        <v>0.94</v>
      </c>
      <c r="P28" s="69">
        <v>1</v>
      </c>
      <c r="Q28" s="69">
        <v>0.24</v>
      </c>
      <c r="R28" s="69">
        <v>0.55000000000000004</v>
      </c>
      <c r="S28" s="69">
        <v>0.09</v>
      </c>
      <c r="T28" s="69">
        <v>0.63</v>
      </c>
      <c r="U28" s="69">
        <v>0.1</v>
      </c>
      <c r="V28" s="69">
        <v>1.18</v>
      </c>
      <c r="W28" s="69">
        <v>0.19</v>
      </c>
      <c r="X28" s="69">
        <v>0.18</v>
      </c>
      <c r="Y28" s="69" t="s">
        <v>69</v>
      </c>
      <c r="Z28" s="69">
        <v>1.1299999999999999</v>
      </c>
      <c r="AA28" s="69">
        <v>0.44168874999999991</v>
      </c>
    </row>
    <row r="29" spans="1:27" ht="21" customHeight="1" x14ac:dyDescent="0.25">
      <c r="A29" s="65" t="s">
        <v>47</v>
      </c>
      <c r="B29" s="66" t="s">
        <v>48</v>
      </c>
      <c r="C29" s="66">
        <v>7.4</v>
      </c>
      <c r="D29" s="66" t="s">
        <v>42</v>
      </c>
      <c r="E29" s="67">
        <v>4.2</v>
      </c>
      <c r="F29" s="66">
        <v>4</v>
      </c>
      <c r="G29" s="66">
        <v>2</v>
      </c>
      <c r="H29" s="66">
        <v>2</v>
      </c>
      <c r="I29" s="66">
        <v>4</v>
      </c>
      <c r="J29" s="66">
        <v>17</v>
      </c>
      <c r="K29" s="66">
        <v>0.68</v>
      </c>
      <c r="L29" s="66">
        <v>1.62</v>
      </c>
      <c r="M29" s="66">
        <v>2.2999999999999998</v>
      </c>
      <c r="N29" s="66">
        <v>1</v>
      </c>
      <c r="O29" s="66">
        <v>0.83000000000000007</v>
      </c>
      <c r="P29" s="66">
        <v>0</v>
      </c>
      <c r="Q29" s="66">
        <v>0.89000000000000012</v>
      </c>
      <c r="R29" s="66">
        <v>0.33</v>
      </c>
      <c r="S29" s="66">
        <v>0.04</v>
      </c>
      <c r="T29" s="66">
        <v>1.39</v>
      </c>
      <c r="U29" s="66">
        <v>0.19</v>
      </c>
      <c r="V29" s="66">
        <v>1.72</v>
      </c>
      <c r="W29" s="66">
        <v>0.23</v>
      </c>
      <c r="X29" s="66">
        <v>0.7200000000000002</v>
      </c>
      <c r="Y29" s="66" t="s">
        <v>49</v>
      </c>
      <c r="Z29" s="66">
        <v>0.75</v>
      </c>
      <c r="AA29" s="66">
        <v>0.42731249999999998</v>
      </c>
    </row>
    <row r="30" spans="1:27" ht="21" customHeight="1" x14ac:dyDescent="0.25">
      <c r="A30" s="68" t="s">
        <v>285</v>
      </c>
      <c r="B30" s="69" t="s">
        <v>41</v>
      </c>
      <c r="C30" s="69">
        <v>6.5</v>
      </c>
      <c r="D30" s="69" t="s">
        <v>42</v>
      </c>
      <c r="E30" s="70">
        <v>4</v>
      </c>
      <c r="F30" s="69">
        <v>4</v>
      </c>
      <c r="G30" s="69">
        <v>2</v>
      </c>
      <c r="H30" s="69">
        <v>2</v>
      </c>
      <c r="I30" s="69">
        <v>4</v>
      </c>
      <c r="J30" s="69">
        <v>16</v>
      </c>
      <c r="K30" s="69">
        <v>0.46</v>
      </c>
      <c r="L30" s="69">
        <v>2</v>
      </c>
      <c r="M30" s="69">
        <v>2.46</v>
      </c>
      <c r="N30" s="69">
        <v>0</v>
      </c>
      <c r="O30" s="69">
        <v>0.4</v>
      </c>
      <c r="P30" s="69">
        <v>2</v>
      </c>
      <c r="Q30" s="69">
        <v>0.88</v>
      </c>
      <c r="R30" s="69">
        <v>0.71</v>
      </c>
      <c r="S30" s="69">
        <v>0.11</v>
      </c>
      <c r="T30" s="69">
        <v>0.57000000000000006</v>
      </c>
      <c r="U30" s="69">
        <v>0.09</v>
      </c>
      <c r="V30" s="69">
        <v>1.28</v>
      </c>
      <c r="W30" s="69">
        <v>0.2</v>
      </c>
      <c r="X30" s="69">
        <v>-0.72</v>
      </c>
      <c r="Y30" s="69" t="s">
        <v>43</v>
      </c>
      <c r="Z30" s="69">
        <v>0.94</v>
      </c>
      <c r="AA30" s="69">
        <v>0.39856000000000003</v>
      </c>
    </row>
    <row r="31" spans="1:27" ht="21" customHeight="1" x14ac:dyDescent="0.25">
      <c r="A31" s="65" t="s">
        <v>286</v>
      </c>
      <c r="B31" s="66" t="s">
        <v>45</v>
      </c>
      <c r="C31" s="66">
        <v>5.5</v>
      </c>
      <c r="D31" s="66" t="s">
        <v>42</v>
      </c>
      <c r="E31" s="67">
        <v>2.2000000000000002</v>
      </c>
      <c r="F31" s="66">
        <v>1</v>
      </c>
      <c r="G31" s="66">
        <v>2</v>
      </c>
      <c r="H31" s="66">
        <v>1</v>
      </c>
      <c r="I31" s="66">
        <v>3</v>
      </c>
      <c r="J31" s="66">
        <v>7</v>
      </c>
      <c r="K31" s="66">
        <v>0.55000000000000004</v>
      </c>
      <c r="L31" s="66">
        <v>0.73</v>
      </c>
      <c r="M31" s="66">
        <v>1.27</v>
      </c>
      <c r="N31" s="66">
        <v>0</v>
      </c>
      <c r="O31" s="66">
        <v>0.35</v>
      </c>
      <c r="P31" s="66">
        <v>1</v>
      </c>
      <c r="Q31" s="66">
        <v>0.21</v>
      </c>
      <c r="R31" s="66">
        <v>0.37</v>
      </c>
      <c r="S31" s="66">
        <v>7.0000000000000007E-2</v>
      </c>
      <c r="T31" s="66">
        <v>0.19</v>
      </c>
      <c r="U31" s="66">
        <v>0.03</v>
      </c>
      <c r="V31" s="66">
        <v>0.56000000000000005</v>
      </c>
      <c r="W31" s="66">
        <v>0.1</v>
      </c>
      <c r="X31" s="66">
        <v>-0.44000000000000011</v>
      </c>
      <c r="Y31" s="66" t="s">
        <v>46</v>
      </c>
      <c r="Z31" s="66">
        <v>2.08</v>
      </c>
      <c r="AA31" s="66">
        <v>0.38584000000000002</v>
      </c>
    </row>
    <row r="32" spans="1:27" ht="21" customHeight="1" x14ac:dyDescent="0.25">
      <c r="A32" s="68" t="s">
        <v>287</v>
      </c>
      <c r="B32" s="69" t="s">
        <v>65</v>
      </c>
      <c r="C32" s="69">
        <v>5</v>
      </c>
      <c r="D32" s="69" t="s">
        <v>42</v>
      </c>
      <c r="E32" s="70">
        <v>1.2</v>
      </c>
      <c r="F32" s="69">
        <v>3</v>
      </c>
      <c r="G32" s="69">
        <v>1</v>
      </c>
      <c r="H32" s="69">
        <v>2</v>
      </c>
      <c r="I32" s="69">
        <v>3</v>
      </c>
      <c r="J32" s="69">
        <v>5</v>
      </c>
      <c r="K32" s="69">
        <v>0.4</v>
      </c>
      <c r="L32" s="69">
        <v>0.6</v>
      </c>
      <c r="M32" s="69">
        <v>1</v>
      </c>
      <c r="N32" s="69">
        <v>0</v>
      </c>
      <c r="O32" s="69">
        <v>0.31</v>
      </c>
      <c r="P32" s="69">
        <v>0</v>
      </c>
      <c r="Q32" s="69">
        <v>0.54</v>
      </c>
      <c r="R32" s="69">
        <v>0.01</v>
      </c>
      <c r="S32" s="69">
        <v>0</v>
      </c>
      <c r="T32" s="69">
        <v>0.84000000000000008</v>
      </c>
      <c r="U32" s="69">
        <v>0.17</v>
      </c>
      <c r="V32" s="69">
        <v>0.85000000000000009</v>
      </c>
      <c r="W32" s="69">
        <v>0.17</v>
      </c>
      <c r="X32" s="69">
        <v>0.85000000000000009</v>
      </c>
      <c r="Y32" s="69" t="s">
        <v>66</v>
      </c>
      <c r="Z32" s="69">
        <v>1.32</v>
      </c>
      <c r="AA32" s="69">
        <v>0.37166250000000001</v>
      </c>
    </row>
    <row r="33" spans="1:27" ht="21" customHeight="1" x14ac:dyDescent="0.25">
      <c r="A33" s="65" t="s">
        <v>288</v>
      </c>
      <c r="B33" s="66" t="s">
        <v>77</v>
      </c>
      <c r="C33" s="66">
        <v>5.3</v>
      </c>
      <c r="D33" s="66" t="s">
        <v>42</v>
      </c>
      <c r="E33" s="67">
        <v>2.5</v>
      </c>
      <c r="F33" s="66">
        <v>1</v>
      </c>
      <c r="G33" s="66">
        <v>1</v>
      </c>
      <c r="H33" s="66">
        <v>2</v>
      </c>
      <c r="I33" s="66">
        <v>3</v>
      </c>
      <c r="J33" s="66">
        <v>9</v>
      </c>
      <c r="K33" s="66">
        <v>0.19</v>
      </c>
      <c r="L33" s="66">
        <v>1.51</v>
      </c>
      <c r="M33" s="66">
        <v>1.7</v>
      </c>
      <c r="N33" s="66">
        <v>1</v>
      </c>
      <c r="O33" s="66">
        <v>0.41</v>
      </c>
      <c r="P33" s="66">
        <v>0</v>
      </c>
      <c r="Q33" s="66">
        <v>0.04</v>
      </c>
      <c r="R33" s="66">
        <v>0.03</v>
      </c>
      <c r="S33" s="66">
        <v>0.01</v>
      </c>
      <c r="T33" s="66">
        <v>0.42</v>
      </c>
      <c r="U33" s="66">
        <v>0.08</v>
      </c>
      <c r="V33" s="66">
        <v>0.45</v>
      </c>
      <c r="W33" s="66">
        <v>0.09</v>
      </c>
      <c r="X33" s="66">
        <v>-0.55000000000000004</v>
      </c>
      <c r="Y33" s="66" t="s">
        <v>76</v>
      </c>
      <c r="Z33" s="66">
        <v>2.4500000000000002</v>
      </c>
      <c r="AA33" s="66">
        <v>0.36520312500000002</v>
      </c>
    </row>
    <row r="34" spans="1:27" ht="21" customHeight="1" x14ac:dyDescent="0.25">
      <c r="A34" s="68" t="s">
        <v>289</v>
      </c>
      <c r="B34" s="69" t="s">
        <v>74</v>
      </c>
      <c r="C34" s="69">
        <v>4.9000000000000004</v>
      </c>
      <c r="D34" s="69" t="s">
        <v>42</v>
      </c>
      <c r="E34" s="70">
        <v>1.3</v>
      </c>
      <c r="F34" s="69">
        <v>3</v>
      </c>
      <c r="G34" s="69">
        <v>2</v>
      </c>
      <c r="H34" s="69">
        <v>2</v>
      </c>
      <c r="I34" s="69">
        <v>4</v>
      </c>
      <c r="J34" s="69">
        <v>7</v>
      </c>
      <c r="K34" s="69">
        <v>0.82</v>
      </c>
      <c r="L34" s="69">
        <v>0.61</v>
      </c>
      <c r="M34" s="69">
        <v>1.43</v>
      </c>
      <c r="N34" s="69">
        <v>0</v>
      </c>
      <c r="O34" s="69">
        <v>0.26</v>
      </c>
      <c r="P34" s="69">
        <v>0</v>
      </c>
      <c r="Q34" s="69">
        <v>0.57000000000000006</v>
      </c>
      <c r="R34" s="69">
        <v>0.66</v>
      </c>
      <c r="S34" s="69">
        <v>0.13</v>
      </c>
      <c r="T34" s="69">
        <v>0.17</v>
      </c>
      <c r="U34" s="69">
        <v>0.03</v>
      </c>
      <c r="V34" s="69">
        <v>0.83000000000000007</v>
      </c>
      <c r="W34" s="69">
        <v>0.16</v>
      </c>
      <c r="X34" s="69">
        <v>0.83000000000000007</v>
      </c>
      <c r="Y34" s="69" t="s">
        <v>73</v>
      </c>
      <c r="Z34" s="69">
        <v>1.32</v>
      </c>
      <c r="AA34" s="69">
        <v>0.3629175</v>
      </c>
    </row>
    <row r="35" spans="1:27" ht="21" customHeight="1" x14ac:dyDescent="0.25">
      <c r="A35" s="65" t="s">
        <v>290</v>
      </c>
      <c r="B35" s="66" t="s">
        <v>57</v>
      </c>
      <c r="C35" s="66">
        <v>6</v>
      </c>
      <c r="D35" s="66" t="s">
        <v>42</v>
      </c>
      <c r="E35" s="67">
        <v>3</v>
      </c>
      <c r="F35" s="66">
        <v>3</v>
      </c>
      <c r="G35" s="66">
        <v>2</v>
      </c>
      <c r="H35" s="66">
        <v>2</v>
      </c>
      <c r="I35" s="66">
        <v>4</v>
      </c>
      <c r="J35" s="66">
        <v>12</v>
      </c>
      <c r="K35" s="66">
        <v>1.33</v>
      </c>
      <c r="L35" s="66">
        <v>0.67</v>
      </c>
      <c r="M35" s="66">
        <v>2</v>
      </c>
      <c r="N35" s="66">
        <v>1</v>
      </c>
      <c r="O35" s="66">
        <v>0.94000000000000006</v>
      </c>
      <c r="P35" s="66">
        <v>0</v>
      </c>
      <c r="Q35" s="66">
        <v>0.2</v>
      </c>
      <c r="R35" s="66">
        <v>0.89999999999999991</v>
      </c>
      <c r="S35" s="66">
        <v>0.15</v>
      </c>
      <c r="T35" s="66">
        <v>0.24</v>
      </c>
      <c r="U35" s="66">
        <v>0.04</v>
      </c>
      <c r="V35" s="66">
        <v>1.1399999999999999</v>
      </c>
      <c r="W35" s="66">
        <v>0.19</v>
      </c>
      <c r="X35" s="66">
        <v>0.1399999999999999</v>
      </c>
      <c r="Y35" s="66" t="s">
        <v>56</v>
      </c>
      <c r="Z35" s="66">
        <v>0.94</v>
      </c>
      <c r="AA35" s="66">
        <v>0.35496749999999988</v>
      </c>
    </row>
    <row r="36" spans="1:27" ht="21" customHeight="1" x14ac:dyDescent="0.25">
      <c r="A36" s="68" t="s">
        <v>135</v>
      </c>
      <c r="B36" s="69" t="s">
        <v>49</v>
      </c>
      <c r="C36" s="69">
        <v>5</v>
      </c>
      <c r="D36" s="69" t="s">
        <v>42</v>
      </c>
      <c r="E36" s="70">
        <v>5.3</v>
      </c>
      <c r="F36" s="69">
        <v>4</v>
      </c>
      <c r="G36" s="69">
        <v>2</v>
      </c>
      <c r="H36" s="69">
        <v>2</v>
      </c>
      <c r="I36" s="69">
        <v>4</v>
      </c>
      <c r="J36" s="69">
        <v>19</v>
      </c>
      <c r="K36" s="69">
        <v>1.4</v>
      </c>
      <c r="L36" s="69">
        <v>2.4</v>
      </c>
      <c r="M36" s="69">
        <v>3.8</v>
      </c>
      <c r="N36" s="69">
        <v>1</v>
      </c>
      <c r="O36" s="69">
        <v>1.02</v>
      </c>
      <c r="P36" s="69">
        <v>1</v>
      </c>
      <c r="Q36" s="69">
        <v>0.79</v>
      </c>
      <c r="R36" s="69">
        <v>1.29</v>
      </c>
      <c r="S36" s="69">
        <v>0.26</v>
      </c>
      <c r="T36" s="69">
        <v>0.52</v>
      </c>
      <c r="U36" s="69">
        <v>0.1</v>
      </c>
      <c r="V36" s="69">
        <v>1.81</v>
      </c>
      <c r="W36" s="69">
        <v>0.36</v>
      </c>
      <c r="X36" s="69">
        <v>-0.18999999999999989</v>
      </c>
      <c r="Y36" s="69" t="s">
        <v>48</v>
      </c>
      <c r="Z36" s="69">
        <v>0.56999999999999995</v>
      </c>
      <c r="AA36" s="69">
        <v>0.34175062499999992</v>
      </c>
    </row>
    <row r="37" spans="1:27" ht="21" customHeight="1" x14ac:dyDescent="0.25">
      <c r="A37" s="65" t="s">
        <v>291</v>
      </c>
      <c r="B37" s="66" t="s">
        <v>57</v>
      </c>
      <c r="C37" s="66">
        <v>7.5</v>
      </c>
      <c r="D37" s="66" t="s">
        <v>42</v>
      </c>
      <c r="E37" s="67">
        <v>5</v>
      </c>
      <c r="F37" s="66">
        <v>4</v>
      </c>
      <c r="G37" s="66">
        <v>2</v>
      </c>
      <c r="H37" s="66">
        <v>2</v>
      </c>
      <c r="I37" s="66">
        <v>4</v>
      </c>
      <c r="J37" s="66">
        <v>20</v>
      </c>
      <c r="K37" s="66">
        <v>0.93</v>
      </c>
      <c r="L37" s="66">
        <v>1.73</v>
      </c>
      <c r="M37" s="66">
        <v>2.67</v>
      </c>
      <c r="N37" s="66">
        <v>1</v>
      </c>
      <c r="O37" s="66">
        <v>0.46</v>
      </c>
      <c r="P37" s="66">
        <v>2</v>
      </c>
      <c r="Q37" s="66">
        <v>0.62999999999999989</v>
      </c>
      <c r="R37" s="66">
        <v>0.37</v>
      </c>
      <c r="S37" s="66">
        <v>0.05</v>
      </c>
      <c r="T37" s="66">
        <v>0.72</v>
      </c>
      <c r="U37" s="66">
        <v>0.1</v>
      </c>
      <c r="V37" s="66">
        <v>1.0900000000000001</v>
      </c>
      <c r="W37" s="66">
        <v>0.15</v>
      </c>
      <c r="X37" s="66">
        <v>-1.91</v>
      </c>
      <c r="Y37" s="66" t="s">
        <v>56</v>
      </c>
      <c r="Z37" s="66">
        <v>0.94</v>
      </c>
      <c r="AA37" s="66">
        <v>0.33939875000000003</v>
      </c>
    </row>
    <row r="38" spans="1:27" ht="21" customHeight="1" x14ac:dyDescent="0.25">
      <c r="A38" s="68" t="s">
        <v>292</v>
      </c>
      <c r="B38" s="69" t="s">
        <v>45</v>
      </c>
      <c r="C38" s="69">
        <v>6.4</v>
      </c>
      <c r="D38" s="69" t="s">
        <v>42</v>
      </c>
      <c r="E38" s="70">
        <v>1</v>
      </c>
      <c r="F38" s="69">
        <v>3</v>
      </c>
      <c r="G38" s="69">
        <v>1</v>
      </c>
      <c r="H38" s="69">
        <v>2</v>
      </c>
      <c r="I38" s="69">
        <v>3</v>
      </c>
      <c r="J38" s="69">
        <v>4</v>
      </c>
      <c r="K38" s="69">
        <v>0.31</v>
      </c>
      <c r="L38" s="69">
        <v>0.31</v>
      </c>
      <c r="M38" s="69">
        <v>0.62</v>
      </c>
      <c r="N38" s="69">
        <v>0</v>
      </c>
      <c r="O38" s="69">
        <v>0.25</v>
      </c>
      <c r="P38" s="69">
        <v>0</v>
      </c>
      <c r="Q38" s="69">
        <v>0.24</v>
      </c>
      <c r="R38" s="69">
        <v>0.06</v>
      </c>
      <c r="S38" s="69">
        <v>0.01</v>
      </c>
      <c r="T38" s="69">
        <v>0.43</v>
      </c>
      <c r="U38" s="69">
        <v>7.0000000000000007E-2</v>
      </c>
      <c r="V38" s="69">
        <v>0.49</v>
      </c>
      <c r="W38" s="69">
        <v>0.08</v>
      </c>
      <c r="X38" s="69">
        <v>0.49</v>
      </c>
      <c r="Y38" s="69" t="s">
        <v>46</v>
      </c>
      <c r="Z38" s="69">
        <v>2.08</v>
      </c>
      <c r="AA38" s="69">
        <v>0.33761000000000002</v>
      </c>
    </row>
    <row r="39" spans="1:27" ht="21" customHeight="1" x14ac:dyDescent="0.25">
      <c r="A39" s="65" t="s">
        <v>293</v>
      </c>
      <c r="B39" s="66" t="s">
        <v>57</v>
      </c>
      <c r="C39" s="66">
        <v>6.4</v>
      </c>
      <c r="D39" s="66" t="s">
        <v>42</v>
      </c>
      <c r="E39" s="67">
        <v>2.2000000000000002</v>
      </c>
      <c r="F39" s="66">
        <v>4</v>
      </c>
      <c r="G39" s="66">
        <v>2</v>
      </c>
      <c r="H39" s="66">
        <v>2</v>
      </c>
      <c r="I39" s="66">
        <v>4</v>
      </c>
      <c r="J39" s="66">
        <v>9</v>
      </c>
      <c r="K39" s="66">
        <v>0.62</v>
      </c>
      <c r="L39" s="66">
        <v>0.78</v>
      </c>
      <c r="M39" s="66">
        <v>1.41</v>
      </c>
      <c r="N39" s="66">
        <v>0</v>
      </c>
      <c r="O39" s="66">
        <v>0.3</v>
      </c>
      <c r="P39" s="66">
        <v>0</v>
      </c>
      <c r="Q39" s="66">
        <v>0.73</v>
      </c>
      <c r="R39" s="66">
        <v>0.69000000000000006</v>
      </c>
      <c r="S39" s="66">
        <v>0.11</v>
      </c>
      <c r="T39" s="66">
        <v>0.34</v>
      </c>
      <c r="U39" s="66">
        <v>0.05</v>
      </c>
      <c r="V39" s="66">
        <v>1.03</v>
      </c>
      <c r="W39" s="66">
        <v>0.16</v>
      </c>
      <c r="X39" s="66">
        <v>1.03</v>
      </c>
      <c r="Y39" s="66" t="s">
        <v>56</v>
      </c>
      <c r="Z39" s="66">
        <v>0.94</v>
      </c>
      <c r="AA39" s="66">
        <v>0.32071624999999998</v>
      </c>
    </row>
    <row r="40" spans="1:27" ht="21" customHeight="1" x14ac:dyDescent="0.25">
      <c r="A40" s="68" t="s">
        <v>112</v>
      </c>
      <c r="B40" s="69" t="s">
        <v>46</v>
      </c>
      <c r="C40" s="69">
        <v>5</v>
      </c>
      <c r="D40" s="69" t="s">
        <v>42</v>
      </c>
      <c r="E40" s="70">
        <v>4.8</v>
      </c>
      <c r="F40" s="69">
        <v>4</v>
      </c>
      <c r="G40" s="69">
        <v>2</v>
      </c>
      <c r="H40" s="69">
        <v>2</v>
      </c>
      <c r="I40" s="69">
        <v>4</v>
      </c>
      <c r="J40" s="69">
        <v>19</v>
      </c>
      <c r="K40" s="69">
        <v>2.4</v>
      </c>
      <c r="L40" s="69">
        <v>1.4</v>
      </c>
      <c r="M40" s="69">
        <v>3.8</v>
      </c>
      <c r="N40" s="69">
        <v>1</v>
      </c>
      <c r="O40" s="69">
        <v>0.51</v>
      </c>
      <c r="P40" s="69">
        <v>1</v>
      </c>
      <c r="Q40" s="69">
        <v>0.33</v>
      </c>
      <c r="R40" s="69">
        <v>0.82</v>
      </c>
      <c r="S40" s="69">
        <v>0.16</v>
      </c>
      <c r="T40" s="69">
        <v>0.02</v>
      </c>
      <c r="U40" s="69">
        <v>0</v>
      </c>
      <c r="V40" s="69">
        <v>0.84</v>
      </c>
      <c r="W40" s="69">
        <v>0.16</v>
      </c>
      <c r="X40" s="69">
        <v>-1.1599999999999999</v>
      </c>
      <c r="Y40" s="69" t="s">
        <v>45</v>
      </c>
      <c r="Z40" s="69">
        <v>1.1299999999999999</v>
      </c>
      <c r="AA40" s="69">
        <v>0.31442249999999988</v>
      </c>
    </row>
    <row r="41" spans="1:27" ht="21" customHeight="1" x14ac:dyDescent="0.25">
      <c r="A41" s="65" t="s">
        <v>294</v>
      </c>
      <c r="B41" s="66" t="s">
        <v>65</v>
      </c>
      <c r="C41" s="66">
        <v>4.9000000000000004</v>
      </c>
      <c r="D41" s="66" t="s">
        <v>42</v>
      </c>
      <c r="E41" s="67">
        <v>1.8</v>
      </c>
      <c r="F41" s="66">
        <v>4</v>
      </c>
      <c r="G41" s="66">
        <v>2</v>
      </c>
      <c r="H41" s="66">
        <v>2</v>
      </c>
      <c r="I41" s="66">
        <v>4</v>
      </c>
      <c r="J41" s="66">
        <v>7</v>
      </c>
      <c r="K41" s="66">
        <v>0.61</v>
      </c>
      <c r="L41" s="66">
        <v>0.82</v>
      </c>
      <c r="M41" s="66">
        <v>1.43</v>
      </c>
      <c r="N41" s="66">
        <v>0</v>
      </c>
      <c r="O41" s="66">
        <v>0.2</v>
      </c>
      <c r="P41" s="66">
        <v>0</v>
      </c>
      <c r="Q41" s="66">
        <v>0.51</v>
      </c>
      <c r="R41" s="66">
        <v>0.08</v>
      </c>
      <c r="S41" s="66">
        <v>0.02</v>
      </c>
      <c r="T41" s="66">
        <v>0.63</v>
      </c>
      <c r="U41" s="66">
        <v>0.13</v>
      </c>
      <c r="V41" s="66">
        <v>0.71</v>
      </c>
      <c r="W41" s="66">
        <v>0.15</v>
      </c>
      <c r="X41" s="66">
        <v>0.71</v>
      </c>
      <c r="Y41" s="66" t="s">
        <v>66</v>
      </c>
      <c r="Z41" s="66">
        <v>1.32</v>
      </c>
      <c r="AA41" s="66">
        <v>0.31044749999999999</v>
      </c>
    </row>
    <row r="42" spans="1:27" ht="21" customHeight="1" x14ac:dyDescent="0.25">
      <c r="A42" s="68" t="s">
        <v>141</v>
      </c>
      <c r="B42" s="69" t="s">
        <v>61</v>
      </c>
      <c r="C42" s="69">
        <v>6.7</v>
      </c>
      <c r="D42" s="69" t="s">
        <v>42</v>
      </c>
      <c r="E42" s="70">
        <v>4.8</v>
      </c>
      <c r="F42" s="69">
        <v>4</v>
      </c>
      <c r="G42" s="69">
        <v>2</v>
      </c>
      <c r="H42" s="69">
        <v>2</v>
      </c>
      <c r="I42" s="69">
        <v>4</v>
      </c>
      <c r="J42" s="69">
        <v>19</v>
      </c>
      <c r="K42" s="69">
        <v>1.34</v>
      </c>
      <c r="L42" s="69">
        <v>1.49</v>
      </c>
      <c r="M42" s="69">
        <v>2.84</v>
      </c>
      <c r="N42" s="69">
        <v>1</v>
      </c>
      <c r="O42" s="69">
        <v>1.66</v>
      </c>
      <c r="P42" s="69">
        <v>1</v>
      </c>
      <c r="Q42" s="69">
        <v>0.78</v>
      </c>
      <c r="R42" s="69">
        <v>1.25</v>
      </c>
      <c r="S42" s="69">
        <v>0.19</v>
      </c>
      <c r="T42" s="69">
        <v>1.19</v>
      </c>
      <c r="U42" s="69">
        <v>0.18</v>
      </c>
      <c r="V42" s="69">
        <v>2.44</v>
      </c>
      <c r="W42" s="69">
        <v>0.37</v>
      </c>
      <c r="X42" s="69">
        <v>0.43999999999999989</v>
      </c>
      <c r="Y42" s="69" t="s">
        <v>60</v>
      </c>
      <c r="Z42" s="69">
        <v>0.38</v>
      </c>
      <c r="AA42" s="69">
        <v>0.30713499999999999</v>
      </c>
    </row>
    <row r="43" spans="1:27" ht="21" customHeight="1" x14ac:dyDescent="0.25">
      <c r="A43" s="65" t="s">
        <v>295</v>
      </c>
      <c r="B43" s="66" t="s">
        <v>49</v>
      </c>
      <c r="C43" s="66">
        <v>5.7</v>
      </c>
      <c r="D43" s="66" t="s">
        <v>42</v>
      </c>
      <c r="E43" s="67">
        <v>6.3</v>
      </c>
      <c r="F43" s="66">
        <v>4</v>
      </c>
      <c r="G43" s="66">
        <v>2</v>
      </c>
      <c r="H43" s="66">
        <v>2</v>
      </c>
      <c r="I43" s="66">
        <v>4</v>
      </c>
      <c r="J43" s="66">
        <v>22</v>
      </c>
      <c r="K43" s="66">
        <v>2.98</v>
      </c>
      <c r="L43" s="66">
        <v>0.88</v>
      </c>
      <c r="M43" s="66">
        <v>3.86</v>
      </c>
      <c r="N43" s="66">
        <v>1</v>
      </c>
      <c r="O43" s="66">
        <v>0.92</v>
      </c>
      <c r="P43" s="66">
        <v>1</v>
      </c>
      <c r="Q43" s="66">
        <v>0.70000000000000007</v>
      </c>
      <c r="R43" s="66">
        <v>1.44</v>
      </c>
      <c r="S43" s="66">
        <v>0.26</v>
      </c>
      <c r="T43" s="66">
        <v>0.18</v>
      </c>
      <c r="U43" s="66">
        <v>0.03</v>
      </c>
      <c r="V43" s="66">
        <v>1.62</v>
      </c>
      <c r="W43" s="66">
        <v>0.28999999999999998</v>
      </c>
      <c r="X43" s="66">
        <v>-0.38000000000000012</v>
      </c>
      <c r="Y43" s="66" t="s">
        <v>48</v>
      </c>
      <c r="Z43" s="66">
        <v>0.56999999999999995</v>
      </c>
      <c r="AA43" s="66">
        <v>0.30587625000000002</v>
      </c>
    </row>
    <row r="44" spans="1:27" ht="21" customHeight="1" x14ac:dyDescent="0.25">
      <c r="A44" s="68" t="s">
        <v>296</v>
      </c>
      <c r="B44" s="69" t="s">
        <v>41</v>
      </c>
      <c r="C44" s="69">
        <v>6.4</v>
      </c>
      <c r="D44" s="69" t="s">
        <v>42</v>
      </c>
      <c r="E44" s="70">
        <v>2.5</v>
      </c>
      <c r="F44" s="69">
        <v>4</v>
      </c>
      <c r="G44" s="69">
        <v>2</v>
      </c>
      <c r="H44" s="69">
        <v>2</v>
      </c>
      <c r="I44" s="69">
        <v>4</v>
      </c>
      <c r="J44" s="69">
        <v>10</v>
      </c>
      <c r="K44" s="69">
        <v>0.62</v>
      </c>
      <c r="L44" s="69">
        <v>0.94</v>
      </c>
      <c r="M44" s="69">
        <v>1.56</v>
      </c>
      <c r="N44" s="69">
        <v>0</v>
      </c>
      <c r="O44" s="69">
        <v>0.16</v>
      </c>
      <c r="P44" s="69">
        <v>0</v>
      </c>
      <c r="Q44" s="69">
        <v>0.80999999999999994</v>
      </c>
      <c r="R44" s="69">
        <v>0.77</v>
      </c>
      <c r="S44" s="69">
        <v>0.12</v>
      </c>
      <c r="T44" s="69">
        <v>0.2</v>
      </c>
      <c r="U44" s="69">
        <v>0.03</v>
      </c>
      <c r="V44" s="69">
        <v>0.97</v>
      </c>
      <c r="W44" s="69">
        <v>0.15</v>
      </c>
      <c r="X44" s="69">
        <v>0.97</v>
      </c>
      <c r="Y44" s="69" t="s">
        <v>43</v>
      </c>
      <c r="Z44" s="69">
        <v>0.94</v>
      </c>
      <c r="AA44" s="69">
        <v>0.30203374999999999</v>
      </c>
    </row>
    <row r="45" spans="1:27" ht="21" customHeight="1" x14ac:dyDescent="0.25">
      <c r="A45" s="65" t="s">
        <v>297</v>
      </c>
      <c r="B45" s="66" t="s">
        <v>71</v>
      </c>
      <c r="C45" s="66">
        <v>6.3</v>
      </c>
      <c r="D45" s="66" t="s">
        <v>42</v>
      </c>
      <c r="E45" s="67">
        <v>2.5</v>
      </c>
      <c r="F45" s="66">
        <v>3</v>
      </c>
      <c r="G45" s="66">
        <v>2</v>
      </c>
      <c r="H45" s="66">
        <v>2</v>
      </c>
      <c r="I45" s="66">
        <v>4</v>
      </c>
      <c r="J45" s="66">
        <v>10</v>
      </c>
      <c r="K45" s="66">
        <v>1.1100000000000001</v>
      </c>
      <c r="L45" s="66">
        <v>0.48</v>
      </c>
      <c r="M45" s="66">
        <v>1.59</v>
      </c>
      <c r="N45" s="66">
        <v>0</v>
      </c>
      <c r="O45" s="66">
        <v>0.24</v>
      </c>
      <c r="P45" s="66">
        <v>1</v>
      </c>
      <c r="Q45" s="66">
        <v>0.5</v>
      </c>
      <c r="R45" s="66">
        <v>0.38</v>
      </c>
      <c r="S45" s="66">
        <v>0.06</v>
      </c>
      <c r="T45" s="66">
        <v>0.36</v>
      </c>
      <c r="U45" s="66">
        <v>0.06</v>
      </c>
      <c r="V45" s="66">
        <v>0.74</v>
      </c>
      <c r="W45" s="66">
        <v>0.12</v>
      </c>
      <c r="X45" s="66">
        <v>-0.26</v>
      </c>
      <c r="Y45" s="66" t="s">
        <v>69</v>
      </c>
      <c r="Z45" s="66">
        <v>1.1299999999999999</v>
      </c>
      <c r="AA45" s="66">
        <v>0.27699125000000002</v>
      </c>
    </row>
    <row r="46" spans="1:27" ht="21" customHeight="1" x14ac:dyDescent="0.25">
      <c r="A46" s="68" t="s">
        <v>298</v>
      </c>
      <c r="B46" s="69" t="s">
        <v>48</v>
      </c>
      <c r="C46" s="69">
        <v>6.4</v>
      </c>
      <c r="D46" s="69" t="s">
        <v>42</v>
      </c>
      <c r="E46" s="70">
        <v>5.8</v>
      </c>
      <c r="F46" s="69">
        <v>1</v>
      </c>
      <c r="G46" s="69">
        <v>2</v>
      </c>
      <c r="H46" s="69">
        <v>2</v>
      </c>
      <c r="I46" s="69">
        <v>4</v>
      </c>
      <c r="J46" s="69">
        <v>23</v>
      </c>
      <c r="K46" s="69">
        <v>1.56</v>
      </c>
      <c r="L46" s="69">
        <v>2.0299999999999998</v>
      </c>
      <c r="M46" s="69">
        <v>3.59</v>
      </c>
      <c r="N46" s="69">
        <v>2</v>
      </c>
      <c r="O46" s="69">
        <v>0.59000000000000008</v>
      </c>
      <c r="P46" s="69">
        <v>1</v>
      </c>
      <c r="Q46" s="69">
        <v>0.52</v>
      </c>
      <c r="R46" s="69">
        <v>0.26</v>
      </c>
      <c r="S46" s="69">
        <v>0.04</v>
      </c>
      <c r="T46" s="69">
        <v>0.85</v>
      </c>
      <c r="U46" s="69">
        <v>0.13</v>
      </c>
      <c r="V46" s="69">
        <v>1.1100000000000001</v>
      </c>
      <c r="W46" s="69">
        <v>0.17</v>
      </c>
      <c r="X46" s="69">
        <v>-1.89</v>
      </c>
      <c r="Y46" s="69" t="s">
        <v>49</v>
      </c>
      <c r="Z46" s="69">
        <v>0.75</v>
      </c>
      <c r="AA46" s="69">
        <v>0.27576562500000001</v>
      </c>
    </row>
    <row r="47" spans="1:27" ht="21" customHeight="1" x14ac:dyDescent="0.25">
      <c r="A47" s="65" t="s">
        <v>299</v>
      </c>
      <c r="B47" s="66" t="s">
        <v>65</v>
      </c>
      <c r="C47" s="66">
        <v>5.4</v>
      </c>
      <c r="D47" s="66" t="s">
        <v>42</v>
      </c>
      <c r="E47" s="67">
        <v>1.8</v>
      </c>
      <c r="F47" s="66">
        <v>4</v>
      </c>
      <c r="G47" s="66">
        <v>2</v>
      </c>
      <c r="H47" s="66">
        <v>2</v>
      </c>
      <c r="I47" s="66">
        <v>4</v>
      </c>
      <c r="J47" s="66">
        <v>7</v>
      </c>
      <c r="K47" s="66">
        <v>0.74</v>
      </c>
      <c r="L47" s="66">
        <v>0.56000000000000005</v>
      </c>
      <c r="M47" s="66">
        <v>1.3</v>
      </c>
      <c r="N47" s="66">
        <v>0</v>
      </c>
      <c r="O47" s="66">
        <v>0.5</v>
      </c>
      <c r="P47" s="66">
        <v>0</v>
      </c>
      <c r="Q47" s="66">
        <v>0.12</v>
      </c>
      <c r="R47" s="66">
        <v>6.9999999999999993E-2</v>
      </c>
      <c r="S47" s="66">
        <v>0.01</v>
      </c>
      <c r="T47" s="66">
        <v>0.55000000000000004</v>
      </c>
      <c r="U47" s="66">
        <v>0.1</v>
      </c>
      <c r="V47" s="66">
        <v>0.62</v>
      </c>
      <c r="W47" s="66">
        <v>0.11</v>
      </c>
      <c r="X47" s="66">
        <v>0.62</v>
      </c>
      <c r="Y47" s="66" t="s">
        <v>66</v>
      </c>
      <c r="Z47" s="66">
        <v>1.32</v>
      </c>
      <c r="AA47" s="66">
        <v>0.27109499999999997</v>
      </c>
    </row>
    <row r="48" spans="1:27" ht="21" customHeight="1" x14ac:dyDescent="0.25">
      <c r="A48" s="68" t="s">
        <v>300</v>
      </c>
      <c r="B48" s="69" t="s">
        <v>48</v>
      </c>
      <c r="C48" s="69">
        <v>5.3</v>
      </c>
      <c r="D48" s="69" t="s">
        <v>42</v>
      </c>
      <c r="E48" s="70">
        <v>1.8</v>
      </c>
      <c r="F48" s="69">
        <v>3</v>
      </c>
      <c r="G48" s="69">
        <v>2</v>
      </c>
      <c r="H48" s="69">
        <v>2</v>
      </c>
      <c r="I48" s="69">
        <v>4</v>
      </c>
      <c r="J48" s="69">
        <v>7</v>
      </c>
      <c r="K48" s="69">
        <v>0.94</v>
      </c>
      <c r="L48" s="69">
        <v>0.38</v>
      </c>
      <c r="M48" s="69">
        <v>1.32</v>
      </c>
      <c r="N48" s="69">
        <v>0</v>
      </c>
      <c r="O48" s="69">
        <v>0.19</v>
      </c>
      <c r="P48" s="69">
        <v>1</v>
      </c>
      <c r="Q48" s="69">
        <v>0.88000000000000012</v>
      </c>
      <c r="R48" s="69">
        <v>0.77</v>
      </c>
      <c r="S48" s="69">
        <v>0.14000000000000001</v>
      </c>
      <c r="T48" s="69">
        <v>0.3</v>
      </c>
      <c r="U48" s="69">
        <v>0.06</v>
      </c>
      <c r="V48" s="69">
        <v>1.07</v>
      </c>
      <c r="W48" s="69">
        <v>0.2</v>
      </c>
      <c r="X48" s="69">
        <v>6.9999999999999979E-2</v>
      </c>
      <c r="Y48" s="69" t="s">
        <v>49</v>
      </c>
      <c r="Z48" s="69">
        <v>0.75</v>
      </c>
      <c r="AA48" s="69">
        <v>0.26582812500000003</v>
      </c>
    </row>
    <row r="49" spans="1:27" ht="21" customHeight="1" x14ac:dyDescent="0.25">
      <c r="A49" s="65" t="s">
        <v>301</v>
      </c>
      <c r="B49" s="66" t="s">
        <v>49</v>
      </c>
      <c r="C49" s="66">
        <v>5.4</v>
      </c>
      <c r="D49" s="66" t="s">
        <v>42</v>
      </c>
      <c r="E49" s="67">
        <v>2.2999999999999998</v>
      </c>
      <c r="F49" s="66">
        <v>4</v>
      </c>
      <c r="G49" s="66">
        <v>2</v>
      </c>
      <c r="H49" s="66">
        <v>2</v>
      </c>
      <c r="I49" s="66">
        <v>4</v>
      </c>
      <c r="J49" s="66">
        <v>8</v>
      </c>
      <c r="K49" s="66">
        <v>0.93</v>
      </c>
      <c r="L49" s="66">
        <v>0.56000000000000005</v>
      </c>
      <c r="M49" s="66">
        <v>1.48</v>
      </c>
      <c r="N49" s="66">
        <v>0</v>
      </c>
      <c r="O49" s="66">
        <v>0.27</v>
      </c>
      <c r="P49" s="66">
        <v>0</v>
      </c>
      <c r="Q49" s="66">
        <v>1.04</v>
      </c>
      <c r="R49" s="66">
        <v>0.66999999999999993</v>
      </c>
      <c r="S49" s="66">
        <v>0.12</v>
      </c>
      <c r="T49" s="66">
        <v>0.64</v>
      </c>
      <c r="U49" s="66">
        <v>0.12</v>
      </c>
      <c r="V49" s="66">
        <v>1.31</v>
      </c>
      <c r="W49" s="66">
        <v>0.24</v>
      </c>
      <c r="X49" s="66">
        <v>1.31</v>
      </c>
      <c r="Y49" s="66" t="s">
        <v>48</v>
      </c>
      <c r="Z49" s="66">
        <v>0.56999999999999995</v>
      </c>
      <c r="AA49" s="66">
        <v>0.24734437500000001</v>
      </c>
    </row>
    <row r="50" spans="1:27" ht="21" customHeight="1" x14ac:dyDescent="0.25">
      <c r="A50" s="68" t="s">
        <v>302</v>
      </c>
      <c r="B50" s="69" t="s">
        <v>54</v>
      </c>
      <c r="C50" s="69">
        <v>8.3000000000000007</v>
      </c>
      <c r="D50" s="69" t="s">
        <v>42</v>
      </c>
      <c r="E50" s="70">
        <v>1.8</v>
      </c>
      <c r="F50" s="69">
        <v>3</v>
      </c>
      <c r="G50" s="69">
        <v>2</v>
      </c>
      <c r="H50" s="69">
        <v>1</v>
      </c>
      <c r="I50" s="69">
        <v>3</v>
      </c>
      <c r="J50" s="69">
        <v>7</v>
      </c>
      <c r="K50" s="69">
        <v>0.6</v>
      </c>
      <c r="L50" s="69">
        <v>0.24</v>
      </c>
      <c r="M50" s="69">
        <v>0.84</v>
      </c>
      <c r="N50" s="69">
        <v>0</v>
      </c>
      <c r="O50" s="69">
        <v>0.46</v>
      </c>
      <c r="P50" s="69">
        <v>0</v>
      </c>
      <c r="Q50" s="69">
        <v>0.74</v>
      </c>
      <c r="R50" s="69">
        <v>0.34</v>
      </c>
      <c r="S50" s="69">
        <v>0.04</v>
      </c>
      <c r="T50" s="69">
        <v>0.86</v>
      </c>
      <c r="U50" s="69">
        <v>0.1</v>
      </c>
      <c r="V50" s="69">
        <v>1.2</v>
      </c>
      <c r="W50" s="69">
        <v>0.14000000000000001</v>
      </c>
      <c r="X50" s="69">
        <v>1.2</v>
      </c>
      <c r="Y50" s="69" t="s">
        <v>53</v>
      </c>
      <c r="Z50" s="69">
        <v>0.56999999999999995</v>
      </c>
      <c r="AA50" s="69">
        <v>0.226575</v>
      </c>
    </row>
    <row r="51" spans="1:27" ht="21" customHeight="1" x14ac:dyDescent="0.25">
      <c r="A51" s="65" t="s">
        <v>149</v>
      </c>
      <c r="B51" s="66" t="s">
        <v>53</v>
      </c>
      <c r="C51" s="66">
        <v>9.6</v>
      </c>
      <c r="D51" s="66" t="s">
        <v>42</v>
      </c>
      <c r="E51" s="67">
        <v>4.5</v>
      </c>
      <c r="F51" s="66">
        <v>4</v>
      </c>
      <c r="G51" s="66">
        <v>2</v>
      </c>
      <c r="H51" s="66">
        <v>2</v>
      </c>
      <c r="I51" s="66">
        <v>4</v>
      </c>
      <c r="J51" s="66">
        <v>18</v>
      </c>
      <c r="K51" s="66">
        <v>1.46</v>
      </c>
      <c r="L51" s="66">
        <v>0.42</v>
      </c>
      <c r="M51" s="66">
        <v>1.88</v>
      </c>
      <c r="N51" s="66">
        <v>1</v>
      </c>
      <c r="O51" s="66">
        <v>1.21</v>
      </c>
      <c r="P51" s="66">
        <v>1</v>
      </c>
      <c r="Q51" s="66">
        <v>2.17</v>
      </c>
      <c r="R51" s="66">
        <v>2.08</v>
      </c>
      <c r="S51" s="66">
        <v>0.22</v>
      </c>
      <c r="T51" s="66">
        <v>1.3</v>
      </c>
      <c r="U51" s="66">
        <v>0.14000000000000001</v>
      </c>
      <c r="V51" s="66">
        <v>3.38</v>
      </c>
      <c r="W51" s="66">
        <v>0.36</v>
      </c>
      <c r="X51" s="66">
        <v>1.38</v>
      </c>
      <c r="Y51" s="66" t="s">
        <v>54</v>
      </c>
      <c r="Z51" s="66">
        <v>0.19</v>
      </c>
      <c r="AA51" s="66">
        <v>0.21272874999999999</v>
      </c>
    </row>
    <row r="52" spans="1:27" ht="21" customHeight="1" x14ac:dyDescent="0.25">
      <c r="A52" s="68" t="s">
        <v>55</v>
      </c>
      <c r="B52" s="69" t="s">
        <v>56</v>
      </c>
      <c r="C52" s="69">
        <v>6.2</v>
      </c>
      <c r="D52" s="69" t="s">
        <v>42</v>
      </c>
      <c r="E52" s="70">
        <v>2.5</v>
      </c>
      <c r="F52" s="69">
        <v>1</v>
      </c>
      <c r="G52" s="69">
        <v>2</v>
      </c>
      <c r="H52" s="69">
        <v>2</v>
      </c>
      <c r="I52" s="69">
        <v>4</v>
      </c>
      <c r="J52" s="69">
        <v>10</v>
      </c>
      <c r="K52" s="69">
        <v>0.32</v>
      </c>
      <c r="L52" s="69">
        <v>1.29</v>
      </c>
      <c r="M52" s="69">
        <v>1.61</v>
      </c>
      <c r="N52" s="69">
        <v>1</v>
      </c>
      <c r="O52" s="69">
        <v>0.45</v>
      </c>
      <c r="P52" s="69">
        <v>0</v>
      </c>
      <c r="Q52" s="69">
        <v>0.1</v>
      </c>
      <c r="R52" s="69">
        <v>0.23</v>
      </c>
      <c r="S52" s="69">
        <v>0.04</v>
      </c>
      <c r="T52" s="69">
        <v>0.32</v>
      </c>
      <c r="U52" s="69">
        <v>0.05</v>
      </c>
      <c r="V52" s="69">
        <v>0.55000000000000004</v>
      </c>
      <c r="W52" s="69">
        <v>0.09</v>
      </c>
      <c r="X52" s="69">
        <v>-0.45</v>
      </c>
      <c r="Y52" s="69" t="s">
        <v>57</v>
      </c>
      <c r="Z52" s="69">
        <v>1.1299999999999999</v>
      </c>
      <c r="AA52" s="69">
        <v>0.20587187500000001</v>
      </c>
    </row>
    <row r="53" spans="1:27" ht="21" customHeight="1" x14ac:dyDescent="0.25">
      <c r="A53" s="65" t="s">
        <v>303</v>
      </c>
      <c r="B53" s="66" t="s">
        <v>77</v>
      </c>
      <c r="C53" s="66">
        <v>4.5</v>
      </c>
      <c r="D53" s="66" t="s">
        <v>42</v>
      </c>
      <c r="E53" s="67">
        <v>1.8</v>
      </c>
      <c r="F53" s="66">
        <v>4</v>
      </c>
      <c r="G53" s="66">
        <v>2</v>
      </c>
      <c r="H53" s="66">
        <v>2</v>
      </c>
      <c r="I53" s="66">
        <v>4</v>
      </c>
      <c r="J53" s="66">
        <v>7</v>
      </c>
      <c r="K53" s="66">
        <v>0.67</v>
      </c>
      <c r="L53" s="66">
        <v>0.89</v>
      </c>
      <c r="M53" s="66">
        <v>1.56</v>
      </c>
      <c r="N53" s="66">
        <v>0</v>
      </c>
      <c r="O53" s="66">
        <v>0</v>
      </c>
      <c r="P53" s="66">
        <v>0</v>
      </c>
      <c r="Q53" s="66">
        <v>0.25</v>
      </c>
      <c r="R53" s="66">
        <v>0.16</v>
      </c>
      <c r="S53" s="66">
        <v>0.04</v>
      </c>
      <c r="T53" s="66">
        <v>0.09</v>
      </c>
      <c r="U53" s="66">
        <v>0.02</v>
      </c>
      <c r="V53" s="66">
        <v>0.25</v>
      </c>
      <c r="W53" s="66">
        <v>0.06</v>
      </c>
      <c r="X53" s="66">
        <v>0.25</v>
      </c>
      <c r="Y53" s="66" t="s">
        <v>76</v>
      </c>
      <c r="Z53" s="66">
        <v>2.4500000000000002</v>
      </c>
      <c r="AA53" s="66">
        <v>0.20289062499999999</v>
      </c>
    </row>
    <row r="54" spans="1:27" ht="21" customHeight="1" x14ac:dyDescent="0.25">
      <c r="A54" s="68" t="s">
        <v>304</v>
      </c>
      <c r="B54" s="69" t="s">
        <v>77</v>
      </c>
      <c r="C54" s="69">
        <v>4.9000000000000004</v>
      </c>
      <c r="D54" s="69" t="s">
        <v>42</v>
      </c>
      <c r="E54" s="70">
        <v>1</v>
      </c>
      <c r="F54" s="69">
        <v>2</v>
      </c>
      <c r="G54" s="69">
        <v>1</v>
      </c>
      <c r="H54" s="69">
        <v>2</v>
      </c>
      <c r="I54" s="69">
        <v>3</v>
      </c>
      <c r="J54" s="69">
        <v>4</v>
      </c>
      <c r="K54" s="69">
        <v>0.2</v>
      </c>
      <c r="L54" s="69">
        <v>0.61</v>
      </c>
      <c r="M54" s="69">
        <v>0.82</v>
      </c>
      <c r="N54" s="69">
        <v>0</v>
      </c>
      <c r="O54" s="69">
        <v>0.05</v>
      </c>
      <c r="P54" s="69">
        <v>0</v>
      </c>
      <c r="Q54" s="69">
        <v>0.2</v>
      </c>
      <c r="R54" s="69">
        <v>7.0000000000000007E-2</v>
      </c>
      <c r="S54" s="69">
        <v>0.01</v>
      </c>
      <c r="T54" s="69">
        <v>0.18</v>
      </c>
      <c r="U54" s="69">
        <v>0.04</v>
      </c>
      <c r="V54" s="69">
        <v>0.25</v>
      </c>
      <c r="W54" s="69">
        <v>0.05</v>
      </c>
      <c r="X54" s="69">
        <v>0.25</v>
      </c>
      <c r="Y54" s="69" t="s">
        <v>76</v>
      </c>
      <c r="Z54" s="69">
        <v>2.4500000000000002</v>
      </c>
      <c r="AA54" s="69">
        <v>0.20289062499999999</v>
      </c>
    </row>
    <row r="55" spans="1:27" ht="21" customHeight="1" x14ac:dyDescent="0.25">
      <c r="A55" s="65" t="s">
        <v>97</v>
      </c>
      <c r="B55" s="66" t="s">
        <v>66</v>
      </c>
      <c r="C55" s="66">
        <v>5.4</v>
      </c>
      <c r="D55" s="66" t="s">
        <v>42</v>
      </c>
      <c r="E55" s="67">
        <v>1.8</v>
      </c>
      <c r="F55" s="66">
        <v>4</v>
      </c>
      <c r="G55" s="66">
        <v>2</v>
      </c>
      <c r="H55" s="66">
        <v>2</v>
      </c>
      <c r="I55" s="66">
        <v>4</v>
      </c>
      <c r="J55" s="66">
        <v>7</v>
      </c>
      <c r="K55" s="66">
        <v>0.56000000000000005</v>
      </c>
      <c r="L55" s="66">
        <v>0.74</v>
      </c>
      <c r="M55" s="66">
        <v>1.3</v>
      </c>
      <c r="N55" s="66">
        <v>0</v>
      </c>
      <c r="O55" s="66">
        <v>0.36</v>
      </c>
      <c r="P55" s="66">
        <v>0</v>
      </c>
      <c r="Q55" s="66">
        <v>0.04</v>
      </c>
      <c r="R55" s="66">
        <v>0.36</v>
      </c>
      <c r="S55" s="66">
        <v>7.0000000000000007E-2</v>
      </c>
      <c r="T55" s="66">
        <v>0.04</v>
      </c>
      <c r="U55" s="66">
        <v>0.01</v>
      </c>
      <c r="V55" s="66">
        <v>0.4</v>
      </c>
      <c r="W55" s="66">
        <v>0.08</v>
      </c>
      <c r="X55" s="66">
        <v>0.4</v>
      </c>
      <c r="Y55" s="66" t="s">
        <v>65</v>
      </c>
      <c r="Z55" s="66">
        <v>1.51</v>
      </c>
      <c r="AA55" s="66">
        <v>0.200075</v>
      </c>
    </row>
    <row r="56" spans="1:27" ht="21" customHeight="1" x14ac:dyDescent="0.25">
      <c r="A56" s="68" t="s">
        <v>305</v>
      </c>
      <c r="B56" s="69" t="s">
        <v>61</v>
      </c>
      <c r="C56" s="69">
        <v>5.5</v>
      </c>
      <c r="D56" s="69" t="s">
        <v>42</v>
      </c>
      <c r="E56" s="70">
        <v>3</v>
      </c>
      <c r="F56" s="69">
        <v>4</v>
      </c>
      <c r="G56" s="69">
        <v>2</v>
      </c>
      <c r="H56" s="69">
        <v>2</v>
      </c>
      <c r="I56" s="69">
        <v>4</v>
      </c>
      <c r="J56" s="69">
        <v>12</v>
      </c>
      <c r="K56" s="69">
        <v>0.73</v>
      </c>
      <c r="L56" s="69">
        <v>1.45</v>
      </c>
      <c r="M56" s="69">
        <v>2.1800000000000002</v>
      </c>
      <c r="N56" s="69">
        <v>0</v>
      </c>
      <c r="O56" s="69">
        <v>0.48</v>
      </c>
      <c r="P56" s="69">
        <v>2</v>
      </c>
      <c r="Q56" s="69">
        <v>1.1000000000000001</v>
      </c>
      <c r="R56" s="69">
        <v>0.52</v>
      </c>
      <c r="S56" s="69">
        <v>0.09</v>
      </c>
      <c r="T56" s="69">
        <v>1.06</v>
      </c>
      <c r="U56" s="69">
        <v>0.19</v>
      </c>
      <c r="V56" s="69">
        <v>1.58</v>
      </c>
      <c r="W56" s="69">
        <v>0.28000000000000003</v>
      </c>
      <c r="X56" s="69">
        <v>-0.41999999999999987</v>
      </c>
      <c r="Y56" s="69" t="s">
        <v>60</v>
      </c>
      <c r="Z56" s="69">
        <v>0.38</v>
      </c>
      <c r="AA56" s="69">
        <v>0.19888249999999999</v>
      </c>
    </row>
    <row r="57" spans="1:27" ht="21" customHeight="1" x14ac:dyDescent="0.25">
      <c r="A57" s="65" t="s">
        <v>306</v>
      </c>
      <c r="B57" s="66" t="s">
        <v>49</v>
      </c>
      <c r="C57" s="66">
        <v>5.5</v>
      </c>
      <c r="D57" s="66" t="s">
        <v>42</v>
      </c>
      <c r="E57" s="67">
        <v>4.3</v>
      </c>
      <c r="F57" s="66">
        <v>4</v>
      </c>
      <c r="G57" s="66">
        <v>2</v>
      </c>
      <c r="H57" s="66">
        <v>2</v>
      </c>
      <c r="I57" s="66">
        <v>4</v>
      </c>
      <c r="J57" s="66">
        <v>15</v>
      </c>
      <c r="K57" s="66">
        <v>2</v>
      </c>
      <c r="L57" s="66">
        <v>0.73</v>
      </c>
      <c r="M57" s="66">
        <v>2.73</v>
      </c>
      <c r="N57" s="66">
        <v>1</v>
      </c>
      <c r="O57" s="66">
        <v>0.32</v>
      </c>
      <c r="P57" s="66">
        <v>0</v>
      </c>
      <c r="Q57" s="66">
        <v>0.73</v>
      </c>
      <c r="R57" s="66">
        <v>0.69</v>
      </c>
      <c r="S57" s="66">
        <v>0.13</v>
      </c>
      <c r="T57" s="66">
        <v>0.36</v>
      </c>
      <c r="U57" s="66">
        <v>7.0000000000000007E-2</v>
      </c>
      <c r="V57" s="66">
        <v>1.05</v>
      </c>
      <c r="W57" s="66">
        <v>0.2</v>
      </c>
      <c r="X57" s="66">
        <v>4.9999999999999933E-2</v>
      </c>
      <c r="Y57" s="66" t="s">
        <v>48</v>
      </c>
      <c r="Z57" s="66">
        <v>0.56999999999999995</v>
      </c>
      <c r="AA57" s="66">
        <v>0.198253125</v>
      </c>
    </row>
    <row r="58" spans="1:27" ht="21" customHeight="1" x14ac:dyDescent="0.25">
      <c r="A58" s="68" t="s">
        <v>59</v>
      </c>
      <c r="B58" s="69" t="s">
        <v>60</v>
      </c>
      <c r="C58" s="69">
        <v>6.5</v>
      </c>
      <c r="D58" s="69" t="s">
        <v>42</v>
      </c>
      <c r="E58" s="70">
        <v>4</v>
      </c>
      <c r="F58" s="69">
        <v>4</v>
      </c>
      <c r="G58" s="69">
        <v>2</v>
      </c>
      <c r="H58" s="69">
        <v>2</v>
      </c>
      <c r="I58" s="69">
        <v>4</v>
      </c>
      <c r="J58" s="69">
        <v>16</v>
      </c>
      <c r="K58" s="69">
        <v>0.46</v>
      </c>
      <c r="L58" s="69">
        <v>2</v>
      </c>
      <c r="M58" s="69">
        <v>2.46</v>
      </c>
      <c r="N58" s="69">
        <v>1</v>
      </c>
      <c r="O58" s="69">
        <v>0.72</v>
      </c>
      <c r="P58" s="69">
        <v>0</v>
      </c>
      <c r="Q58" s="69">
        <v>0.84000000000000008</v>
      </c>
      <c r="R58" s="69">
        <v>1</v>
      </c>
      <c r="S58" s="69">
        <v>0.15</v>
      </c>
      <c r="T58" s="69">
        <v>0.56000000000000005</v>
      </c>
      <c r="U58" s="69">
        <v>0.09</v>
      </c>
      <c r="V58" s="69">
        <v>1.56</v>
      </c>
      <c r="W58" s="69">
        <v>0.24</v>
      </c>
      <c r="X58" s="69">
        <v>0.56000000000000005</v>
      </c>
      <c r="Y58" s="69" t="s">
        <v>61</v>
      </c>
      <c r="Z58" s="69">
        <v>0.38</v>
      </c>
      <c r="AA58" s="69">
        <v>0.19636500000000001</v>
      </c>
    </row>
    <row r="59" spans="1:27" ht="21" customHeight="1" x14ac:dyDescent="0.25">
      <c r="A59" s="65" t="s">
        <v>307</v>
      </c>
      <c r="B59" s="66" t="s">
        <v>71</v>
      </c>
      <c r="C59" s="66">
        <v>5.5</v>
      </c>
      <c r="D59" s="66" t="s">
        <v>42</v>
      </c>
      <c r="E59" s="67">
        <v>1.5</v>
      </c>
      <c r="F59" s="66">
        <v>2</v>
      </c>
      <c r="G59" s="66">
        <v>2</v>
      </c>
      <c r="H59" s="66">
        <v>1</v>
      </c>
      <c r="I59" s="66">
        <v>3</v>
      </c>
      <c r="J59" s="66">
        <v>6</v>
      </c>
      <c r="K59" s="66">
        <v>0.73</v>
      </c>
      <c r="L59" s="66">
        <v>0.36</v>
      </c>
      <c r="M59" s="66">
        <v>1.0900000000000001</v>
      </c>
      <c r="N59" s="66">
        <v>0</v>
      </c>
      <c r="O59" s="66">
        <v>0.42</v>
      </c>
      <c r="P59" s="66">
        <v>0</v>
      </c>
      <c r="Q59" s="66">
        <v>0.08</v>
      </c>
      <c r="R59" s="66">
        <v>0.12</v>
      </c>
      <c r="S59" s="66">
        <v>0.02</v>
      </c>
      <c r="T59" s="66">
        <v>0.38</v>
      </c>
      <c r="U59" s="66">
        <v>7.0000000000000007E-2</v>
      </c>
      <c r="V59" s="66">
        <v>0.5</v>
      </c>
      <c r="W59" s="66">
        <v>9.0000000000000011E-2</v>
      </c>
      <c r="X59" s="66">
        <v>0.5</v>
      </c>
      <c r="Y59" s="66" t="s">
        <v>69</v>
      </c>
      <c r="Z59" s="66">
        <v>1.1299999999999999</v>
      </c>
      <c r="AA59" s="66">
        <v>0.18715625</v>
      </c>
    </row>
    <row r="60" spans="1:27" ht="21" customHeight="1" x14ac:dyDescent="0.25">
      <c r="A60" s="68" t="s">
        <v>308</v>
      </c>
      <c r="B60" s="69" t="s">
        <v>54</v>
      </c>
      <c r="C60" s="69">
        <v>6.9</v>
      </c>
      <c r="D60" s="69" t="s">
        <v>42</v>
      </c>
      <c r="E60" s="70">
        <v>2.5</v>
      </c>
      <c r="F60" s="69">
        <v>3</v>
      </c>
      <c r="G60" s="69">
        <v>2</v>
      </c>
      <c r="H60" s="69">
        <v>2</v>
      </c>
      <c r="I60" s="69">
        <v>4</v>
      </c>
      <c r="J60" s="69">
        <v>10</v>
      </c>
      <c r="K60" s="69">
        <v>0.57999999999999996</v>
      </c>
      <c r="L60" s="69">
        <v>0.87</v>
      </c>
      <c r="M60" s="69">
        <v>1.45</v>
      </c>
      <c r="N60" s="69">
        <v>0</v>
      </c>
      <c r="O60" s="69">
        <v>0.25</v>
      </c>
      <c r="P60" s="69">
        <v>0</v>
      </c>
      <c r="Q60" s="69">
        <v>0.74</v>
      </c>
      <c r="R60" s="69">
        <v>0.27</v>
      </c>
      <c r="S60" s="69">
        <v>0.04</v>
      </c>
      <c r="T60" s="69">
        <v>0.72</v>
      </c>
      <c r="U60" s="69">
        <v>0.1</v>
      </c>
      <c r="V60" s="69">
        <v>0.99</v>
      </c>
      <c r="W60" s="69">
        <v>0.14000000000000001</v>
      </c>
      <c r="X60" s="69">
        <v>0.99</v>
      </c>
      <c r="Y60" s="69" t="s">
        <v>53</v>
      </c>
      <c r="Z60" s="69">
        <v>0.56999999999999995</v>
      </c>
      <c r="AA60" s="69">
        <v>0.186924375</v>
      </c>
    </row>
    <row r="61" spans="1:27" ht="21" customHeight="1" x14ac:dyDescent="0.25">
      <c r="A61" s="65" t="s">
        <v>309</v>
      </c>
      <c r="B61" s="66" t="s">
        <v>41</v>
      </c>
      <c r="C61" s="66">
        <v>5</v>
      </c>
      <c r="D61" s="66" t="s">
        <v>42</v>
      </c>
      <c r="E61" s="67">
        <v>2.2000000000000002</v>
      </c>
      <c r="F61" s="66">
        <v>4</v>
      </c>
      <c r="G61" s="66">
        <v>2</v>
      </c>
      <c r="H61" s="66">
        <v>2</v>
      </c>
      <c r="I61" s="66">
        <v>4</v>
      </c>
      <c r="J61" s="66">
        <v>9</v>
      </c>
      <c r="K61" s="66">
        <v>0.6</v>
      </c>
      <c r="L61" s="66">
        <v>1.2</v>
      </c>
      <c r="M61" s="66">
        <v>1.8</v>
      </c>
      <c r="N61" s="66">
        <v>0</v>
      </c>
      <c r="O61" s="66">
        <v>0.04</v>
      </c>
      <c r="P61" s="66">
        <v>0</v>
      </c>
      <c r="Q61" s="66">
        <v>0.56000000000000005</v>
      </c>
      <c r="R61" s="66">
        <v>0.14000000000000001</v>
      </c>
      <c r="S61" s="66">
        <v>0.03</v>
      </c>
      <c r="T61" s="66">
        <v>0.46</v>
      </c>
      <c r="U61" s="66">
        <v>0.09</v>
      </c>
      <c r="V61" s="66">
        <v>0.60000000000000009</v>
      </c>
      <c r="W61" s="66">
        <v>0.12</v>
      </c>
      <c r="X61" s="66">
        <v>0.60000000000000009</v>
      </c>
      <c r="Y61" s="66" t="s">
        <v>43</v>
      </c>
      <c r="Z61" s="66">
        <v>0.94</v>
      </c>
      <c r="AA61" s="66">
        <v>0.18682499999999999</v>
      </c>
    </row>
    <row r="62" spans="1:27" ht="21" customHeight="1" x14ac:dyDescent="0.25">
      <c r="A62" s="68" t="s">
        <v>310</v>
      </c>
      <c r="B62" s="69" t="s">
        <v>74</v>
      </c>
      <c r="C62" s="69">
        <v>6.4</v>
      </c>
      <c r="D62" s="69" t="s">
        <v>42</v>
      </c>
      <c r="E62" s="70">
        <v>0.3</v>
      </c>
      <c r="F62" s="69">
        <v>2</v>
      </c>
      <c r="G62" s="69">
        <v>1</v>
      </c>
      <c r="H62" s="69">
        <v>1</v>
      </c>
      <c r="I62" s="69">
        <v>2</v>
      </c>
      <c r="J62" s="69">
        <v>3</v>
      </c>
      <c r="K62" s="69">
        <v>0.31</v>
      </c>
      <c r="L62" s="69">
        <v>0.16</v>
      </c>
      <c r="M62" s="69">
        <v>0.47</v>
      </c>
      <c r="N62" s="69">
        <v>0</v>
      </c>
      <c r="O62" s="69">
        <v>0.39</v>
      </c>
      <c r="P62" s="69">
        <v>0</v>
      </c>
      <c r="Q62" s="69">
        <v>0.03</v>
      </c>
      <c r="R62" s="69">
        <v>0.33</v>
      </c>
      <c r="S62" s="69">
        <v>0.05</v>
      </c>
      <c r="T62" s="69">
        <v>0.09</v>
      </c>
      <c r="U62" s="69">
        <v>0.01</v>
      </c>
      <c r="V62" s="69">
        <v>0.42</v>
      </c>
      <c r="W62" s="69">
        <v>0.06</v>
      </c>
      <c r="X62" s="69">
        <v>0.42</v>
      </c>
      <c r="Y62" s="69" t="s">
        <v>73</v>
      </c>
      <c r="Z62" s="69">
        <v>1.32</v>
      </c>
      <c r="AA62" s="69">
        <v>0.183645</v>
      </c>
    </row>
    <row r="63" spans="1:27" ht="21" customHeight="1" x14ac:dyDescent="0.25">
      <c r="A63" s="65" t="s">
        <v>311</v>
      </c>
      <c r="B63" s="66" t="s">
        <v>66</v>
      </c>
      <c r="C63" s="66">
        <v>4.9000000000000004</v>
      </c>
      <c r="D63" s="66" t="s">
        <v>42</v>
      </c>
      <c r="E63" s="67">
        <v>1.5</v>
      </c>
      <c r="F63" s="66">
        <v>4</v>
      </c>
      <c r="G63" s="66">
        <v>2</v>
      </c>
      <c r="H63" s="66">
        <v>2</v>
      </c>
      <c r="I63" s="66">
        <v>4</v>
      </c>
      <c r="J63" s="66">
        <v>6</v>
      </c>
      <c r="K63" s="66">
        <v>0.61</v>
      </c>
      <c r="L63" s="66">
        <v>0.61</v>
      </c>
      <c r="M63" s="66">
        <v>1.22</v>
      </c>
      <c r="N63" s="66">
        <v>0</v>
      </c>
      <c r="O63" s="66">
        <v>0</v>
      </c>
      <c r="P63" s="66">
        <v>0</v>
      </c>
      <c r="Q63" s="66">
        <v>0.34</v>
      </c>
      <c r="R63" s="66">
        <v>0.2</v>
      </c>
      <c r="S63" s="66">
        <v>0.04</v>
      </c>
      <c r="T63" s="66">
        <v>0.14000000000000001</v>
      </c>
      <c r="U63" s="66">
        <v>0.03</v>
      </c>
      <c r="V63" s="66">
        <v>0.34</v>
      </c>
      <c r="W63" s="66">
        <v>7.0000000000000007E-2</v>
      </c>
      <c r="X63" s="66">
        <v>0.34</v>
      </c>
      <c r="Y63" s="66" t="s">
        <v>65</v>
      </c>
      <c r="Z63" s="66">
        <v>1.51</v>
      </c>
      <c r="AA63" s="66">
        <v>0.17006375000000001</v>
      </c>
    </row>
    <row r="64" spans="1:27" ht="21" customHeight="1" x14ac:dyDescent="0.25">
      <c r="A64" s="68" t="s">
        <v>146</v>
      </c>
      <c r="B64" s="69" t="s">
        <v>43</v>
      </c>
      <c r="C64" s="69">
        <v>5.5</v>
      </c>
      <c r="D64" s="69" t="s">
        <v>42</v>
      </c>
      <c r="E64" s="70">
        <v>4</v>
      </c>
      <c r="F64" s="69">
        <v>4</v>
      </c>
      <c r="G64" s="69">
        <v>2</v>
      </c>
      <c r="H64" s="69">
        <v>2</v>
      </c>
      <c r="I64" s="69">
        <v>4</v>
      </c>
      <c r="J64" s="69">
        <v>16</v>
      </c>
      <c r="K64" s="69">
        <v>2.1800000000000002</v>
      </c>
      <c r="L64" s="69">
        <v>0.73</v>
      </c>
      <c r="M64" s="69">
        <v>2.91</v>
      </c>
      <c r="N64" s="69">
        <v>1</v>
      </c>
      <c r="O64" s="69">
        <v>2.02</v>
      </c>
      <c r="P64" s="69">
        <v>0</v>
      </c>
      <c r="Q64" s="69">
        <v>0.64</v>
      </c>
      <c r="R64" s="69">
        <v>1.24</v>
      </c>
      <c r="S64" s="69">
        <v>0.23</v>
      </c>
      <c r="T64" s="69">
        <v>1.42</v>
      </c>
      <c r="U64" s="69">
        <v>0.26</v>
      </c>
      <c r="V64" s="69">
        <v>2.66</v>
      </c>
      <c r="W64" s="69">
        <v>0.49</v>
      </c>
      <c r="X64" s="69">
        <v>1.66</v>
      </c>
      <c r="Y64" s="69" t="s">
        <v>41</v>
      </c>
      <c r="Z64" s="69">
        <v>0.19</v>
      </c>
      <c r="AA64" s="69">
        <v>0.16741375</v>
      </c>
    </row>
    <row r="65" spans="1:27" ht="21" customHeight="1" x14ac:dyDescent="0.25">
      <c r="A65" s="65" t="s">
        <v>312</v>
      </c>
      <c r="B65" s="66" t="s">
        <v>43</v>
      </c>
      <c r="C65" s="66">
        <v>5.6</v>
      </c>
      <c r="D65" s="66" t="s">
        <v>42</v>
      </c>
      <c r="E65" s="67">
        <v>5</v>
      </c>
      <c r="F65" s="66">
        <v>4</v>
      </c>
      <c r="G65" s="66">
        <v>2</v>
      </c>
      <c r="H65" s="66">
        <v>2</v>
      </c>
      <c r="I65" s="66">
        <v>4</v>
      </c>
      <c r="J65" s="66">
        <v>20</v>
      </c>
      <c r="K65" s="66">
        <v>1.07</v>
      </c>
      <c r="L65" s="66">
        <v>2.5</v>
      </c>
      <c r="M65" s="66">
        <v>3.57</v>
      </c>
      <c r="N65" s="66">
        <v>2</v>
      </c>
      <c r="O65" s="66">
        <v>1.31</v>
      </c>
      <c r="P65" s="66">
        <v>1</v>
      </c>
      <c r="Q65" s="66">
        <v>1.33</v>
      </c>
      <c r="R65" s="66">
        <v>1.63</v>
      </c>
      <c r="S65" s="66">
        <v>0.3</v>
      </c>
      <c r="T65" s="66">
        <v>1.01</v>
      </c>
      <c r="U65" s="66">
        <v>0.18</v>
      </c>
      <c r="V65" s="66">
        <v>2.64</v>
      </c>
      <c r="W65" s="66">
        <v>0.48</v>
      </c>
      <c r="X65" s="66">
        <v>-0.3600000000000001</v>
      </c>
      <c r="Y65" s="66" t="s">
        <v>41</v>
      </c>
      <c r="Z65" s="66">
        <v>0.19</v>
      </c>
      <c r="AA65" s="66">
        <v>0.166155</v>
      </c>
    </row>
    <row r="66" spans="1:27" ht="21" customHeight="1" x14ac:dyDescent="0.25">
      <c r="A66" s="68" t="s">
        <v>313</v>
      </c>
      <c r="B66" s="69" t="s">
        <v>66</v>
      </c>
      <c r="C66" s="69">
        <v>6</v>
      </c>
      <c r="D66" s="69" t="s">
        <v>42</v>
      </c>
      <c r="E66" s="70">
        <v>2.5</v>
      </c>
      <c r="F66" s="69">
        <v>3</v>
      </c>
      <c r="G66" s="69">
        <v>2</v>
      </c>
      <c r="H66" s="69">
        <v>2</v>
      </c>
      <c r="I66" s="69">
        <v>4</v>
      </c>
      <c r="J66" s="69">
        <v>10</v>
      </c>
      <c r="K66" s="69">
        <v>0.5</v>
      </c>
      <c r="L66" s="69">
        <v>1.17</v>
      </c>
      <c r="M66" s="69">
        <v>1.67</v>
      </c>
      <c r="N66" s="69">
        <v>1</v>
      </c>
      <c r="O66" s="69">
        <v>0.28999999999999998</v>
      </c>
      <c r="P66" s="69">
        <v>0</v>
      </c>
      <c r="Q66" s="69">
        <v>0.03</v>
      </c>
      <c r="R66" s="69">
        <v>0.03</v>
      </c>
      <c r="S66" s="69">
        <v>0</v>
      </c>
      <c r="T66" s="69">
        <v>0.28999999999999998</v>
      </c>
      <c r="U66" s="69">
        <v>0.05</v>
      </c>
      <c r="V66" s="69">
        <v>0.32</v>
      </c>
      <c r="W66" s="69">
        <v>0.05</v>
      </c>
      <c r="X66" s="69">
        <v>-0.67999999999999994</v>
      </c>
      <c r="Y66" s="69" t="s">
        <v>65</v>
      </c>
      <c r="Z66" s="69">
        <v>1.51</v>
      </c>
      <c r="AA66" s="69">
        <v>0.16006000000000001</v>
      </c>
    </row>
    <row r="67" spans="1:27" ht="21" customHeight="1" x14ac:dyDescent="0.25">
      <c r="A67" s="65" t="s">
        <v>314</v>
      </c>
      <c r="B67" s="66" t="s">
        <v>56</v>
      </c>
      <c r="C67" s="66">
        <v>5</v>
      </c>
      <c r="D67" s="66" t="s">
        <v>42</v>
      </c>
      <c r="E67" s="67">
        <v>1.5</v>
      </c>
      <c r="F67" s="66">
        <v>3</v>
      </c>
      <c r="G67" s="66">
        <v>2</v>
      </c>
      <c r="H67" s="66">
        <v>1</v>
      </c>
      <c r="I67" s="66">
        <v>3</v>
      </c>
      <c r="J67" s="66">
        <v>6</v>
      </c>
      <c r="K67" s="66">
        <v>0.8</v>
      </c>
      <c r="L67" s="66">
        <v>0.4</v>
      </c>
      <c r="M67" s="66">
        <v>1.2</v>
      </c>
      <c r="N67" s="66">
        <v>0</v>
      </c>
      <c r="O67" s="66">
        <v>0.22</v>
      </c>
      <c r="P67" s="66">
        <v>0</v>
      </c>
      <c r="Q67" s="66">
        <v>0.2</v>
      </c>
      <c r="R67" s="66">
        <v>0.38</v>
      </c>
      <c r="S67" s="66">
        <v>0.08</v>
      </c>
      <c r="T67" s="66">
        <v>0.04</v>
      </c>
      <c r="U67" s="66">
        <v>0.01</v>
      </c>
      <c r="V67" s="66">
        <v>0.42</v>
      </c>
      <c r="W67" s="66">
        <v>0.09</v>
      </c>
      <c r="X67" s="66">
        <v>0.42</v>
      </c>
      <c r="Y67" s="66" t="s">
        <v>57</v>
      </c>
      <c r="Z67" s="66">
        <v>1.1299999999999999</v>
      </c>
      <c r="AA67" s="66">
        <v>0.15721125</v>
      </c>
    </row>
    <row r="68" spans="1:27" ht="21" customHeight="1" x14ac:dyDescent="0.25">
      <c r="A68" s="68" t="s">
        <v>315</v>
      </c>
      <c r="B68" s="69" t="s">
        <v>74</v>
      </c>
      <c r="C68" s="69">
        <v>5.4</v>
      </c>
      <c r="D68" s="69" t="s">
        <v>42</v>
      </c>
      <c r="E68" s="70">
        <v>1</v>
      </c>
      <c r="F68" s="69">
        <v>1</v>
      </c>
      <c r="G68" s="69">
        <v>0</v>
      </c>
      <c r="H68" s="69">
        <v>1</v>
      </c>
      <c r="I68" s="69">
        <v>1</v>
      </c>
      <c r="J68" s="69">
        <v>2</v>
      </c>
      <c r="K68" s="69">
        <v>0</v>
      </c>
      <c r="L68" s="69">
        <v>0.37</v>
      </c>
      <c r="M68" s="69">
        <v>0.37</v>
      </c>
      <c r="N68" s="69">
        <v>0</v>
      </c>
      <c r="O68" s="69">
        <v>0</v>
      </c>
      <c r="P68" s="69">
        <v>0</v>
      </c>
      <c r="Q68" s="69">
        <v>0.35</v>
      </c>
      <c r="R68" s="69">
        <v>0</v>
      </c>
      <c r="S68" s="69">
        <v>0</v>
      </c>
      <c r="T68" s="69">
        <v>0.35</v>
      </c>
      <c r="U68" s="69">
        <v>0.06</v>
      </c>
      <c r="V68" s="69">
        <v>0.35</v>
      </c>
      <c r="W68" s="69">
        <v>0.06</v>
      </c>
      <c r="X68" s="69">
        <v>0.35</v>
      </c>
      <c r="Y68" s="69" t="s">
        <v>73</v>
      </c>
      <c r="Z68" s="69">
        <v>1.32</v>
      </c>
      <c r="AA68" s="69">
        <v>0.15303749999999999</v>
      </c>
    </row>
    <row r="69" spans="1:27" ht="21" customHeight="1" x14ac:dyDescent="0.25">
      <c r="A69" s="65" t="s">
        <v>316</v>
      </c>
      <c r="B69" s="66" t="s">
        <v>69</v>
      </c>
      <c r="C69" s="66">
        <v>5</v>
      </c>
      <c r="D69" s="66" t="s">
        <v>42</v>
      </c>
      <c r="E69" s="67">
        <v>1.8</v>
      </c>
      <c r="F69" s="66">
        <v>2</v>
      </c>
      <c r="G69" s="66">
        <v>2</v>
      </c>
      <c r="H69" s="66">
        <v>2</v>
      </c>
      <c r="I69" s="66">
        <v>4</v>
      </c>
      <c r="J69" s="66">
        <v>7</v>
      </c>
      <c r="K69" s="66">
        <v>0.8</v>
      </c>
      <c r="L69" s="66">
        <v>0.6</v>
      </c>
      <c r="M69" s="66">
        <v>1.4</v>
      </c>
      <c r="N69" s="66">
        <v>0</v>
      </c>
      <c r="O69" s="66">
        <v>0.23</v>
      </c>
      <c r="P69" s="66">
        <v>0</v>
      </c>
      <c r="Q69" s="66">
        <v>0.37</v>
      </c>
      <c r="R69" s="66">
        <v>0.36</v>
      </c>
      <c r="S69" s="66">
        <v>7.0000000000000007E-2</v>
      </c>
      <c r="T69" s="66">
        <v>0.24</v>
      </c>
      <c r="U69" s="66">
        <v>0.05</v>
      </c>
      <c r="V69" s="66">
        <v>0.6</v>
      </c>
      <c r="W69" s="66">
        <v>0.12</v>
      </c>
      <c r="X69" s="66">
        <v>0.6</v>
      </c>
      <c r="Y69" s="66" t="s">
        <v>71</v>
      </c>
      <c r="Z69" s="66">
        <v>0.75</v>
      </c>
      <c r="AA69" s="66">
        <v>0.14906249999999999</v>
      </c>
    </row>
    <row r="70" spans="1:27" ht="21" customHeight="1" x14ac:dyDescent="0.25">
      <c r="A70" s="68" t="s">
        <v>317</v>
      </c>
      <c r="B70" s="69" t="s">
        <v>73</v>
      </c>
      <c r="C70" s="69">
        <v>4.9000000000000004</v>
      </c>
      <c r="D70" s="69" t="s">
        <v>42</v>
      </c>
      <c r="E70" s="70">
        <v>2</v>
      </c>
      <c r="F70" s="69">
        <v>4</v>
      </c>
      <c r="G70" s="69">
        <v>2</v>
      </c>
      <c r="H70" s="69">
        <v>2</v>
      </c>
      <c r="I70" s="69">
        <v>4</v>
      </c>
      <c r="J70" s="69">
        <v>8</v>
      </c>
      <c r="K70" s="69">
        <v>0.82</v>
      </c>
      <c r="L70" s="69">
        <v>0.82</v>
      </c>
      <c r="M70" s="69">
        <v>1.63</v>
      </c>
      <c r="N70" s="69">
        <v>0</v>
      </c>
      <c r="O70" s="69">
        <v>0.13</v>
      </c>
      <c r="P70" s="69">
        <v>0</v>
      </c>
      <c r="Q70" s="69">
        <v>0.34</v>
      </c>
      <c r="R70" s="69">
        <v>0.3</v>
      </c>
      <c r="S70" s="69">
        <v>0.06</v>
      </c>
      <c r="T70" s="69">
        <v>0.17</v>
      </c>
      <c r="U70" s="69">
        <v>0.03</v>
      </c>
      <c r="V70" s="69">
        <v>0.47</v>
      </c>
      <c r="W70" s="69">
        <v>0.09</v>
      </c>
      <c r="X70" s="69">
        <v>0.47</v>
      </c>
      <c r="Y70" s="69" t="s">
        <v>74</v>
      </c>
      <c r="Z70" s="69">
        <v>0.94</v>
      </c>
      <c r="AA70" s="69">
        <v>0.14634625000000001</v>
      </c>
    </row>
    <row r="71" spans="1:27" ht="21" customHeight="1" x14ac:dyDescent="0.25">
      <c r="A71" s="65" t="s">
        <v>318</v>
      </c>
      <c r="B71" s="66" t="s">
        <v>69</v>
      </c>
      <c r="C71" s="66">
        <v>5.5</v>
      </c>
      <c r="D71" s="66" t="s">
        <v>42</v>
      </c>
      <c r="E71" s="67">
        <v>2.2000000000000002</v>
      </c>
      <c r="F71" s="66">
        <v>3</v>
      </c>
      <c r="G71" s="66">
        <v>2</v>
      </c>
      <c r="H71" s="66">
        <v>1</v>
      </c>
      <c r="I71" s="66">
        <v>3</v>
      </c>
      <c r="J71" s="66">
        <v>9</v>
      </c>
      <c r="K71" s="66">
        <v>1.45</v>
      </c>
      <c r="L71" s="66">
        <v>0.18</v>
      </c>
      <c r="M71" s="66">
        <v>1.64</v>
      </c>
      <c r="N71" s="66">
        <v>0</v>
      </c>
      <c r="O71" s="66">
        <v>0.1</v>
      </c>
      <c r="P71" s="66">
        <v>1</v>
      </c>
      <c r="Q71" s="66">
        <v>0.46</v>
      </c>
      <c r="R71" s="66">
        <v>0.41</v>
      </c>
      <c r="S71" s="66">
        <v>7.0000000000000007E-2</v>
      </c>
      <c r="T71" s="66">
        <v>0.15</v>
      </c>
      <c r="U71" s="66">
        <v>0.03</v>
      </c>
      <c r="V71" s="66">
        <v>0.55999999999999994</v>
      </c>
      <c r="W71" s="66">
        <v>0.1</v>
      </c>
      <c r="X71" s="66">
        <v>-0.43999999999999989</v>
      </c>
      <c r="Y71" s="66" t="s">
        <v>71</v>
      </c>
      <c r="Z71" s="66">
        <v>0.75</v>
      </c>
      <c r="AA71" s="66">
        <v>0.139125</v>
      </c>
    </row>
    <row r="72" spans="1:27" ht="21" customHeight="1" x14ac:dyDescent="0.25">
      <c r="A72" s="68" t="s">
        <v>319</v>
      </c>
      <c r="B72" s="69" t="s">
        <v>71</v>
      </c>
      <c r="C72" s="69">
        <v>5</v>
      </c>
      <c r="D72" s="69" t="s">
        <v>42</v>
      </c>
      <c r="E72" s="70">
        <v>0.5</v>
      </c>
      <c r="F72" s="69">
        <v>2</v>
      </c>
      <c r="G72" s="69">
        <v>1</v>
      </c>
      <c r="H72" s="69">
        <v>2</v>
      </c>
      <c r="I72" s="69">
        <v>3</v>
      </c>
      <c r="J72" s="69">
        <v>2</v>
      </c>
      <c r="K72" s="69">
        <v>0.2</v>
      </c>
      <c r="L72" s="69">
        <v>0.2</v>
      </c>
      <c r="M72" s="69">
        <v>0.4</v>
      </c>
      <c r="N72" s="69">
        <v>0</v>
      </c>
      <c r="O72" s="69">
        <v>0.27</v>
      </c>
      <c r="P72" s="69">
        <v>0</v>
      </c>
      <c r="Q72" s="69">
        <v>0.1</v>
      </c>
      <c r="R72" s="69">
        <v>0.04</v>
      </c>
      <c r="S72" s="69">
        <v>0.01</v>
      </c>
      <c r="T72" s="69">
        <v>0.33</v>
      </c>
      <c r="U72" s="69">
        <v>7.0000000000000007E-2</v>
      </c>
      <c r="V72" s="69">
        <v>0.37</v>
      </c>
      <c r="W72" s="69">
        <v>0.08</v>
      </c>
      <c r="X72" s="69">
        <v>0.37</v>
      </c>
      <c r="Y72" s="69" t="s">
        <v>69</v>
      </c>
      <c r="Z72" s="69">
        <v>1.1299999999999999</v>
      </c>
      <c r="AA72" s="69">
        <v>0.13849562500000001</v>
      </c>
    </row>
    <row r="73" spans="1:27" ht="21" customHeight="1" x14ac:dyDescent="0.25">
      <c r="A73" s="65" t="s">
        <v>320</v>
      </c>
      <c r="B73" s="66" t="s">
        <v>76</v>
      </c>
      <c r="C73" s="66">
        <v>4.5</v>
      </c>
      <c r="D73" s="66" t="s">
        <v>42</v>
      </c>
      <c r="E73" s="67">
        <v>1.5</v>
      </c>
      <c r="F73" s="66">
        <v>4</v>
      </c>
      <c r="G73" s="66">
        <v>2</v>
      </c>
      <c r="H73" s="66">
        <v>2</v>
      </c>
      <c r="I73" s="66">
        <v>4</v>
      </c>
      <c r="J73" s="66">
        <v>6</v>
      </c>
      <c r="K73" s="66">
        <v>0.67</v>
      </c>
      <c r="L73" s="66">
        <v>0.67</v>
      </c>
      <c r="M73" s="66">
        <v>1.33</v>
      </c>
      <c r="N73" s="66">
        <v>0</v>
      </c>
      <c r="O73" s="66">
        <v>0.21</v>
      </c>
      <c r="P73" s="66">
        <v>0</v>
      </c>
      <c r="Q73" s="66">
        <v>7.9999999999999988E-2</v>
      </c>
      <c r="R73" s="66">
        <v>0.28000000000000003</v>
      </c>
      <c r="S73" s="66">
        <v>0.06</v>
      </c>
      <c r="T73" s="66">
        <v>0.01</v>
      </c>
      <c r="U73" s="66">
        <v>0</v>
      </c>
      <c r="V73" s="66">
        <v>0.28999999999999998</v>
      </c>
      <c r="W73" s="66">
        <v>0.06</v>
      </c>
      <c r="X73" s="66">
        <v>0.28999999999999998</v>
      </c>
      <c r="Y73" s="66" t="s">
        <v>77</v>
      </c>
      <c r="Z73" s="66">
        <v>1.32</v>
      </c>
      <c r="AA73" s="66">
        <v>0.12680250000000001</v>
      </c>
    </row>
    <row r="74" spans="1:27" ht="21" customHeight="1" x14ac:dyDescent="0.25">
      <c r="A74" s="68" t="s">
        <v>321</v>
      </c>
      <c r="B74" s="69" t="s">
        <v>76</v>
      </c>
      <c r="C74" s="69">
        <v>4.9000000000000004</v>
      </c>
      <c r="D74" s="69" t="s">
        <v>42</v>
      </c>
      <c r="E74" s="70">
        <v>2</v>
      </c>
      <c r="F74" s="69">
        <v>4</v>
      </c>
      <c r="G74" s="69">
        <v>2</v>
      </c>
      <c r="H74" s="69">
        <v>2</v>
      </c>
      <c r="I74" s="69">
        <v>4</v>
      </c>
      <c r="J74" s="69">
        <v>8</v>
      </c>
      <c r="K74" s="69">
        <v>0.82</v>
      </c>
      <c r="L74" s="69">
        <v>0.82</v>
      </c>
      <c r="M74" s="69">
        <v>1.63</v>
      </c>
      <c r="N74" s="69">
        <v>0</v>
      </c>
      <c r="O74" s="69">
        <v>0.2</v>
      </c>
      <c r="P74" s="69">
        <v>0</v>
      </c>
      <c r="Q74" s="69">
        <v>7.9999999999999988E-2</v>
      </c>
      <c r="R74" s="69">
        <v>0.27</v>
      </c>
      <c r="S74" s="69">
        <v>0.05</v>
      </c>
      <c r="T74" s="69">
        <v>0.01</v>
      </c>
      <c r="U74" s="69">
        <v>0</v>
      </c>
      <c r="V74" s="69">
        <v>0.28000000000000003</v>
      </c>
      <c r="W74" s="69">
        <v>0.05</v>
      </c>
      <c r="X74" s="69">
        <v>0.28000000000000003</v>
      </c>
      <c r="Y74" s="69" t="s">
        <v>77</v>
      </c>
      <c r="Z74" s="69">
        <v>1.32</v>
      </c>
      <c r="AA74" s="69">
        <v>0.12243</v>
      </c>
    </row>
    <row r="75" spans="1:27" ht="21" customHeight="1" x14ac:dyDescent="0.25">
      <c r="A75" s="65" t="s">
        <v>322</v>
      </c>
      <c r="B75" s="66" t="s">
        <v>60</v>
      </c>
      <c r="C75" s="66">
        <v>5.3</v>
      </c>
      <c r="D75" s="66" t="s">
        <v>42</v>
      </c>
      <c r="E75" s="67">
        <v>2.2000000000000002</v>
      </c>
      <c r="F75" s="66">
        <v>3</v>
      </c>
      <c r="G75" s="66">
        <v>2</v>
      </c>
      <c r="H75" s="66">
        <v>2</v>
      </c>
      <c r="I75" s="66">
        <v>4</v>
      </c>
      <c r="J75" s="66">
        <v>9</v>
      </c>
      <c r="K75" s="66">
        <v>0.56999999999999995</v>
      </c>
      <c r="L75" s="66">
        <v>1.1299999999999999</v>
      </c>
      <c r="M75" s="66">
        <v>1.7</v>
      </c>
      <c r="N75" s="66">
        <v>0</v>
      </c>
      <c r="O75" s="66">
        <v>0.49</v>
      </c>
      <c r="P75" s="66">
        <v>1</v>
      </c>
      <c r="Q75" s="66">
        <v>0.47</v>
      </c>
      <c r="R75" s="66">
        <v>0.27</v>
      </c>
      <c r="S75" s="66">
        <v>0.05</v>
      </c>
      <c r="T75" s="66">
        <v>0.69000000000000006</v>
      </c>
      <c r="U75" s="66">
        <v>0.13</v>
      </c>
      <c r="V75" s="66">
        <v>0.96000000000000008</v>
      </c>
      <c r="W75" s="66">
        <v>0.18</v>
      </c>
      <c r="X75" s="66">
        <v>-3.9999999999999918E-2</v>
      </c>
      <c r="Y75" s="66" t="s">
        <v>61</v>
      </c>
      <c r="Z75" s="66">
        <v>0.38</v>
      </c>
      <c r="AA75" s="66">
        <v>0.12084</v>
      </c>
    </row>
    <row r="76" spans="1:27" ht="21" customHeight="1" x14ac:dyDescent="0.25">
      <c r="A76" s="68" t="s">
        <v>323</v>
      </c>
      <c r="B76" s="69" t="s">
        <v>60</v>
      </c>
      <c r="C76" s="69">
        <v>5.4</v>
      </c>
      <c r="D76" s="69" t="s">
        <v>42</v>
      </c>
      <c r="E76" s="70">
        <v>3.8</v>
      </c>
      <c r="F76" s="69">
        <v>3</v>
      </c>
      <c r="G76" s="69">
        <v>2</v>
      </c>
      <c r="H76" s="69">
        <v>2</v>
      </c>
      <c r="I76" s="69">
        <v>4</v>
      </c>
      <c r="J76" s="69">
        <v>15</v>
      </c>
      <c r="K76" s="69">
        <v>0.93</v>
      </c>
      <c r="L76" s="69">
        <v>1.85</v>
      </c>
      <c r="M76" s="69">
        <v>2.78</v>
      </c>
      <c r="N76" s="69">
        <v>1</v>
      </c>
      <c r="O76" s="69">
        <v>0.33</v>
      </c>
      <c r="P76" s="69">
        <v>0</v>
      </c>
      <c r="Q76" s="69">
        <v>0.6100000000000001</v>
      </c>
      <c r="R76" s="69">
        <v>0.47</v>
      </c>
      <c r="S76" s="69">
        <v>0.09</v>
      </c>
      <c r="T76" s="69">
        <v>0.47</v>
      </c>
      <c r="U76" s="69">
        <v>0.09</v>
      </c>
      <c r="V76" s="69">
        <v>0.94</v>
      </c>
      <c r="W76" s="69">
        <v>0.18</v>
      </c>
      <c r="X76" s="69">
        <v>-6.0000000000000053E-2</v>
      </c>
      <c r="Y76" s="69" t="s">
        <v>61</v>
      </c>
      <c r="Z76" s="69">
        <v>0.38</v>
      </c>
      <c r="AA76" s="69">
        <v>0.1183225</v>
      </c>
    </row>
    <row r="77" spans="1:27" ht="21" customHeight="1" x14ac:dyDescent="0.25">
      <c r="A77" s="65" t="s">
        <v>324</v>
      </c>
      <c r="B77" s="66" t="s">
        <v>74</v>
      </c>
      <c r="C77" s="66">
        <v>5.4</v>
      </c>
      <c r="D77" s="66" t="s">
        <v>42</v>
      </c>
      <c r="E77" s="67">
        <v>1.3</v>
      </c>
      <c r="F77" s="66">
        <v>4</v>
      </c>
      <c r="G77" s="66">
        <v>2</v>
      </c>
      <c r="H77" s="66">
        <v>2</v>
      </c>
      <c r="I77" s="66">
        <v>4</v>
      </c>
      <c r="J77" s="66">
        <v>7</v>
      </c>
      <c r="K77" s="66">
        <v>0.74</v>
      </c>
      <c r="L77" s="66">
        <v>0.56000000000000005</v>
      </c>
      <c r="M77" s="66">
        <v>1.3</v>
      </c>
      <c r="N77" s="66">
        <v>0</v>
      </c>
      <c r="O77" s="66">
        <v>0.08</v>
      </c>
      <c r="P77" s="66">
        <v>0</v>
      </c>
      <c r="Q77" s="66">
        <v>0.19</v>
      </c>
      <c r="R77" s="66">
        <v>0.08</v>
      </c>
      <c r="S77" s="66">
        <v>0.01</v>
      </c>
      <c r="T77" s="66">
        <v>0.19</v>
      </c>
      <c r="U77" s="66">
        <v>0.04</v>
      </c>
      <c r="V77" s="66">
        <v>0.27</v>
      </c>
      <c r="W77" s="66">
        <v>0.05</v>
      </c>
      <c r="X77" s="66">
        <v>0.27</v>
      </c>
      <c r="Y77" s="66" t="s">
        <v>73</v>
      </c>
      <c r="Z77" s="66">
        <v>1.32</v>
      </c>
      <c r="AA77" s="66">
        <v>0.1180575</v>
      </c>
    </row>
    <row r="78" spans="1:27" ht="21" customHeight="1" x14ac:dyDescent="0.25">
      <c r="A78" s="68" t="s">
        <v>325</v>
      </c>
      <c r="B78" s="69" t="s">
        <v>48</v>
      </c>
      <c r="C78" s="69">
        <v>5.5</v>
      </c>
      <c r="D78" s="69" t="s">
        <v>42</v>
      </c>
      <c r="E78" s="70">
        <v>0.5</v>
      </c>
      <c r="F78" s="69">
        <v>0</v>
      </c>
      <c r="G78" s="69">
        <v>0</v>
      </c>
      <c r="H78" s="69">
        <v>1</v>
      </c>
      <c r="I78" s="69">
        <v>1</v>
      </c>
      <c r="J78" s="69">
        <v>1</v>
      </c>
      <c r="K78" s="69">
        <v>0</v>
      </c>
      <c r="L78" s="69">
        <v>0.18</v>
      </c>
      <c r="M78" s="69">
        <v>0.18</v>
      </c>
      <c r="N78" s="69">
        <v>0</v>
      </c>
      <c r="O78" s="69">
        <v>0.44</v>
      </c>
      <c r="P78" s="69">
        <v>0</v>
      </c>
      <c r="Q78" s="69">
        <v>0.03</v>
      </c>
      <c r="R78" s="69">
        <v>0</v>
      </c>
      <c r="S78" s="69">
        <v>0</v>
      </c>
      <c r="T78" s="69">
        <v>0.47</v>
      </c>
      <c r="U78" s="69">
        <v>0.09</v>
      </c>
      <c r="V78" s="69">
        <v>0.47</v>
      </c>
      <c r="W78" s="69">
        <v>0.09</v>
      </c>
      <c r="X78" s="69">
        <v>0.47</v>
      </c>
      <c r="Y78" s="69" t="s">
        <v>49</v>
      </c>
      <c r="Z78" s="69">
        <v>0.75</v>
      </c>
      <c r="AA78" s="69">
        <v>0.116765625</v>
      </c>
    </row>
    <row r="79" spans="1:27" ht="21" customHeight="1" x14ac:dyDescent="0.25">
      <c r="A79" s="65" t="s">
        <v>326</v>
      </c>
      <c r="B79" s="66" t="s">
        <v>61</v>
      </c>
      <c r="C79" s="66">
        <v>5.5</v>
      </c>
      <c r="D79" s="66" t="s">
        <v>42</v>
      </c>
      <c r="E79" s="67">
        <v>3</v>
      </c>
      <c r="F79" s="66">
        <v>0</v>
      </c>
      <c r="G79" s="66">
        <v>2</v>
      </c>
      <c r="H79" s="66">
        <v>1</v>
      </c>
      <c r="I79" s="66">
        <v>3</v>
      </c>
      <c r="J79" s="66">
        <v>11</v>
      </c>
      <c r="K79" s="66">
        <v>0.91</v>
      </c>
      <c r="L79" s="66">
        <v>1.0900000000000001</v>
      </c>
      <c r="M79" s="66">
        <v>2</v>
      </c>
      <c r="N79" s="66">
        <v>1</v>
      </c>
      <c r="O79" s="66">
        <v>0.28999999999999998</v>
      </c>
      <c r="P79" s="66">
        <v>1</v>
      </c>
      <c r="Q79" s="66">
        <v>0.62000000000000011</v>
      </c>
      <c r="R79" s="66">
        <v>0.69000000000000006</v>
      </c>
      <c r="S79" s="66">
        <v>0.13</v>
      </c>
      <c r="T79" s="66">
        <v>0.22</v>
      </c>
      <c r="U79" s="66">
        <v>0.04</v>
      </c>
      <c r="V79" s="66">
        <v>0.91</v>
      </c>
      <c r="W79" s="66">
        <v>0.17</v>
      </c>
      <c r="X79" s="66">
        <v>-1.0900000000000001</v>
      </c>
      <c r="Y79" s="66" t="s">
        <v>60</v>
      </c>
      <c r="Z79" s="66">
        <v>0.38</v>
      </c>
      <c r="AA79" s="66">
        <v>0.11454625</v>
      </c>
    </row>
    <row r="80" spans="1:27" ht="21" customHeight="1" x14ac:dyDescent="0.25">
      <c r="A80" s="68" t="s">
        <v>327</v>
      </c>
      <c r="B80" s="69" t="s">
        <v>48</v>
      </c>
      <c r="C80" s="69">
        <v>6.4</v>
      </c>
      <c r="D80" s="69" t="s">
        <v>42</v>
      </c>
      <c r="E80" s="70">
        <v>3.2</v>
      </c>
      <c r="F80" s="69">
        <v>4</v>
      </c>
      <c r="G80" s="69">
        <v>2</v>
      </c>
      <c r="H80" s="69">
        <v>2</v>
      </c>
      <c r="I80" s="69">
        <v>4</v>
      </c>
      <c r="J80" s="69">
        <v>13</v>
      </c>
      <c r="K80" s="69">
        <v>0.62</v>
      </c>
      <c r="L80" s="69">
        <v>1.41</v>
      </c>
      <c r="M80" s="69">
        <v>2.0299999999999998</v>
      </c>
      <c r="N80" s="69">
        <v>0</v>
      </c>
      <c r="O80" s="69">
        <v>0.13</v>
      </c>
      <c r="P80" s="69">
        <v>1</v>
      </c>
      <c r="Q80" s="69">
        <v>0.33</v>
      </c>
      <c r="R80" s="69">
        <v>0.06</v>
      </c>
      <c r="S80" s="69">
        <v>0.01</v>
      </c>
      <c r="T80" s="69">
        <v>0.4</v>
      </c>
      <c r="U80" s="69">
        <v>0.06</v>
      </c>
      <c r="V80" s="69">
        <v>0.46</v>
      </c>
      <c r="W80" s="69">
        <v>6.9999999999999993E-2</v>
      </c>
      <c r="X80" s="69">
        <v>-0.54</v>
      </c>
      <c r="Y80" s="69" t="s">
        <v>49</v>
      </c>
      <c r="Z80" s="69">
        <v>0.75</v>
      </c>
      <c r="AA80" s="69">
        <v>0.11428125</v>
      </c>
    </row>
    <row r="81" spans="1:27" ht="21" customHeight="1" x14ac:dyDescent="0.25">
      <c r="A81" s="65" t="s">
        <v>158</v>
      </c>
      <c r="B81" s="66" t="s">
        <v>56</v>
      </c>
      <c r="C81" s="66">
        <v>6.4</v>
      </c>
      <c r="D81" s="66" t="s">
        <v>42</v>
      </c>
      <c r="E81" s="67">
        <v>1.5</v>
      </c>
      <c r="F81" s="66">
        <v>2</v>
      </c>
      <c r="G81" s="66">
        <v>2</v>
      </c>
      <c r="H81" s="66">
        <v>2</v>
      </c>
      <c r="I81" s="66">
        <v>4</v>
      </c>
      <c r="J81" s="66">
        <v>6</v>
      </c>
      <c r="K81" s="66">
        <v>0.16</v>
      </c>
      <c r="L81" s="66">
        <v>0.78</v>
      </c>
      <c r="M81" s="66">
        <v>0.94</v>
      </c>
      <c r="N81" s="66">
        <v>0</v>
      </c>
      <c r="O81" s="66">
        <v>0.04</v>
      </c>
      <c r="P81" s="66">
        <v>1</v>
      </c>
      <c r="Q81" s="66">
        <v>0.26</v>
      </c>
      <c r="R81" s="66">
        <v>0.22</v>
      </c>
      <c r="S81" s="66">
        <v>0.03</v>
      </c>
      <c r="T81" s="66">
        <v>0.08</v>
      </c>
      <c r="U81" s="66">
        <v>0.01</v>
      </c>
      <c r="V81" s="66">
        <v>0.3</v>
      </c>
      <c r="W81" s="66">
        <v>0.04</v>
      </c>
      <c r="X81" s="66">
        <v>-0.70000000000000007</v>
      </c>
      <c r="Y81" s="66" t="s">
        <v>57</v>
      </c>
      <c r="Z81" s="66">
        <v>1.1299999999999999</v>
      </c>
      <c r="AA81" s="66">
        <v>0.11229375</v>
      </c>
    </row>
    <row r="82" spans="1:27" ht="21" customHeight="1" x14ac:dyDescent="0.25">
      <c r="A82" s="68" t="s">
        <v>328</v>
      </c>
      <c r="B82" s="69" t="s">
        <v>69</v>
      </c>
      <c r="C82" s="69">
        <v>5</v>
      </c>
      <c r="D82" s="69" t="s">
        <v>42</v>
      </c>
      <c r="E82" s="70">
        <v>1.8</v>
      </c>
      <c r="F82" s="69">
        <v>4</v>
      </c>
      <c r="G82" s="69">
        <v>2</v>
      </c>
      <c r="H82" s="69">
        <v>2</v>
      </c>
      <c r="I82" s="69">
        <v>4</v>
      </c>
      <c r="J82" s="69">
        <v>7</v>
      </c>
      <c r="K82" s="69">
        <v>0.8</v>
      </c>
      <c r="L82" s="69">
        <v>0.6</v>
      </c>
      <c r="M82" s="69">
        <v>1.4</v>
      </c>
      <c r="N82" s="69">
        <v>0</v>
      </c>
      <c r="O82" s="69">
        <v>0.37</v>
      </c>
      <c r="P82" s="69">
        <v>0</v>
      </c>
      <c r="Q82" s="69">
        <v>7.0000000000000007E-2</v>
      </c>
      <c r="R82" s="69">
        <v>0.28999999999999998</v>
      </c>
      <c r="S82" s="69">
        <v>0.06</v>
      </c>
      <c r="T82" s="69">
        <v>0.15</v>
      </c>
      <c r="U82" s="69">
        <v>0.03</v>
      </c>
      <c r="V82" s="69">
        <v>0.43999999999999989</v>
      </c>
      <c r="W82" s="69">
        <v>0.09</v>
      </c>
      <c r="X82" s="69">
        <v>0.43999999999999989</v>
      </c>
      <c r="Y82" s="69" t="s">
        <v>71</v>
      </c>
      <c r="Z82" s="69">
        <v>0.75</v>
      </c>
      <c r="AA82" s="69">
        <v>0.10931250000000001</v>
      </c>
    </row>
    <row r="83" spans="1:27" ht="21" customHeight="1" x14ac:dyDescent="0.25">
      <c r="A83" s="65" t="s">
        <v>329</v>
      </c>
      <c r="B83" s="66" t="s">
        <v>73</v>
      </c>
      <c r="C83" s="66">
        <v>4.9000000000000004</v>
      </c>
      <c r="D83" s="66" t="s">
        <v>42</v>
      </c>
      <c r="E83" s="67">
        <v>0.8</v>
      </c>
      <c r="F83" s="66">
        <v>1</v>
      </c>
      <c r="G83" s="66">
        <v>1</v>
      </c>
      <c r="H83" s="66">
        <v>1</v>
      </c>
      <c r="I83" s="66">
        <v>2</v>
      </c>
      <c r="J83" s="66">
        <v>3</v>
      </c>
      <c r="K83" s="66">
        <v>0.41</v>
      </c>
      <c r="L83" s="66">
        <v>0.2</v>
      </c>
      <c r="M83" s="66">
        <v>0.61</v>
      </c>
      <c r="N83" s="66">
        <v>0</v>
      </c>
      <c r="O83" s="66">
        <v>0.02</v>
      </c>
      <c r="P83" s="66">
        <v>0</v>
      </c>
      <c r="Q83" s="66">
        <v>0.33</v>
      </c>
      <c r="R83" s="66">
        <v>0.03</v>
      </c>
      <c r="S83" s="66">
        <v>0.01</v>
      </c>
      <c r="T83" s="66">
        <v>0.32</v>
      </c>
      <c r="U83" s="66">
        <v>7.0000000000000007E-2</v>
      </c>
      <c r="V83" s="66">
        <v>0.35</v>
      </c>
      <c r="W83" s="66">
        <v>0.08</v>
      </c>
      <c r="X83" s="66">
        <v>0.35</v>
      </c>
      <c r="Y83" s="66" t="s">
        <v>74</v>
      </c>
      <c r="Z83" s="66">
        <v>0.94</v>
      </c>
      <c r="AA83" s="66">
        <v>0.10898125</v>
      </c>
    </row>
    <row r="84" spans="1:27" ht="21" customHeight="1" x14ac:dyDescent="0.25">
      <c r="A84" s="68" t="s">
        <v>330</v>
      </c>
      <c r="B84" s="69" t="s">
        <v>73</v>
      </c>
      <c r="C84" s="69">
        <v>5.9</v>
      </c>
      <c r="D84" s="69" t="s">
        <v>42</v>
      </c>
      <c r="E84" s="70">
        <v>1.8</v>
      </c>
      <c r="F84" s="69">
        <v>0</v>
      </c>
      <c r="G84" s="69">
        <v>2</v>
      </c>
      <c r="H84" s="69">
        <v>1</v>
      </c>
      <c r="I84" s="69">
        <v>3</v>
      </c>
      <c r="J84" s="69">
        <v>6</v>
      </c>
      <c r="K84" s="69">
        <v>0.85</v>
      </c>
      <c r="L84" s="69">
        <v>0.17</v>
      </c>
      <c r="M84" s="69">
        <v>1.02</v>
      </c>
      <c r="N84" s="69">
        <v>0</v>
      </c>
      <c r="O84" s="69">
        <v>0.18</v>
      </c>
      <c r="P84" s="69">
        <v>1</v>
      </c>
      <c r="Q84" s="69">
        <v>0.17</v>
      </c>
      <c r="R84" s="69">
        <v>0.35</v>
      </c>
      <c r="S84" s="69">
        <v>0.06</v>
      </c>
      <c r="T84" s="69">
        <v>0</v>
      </c>
      <c r="U84" s="69">
        <v>0</v>
      </c>
      <c r="V84" s="69">
        <v>0.35</v>
      </c>
      <c r="W84" s="69">
        <v>0.06</v>
      </c>
      <c r="X84" s="69">
        <v>-0.64999999999999991</v>
      </c>
      <c r="Y84" s="69" t="s">
        <v>74</v>
      </c>
      <c r="Z84" s="69">
        <v>0.94</v>
      </c>
      <c r="AA84" s="69">
        <v>0.10898125</v>
      </c>
    </row>
    <row r="85" spans="1:27" ht="21" customHeight="1" x14ac:dyDescent="0.25">
      <c r="A85" s="65" t="s">
        <v>331</v>
      </c>
      <c r="B85" s="66" t="s">
        <v>73</v>
      </c>
      <c r="C85" s="66">
        <v>5.3</v>
      </c>
      <c r="D85" s="66" t="s">
        <v>42</v>
      </c>
      <c r="E85" s="67">
        <v>1.2</v>
      </c>
      <c r="F85" s="66">
        <v>2</v>
      </c>
      <c r="G85" s="66">
        <v>2</v>
      </c>
      <c r="H85" s="66">
        <v>2</v>
      </c>
      <c r="I85" s="66">
        <v>4</v>
      </c>
      <c r="J85" s="66">
        <v>5</v>
      </c>
      <c r="K85" s="66">
        <v>0.38</v>
      </c>
      <c r="L85" s="66">
        <v>0.56999999999999995</v>
      </c>
      <c r="M85" s="66">
        <v>0.94</v>
      </c>
      <c r="N85" s="66">
        <v>0</v>
      </c>
      <c r="O85" s="66">
        <v>0.21</v>
      </c>
      <c r="P85" s="66">
        <v>0</v>
      </c>
      <c r="Q85" s="66">
        <v>0.13</v>
      </c>
      <c r="R85" s="66">
        <v>0.13</v>
      </c>
      <c r="S85" s="66">
        <v>0.02</v>
      </c>
      <c r="T85" s="66">
        <v>0.21</v>
      </c>
      <c r="U85" s="66">
        <v>0.04</v>
      </c>
      <c r="V85" s="66">
        <v>0.34</v>
      </c>
      <c r="W85" s="66">
        <v>0.06</v>
      </c>
      <c r="X85" s="66">
        <v>0.34</v>
      </c>
      <c r="Y85" s="66" t="s">
        <v>74</v>
      </c>
      <c r="Z85" s="66">
        <v>0.94</v>
      </c>
      <c r="AA85" s="66">
        <v>0.1058675</v>
      </c>
    </row>
    <row r="86" spans="1:27" ht="21" customHeight="1" x14ac:dyDescent="0.25">
      <c r="A86" s="68" t="s">
        <v>332</v>
      </c>
      <c r="B86" s="69" t="s">
        <v>76</v>
      </c>
      <c r="C86" s="69">
        <v>5.3</v>
      </c>
      <c r="D86" s="69" t="s">
        <v>42</v>
      </c>
      <c r="E86" s="70">
        <v>1</v>
      </c>
      <c r="F86" s="69">
        <v>2</v>
      </c>
      <c r="G86" s="69">
        <v>2</v>
      </c>
      <c r="H86" s="69">
        <v>1</v>
      </c>
      <c r="I86" s="69">
        <v>3</v>
      </c>
      <c r="J86" s="69">
        <v>4</v>
      </c>
      <c r="K86" s="69">
        <v>0.56999999999999995</v>
      </c>
      <c r="L86" s="69">
        <v>0.19</v>
      </c>
      <c r="M86" s="69">
        <v>0.75</v>
      </c>
      <c r="N86" s="69">
        <v>0</v>
      </c>
      <c r="O86" s="69">
        <v>0.21</v>
      </c>
      <c r="P86" s="69">
        <v>0</v>
      </c>
      <c r="Q86" s="69">
        <v>0.02</v>
      </c>
      <c r="R86" s="69">
        <v>0.16</v>
      </c>
      <c r="S86" s="69">
        <v>0.03</v>
      </c>
      <c r="T86" s="69">
        <v>7.0000000000000007E-2</v>
      </c>
      <c r="U86" s="69">
        <v>0.01</v>
      </c>
      <c r="V86" s="69">
        <v>0.23</v>
      </c>
      <c r="W86" s="69">
        <v>0.04</v>
      </c>
      <c r="X86" s="69">
        <v>0.23</v>
      </c>
      <c r="Y86" s="69" t="s">
        <v>77</v>
      </c>
      <c r="Z86" s="69">
        <v>1.32</v>
      </c>
      <c r="AA86" s="69">
        <v>0.1005675</v>
      </c>
    </row>
    <row r="87" spans="1:27" ht="21" customHeight="1" x14ac:dyDescent="0.25">
      <c r="A87" s="65" t="s">
        <v>333</v>
      </c>
      <c r="B87" s="66" t="s">
        <v>77</v>
      </c>
      <c r="C87" s="66">
        <v>5.4</v>
      </c>
      <c r="D87" s="66" t="s">
        <v>42</v>
      </c>
      <c r="E87" s="67">
        <v>1.2</v>
      </c>
      <c r="F87" s="66">
        <v>2</v>
      </c>
      <c r="G87" s="66">
        <v>2</v>
      </c>
      <c r="H87" s="66">
        <v>1</v>
      </c>
      <c r="I87" s="66">
        <v>3</v>
      </c>
      <c r="J87" s="66">
        <v>5</v>
      </c>
      <c r="K87" s="66">
        <v>0.56000000000000005</v>
      </c>
      <c r="L87" s="66">
        <v>0.37</v>
      </c>
      <c r="M87" s="66">
        <v>0.93</v>
      </c>
      <c r="N87" s="66">
        <v>0</v>
      </c>
      <c r="O87" s="66">
        <v>0.08</v>
      </c>
      <c r="P87" s="66">
        <v>0</v>
      </c>
      <c r="Q87" s="66">
        <v>0.04</v>
      </c>
      <c r="R87" s="66">
        <v>7.0000000000000007E-2</v>
      </c>
      <c r="S87" s="66">
        <v>0.01</v>
      </c>
      <c r="T87" s="66">
        <v>0.05</v>
      </c>
      <c r="U87" s="66">
        <v>0.01</v>
      </c>
      <c r="V87" s="66">
        <v>0.12</v>
      </c>
      <c r="W87" s="66">
        <v>0.02</v>
      </c>
      <c r="X87" s="66">
        <v>0.12</v>
      </c>
      <c r="Y87" s="66" t="s">
        <v>76</v>
      </c>
      <c r="Z87" s="66">
        <v>2.4500000000000002</v>
      </c>
      <c r="AA87" s="66">
        <v>9.7387499999999988E-2</v>
      </c>
    </row>
    <row r="88" spans="1:27" ht="21" customHeight="1" x14ac:dyDescent="0.25">
      <c r="A88" s="68" t="s">
        <v>334</v>
      </c>
      <c r="B88" s="69" t="s">
        <v>71</v>
      </c>
      <c r="C88" s="69">
        <v>4.9000000000000004</v>
      </c>
      <c r="D88" s="69" t="s">
        <v>42</v>
      </c>
      <c r="E88" s="70">
        <v>1</v>
      </c>
      <c r="F88" s="69">
        <v>2</v>
      </c>
      <c r="G88" s="69">
        <v>2</v>
      </c>
      <c r="H88" s="69">
        <v>2</v>
      </c>
      <c r="I88" s="69">
        <v>4</v>
      </c>
      <c r="J88" s="69">
        <v>4</v>
      </c>
      <c r="K88" s="69">
        <v>0.41</v>
      </c>
      <c r="L88" s="69">
        <v>0.41</v>
      </c>
      <c r="M88" s="69">
        <v>0.82</v>
      </c>
      <c r="N88" s="69">
        <v>0</v>
      </c>
      <c r="O88" s="69">
        <v>0.13</v>
      </c>
      <c r="P88" s="69">
        <v>0</v>
      </c>
      <c r="Q88" s="69">
        <v>0.13</v>
      </c>
      <c r="R88" s="69">
        <v>0.06</v>
      </c>
      <c r="S88" s="69">
        <v>0.01</v>
      </c>
      <c r="T88" s="69">
        <v>0.2</v>
      </c>
      <c r="U88" s="69">
        <v>0.04</v>
      </c>
      <c r="V88" s="69">
        <v>0.26</v>
      </c>
      <c r="W88" s="69">
        <v>0.05</v>
      </c>
      <c r="X88" s="69">
        <v>0.26</v>
      </c>
      <c r="Y88" s="69" t="s">
        <v>69</v>
      </c>
      <c r="Z88" s="69">
        <v>1.1299999999999999</v>
      </c>
      <c r="AA88" s="69">
        <v>9.7321249999999998E-2</v>
      </c>
    </row>
    <row r="89" spans="1:27" ht="21" customHeight="1" x14ac:dyDescent="0.25">
      <c r="A89" s="65" t="s">
        <v>335</v>
      </c>
      <c r="B89" s="66" t="s">
        <v>56</v>
      </c>
      <c r="C89" s="66">
        <v>4.9000000000000004</v>
      </c>
      <c r="D89" s="66" t="s">
        <v>42</v>
      </c>
      <c r="E89" s="67">
        <v>2</v>
      </c>
      <c r="F89" s="66">
        <v>4</v>
      </c>
      <c r="G89" s="66">
        <v>2</v>
      </c>
      <c r="H89" s="66">
        <v>2</v>
      </c>
      <c r="I89" s="66">
        <v>4</v>
      </c>
      <c r="J89" s="66">
        <v>8</v>
      </c>
      <c r="K89" s="66">
        <v>0.61</v>
      </c>
      <c r="L89" s="66">
        <v>1.02</v>
      </c>
      <c r="M89" s="66">
        <v>1.63</v>
      </c>
      <c r="N89" s="66">
        <v>0</v>
      </c>
      <c r="O89" s="66">
        <v>0.05</v>
      </c>
      <c r="P89" s="66">
        <v>0</v>
      </c>
      <c r="Q89" s="66">
        <v>0.21</v>
      </c>
      <c r="R89" s="66">
        <v>0.12</v>
      </c>
      <c r="S89" s="66">
        <v>0.02</v>
      </c>
      <c r="T89" s="66">
        <v>0.14000000000000001</v>
      </c>
      <c r="U89" s="66">
        <v>0.03</v>
      </c>
      <c r="V89" s="66">
        <v>0.26</v>
      </c>
      <c r="W89" s="66">
        <v>0.05</v>
      </c>
      <c r="X89" s="66">
        <v>0.26</v>
      </c>
      <c r="Y89" s="66" t="s">
        <v>57</v>
      </c>
      <c r="Z89" s="66">
        <v>1.1299999999999999</v>
      </c>
      <c r="AA89" s="66">
        <v>9.7321249999999998E-2</v>
      </c>
    </row>
    <row r="90" spans="1:27" ht="21" customHeight="1" x14ac:dyDescent="0.25">
      <c r="A90" s="68" t="s">
        <v>336</v>
      </c>
      <c r="B90" s="69" t="s">
        <v>69</v>
      </c>
      <c r="C90" s="69">
        <v>5.4</v>
      </c>
      <c r="D90" s="69" t="s">
        <v>42</v>
      </c>
      <c r="E90" s="70">
        <v>2.5</v>
      </c>
      <c r="F90" s="69">
        <v>2</v>
      </c>
      <c r="G90" s="69">
        <v>2</v>
      </c>
      <c r="H90" s="69">
        <v>2</v>
      </c>
      <c r="I90" s="69">
        <v>4</v>
      </c>
      <c r="J90" s="69">
        <v>10</v>
      </c>
      <c r="K90" s="69">
        <v>1.48</v>
      </c>
      <c r="L90" s="69">
        <v>0.37</v>
      </c>
      <c r="M90" s="69">
        <v>1.85</v>
      </c>
      <c r="N90" s="69">
        <v>0</v>
      </c>
      <c r="O90" s="69">
        <v>0.36</v>
      </c>
      <c r="P90" s="69">
        <v>1</v>
      </c>
      <c r="Q90" s="69">
        <v>0.03</v>
      </c>
      <c r="R90" s="69">
        <v>0.37</v>
      </c>
      <c r="S90" s="69">
        <v>7.0000000000000007E-2</v>
      </c>
      <c r="T90" s="69">
        <v>0.02</v>
      </c>
      <c r="U90" s="69">
        <v>0</v>
      </c>
      <c r="V90" s="69">
        <v>0.39</v>
      </c>
      <c r="W90" s="69">
        <v>7.0000000000000007E-2</v>
      </c>
      <c r="X90" s="69">
        <v>-0.61</v>
      </c>
      <c r="Y90" s="69" t="s">
        <v>71</v>
      </c>
      <c r="Z90" s="69">
        <v>0.75</v>
      </c>
      <c r="AA90" s="69">
        <v>9.6890624999999994E-2</v>
      </c>
    </row>
    <row r="91" spans="1:27" ht="21" customHeight="1" x14ac:dyDescent="0.25">
      <c r="A91" s="65" t="s">
        <v>337</v>
      </c>
      <c r="B91" s="66" t="s">
        <v>65</v>
      </c>
      <c r="C91" s="66">
        <v>4.5</v>
      </c>
      <c r="D91" s="66" t="s">
        <v>42</v>
      </c>
      <c r="E91" s="67">
        <v>0.5</v>
      </c>
      <c r="F91" s="66">
        <v>1</v>
      </c>
      <c r="G91" s="66">
        <v>1</v>
      </c>
      <c r="H91" s="66">
        <v>0</v>
      </c>
      <c r="I91" s="66">
        <v>1</v>
      </c>
      <c r="J91" s="66">
        <v>2</v>
      </c>
      <c r="K91" s="66">
        <v>0.44</v>
      </c>
      <c r="L91" s="66">
        <v>0</v>
      </c>
      <c r="M91" s="66">
        <v>0.44</v>
      </c>
      <c r="N91" s="66">
        <v>0</v>
      </c>
      <c r="O91" s="66">
        <v>0.21</v>
      </c>
      <c r="P91" s="66">
        <v>0</v>
      </c>
      <c r="Q91" s="66">
        <v>0.01</v>
      </c>
      <c r="R91" s="66">
        <v>0.22</v>
      </c>
      <c r="S91" s="66">
        <v>0.05</v>
      </c>
      <c r="T91" s="66">
        <v>0</v>
      </c>
      <c r="U91" s="66">
        <v>0</v>
      </c>
      <c r="V91" s="66">
        <v>0.22</v>
      </c>
      <c r="W91" s="66">
        <v>0.05</v>
      </c>
      <c r="X91" s="66">
        <v>0.22</v>
      </c>
      <c r="Y91" s="66" t="s">
        <v>66</v>
      </c>
      <c r="Z91" s="66">
        <v>1.32</v>
      </c>
      <c r="AA91" s="66">
        <v>9.6194999999999989E-2</v>
      </c>
    </row>
    <row r="92" spans="1:27" ht="21" customHeight="1" x14ac:dyDescent="0.25">
      <c r="A92" s="68" t="s">
        <v>338</v>
      </c>
      <c r="B92" s="69" t="s">
        <v>48</v>
      </c>
      <c r="C92" s="69">
        <v>6</v>
      </c>
      <c r="D92" s="69" t="s">
        <v>42</v>
      </c>
      <c r="E92" s="70">
        <v>3.2</v>
      </c>
      <c r="F92" s="69">
        <v>4</v>
      </c>
      <c r="G92" s="69">
        <v>2</v>
      </c>
      <c r="H92" s="69">
        <v>2</v>
      </c>
      <c r="I92" s="69">
        <v>4</v>
      </c>
      <c r="J92" s="69">
        <v>13</v>
      </c>
      <c r="K92" s="69">
        <v>2</v>
      </c>
      <c r="L92" s="69">
        <v>0.17</v>
      </c>
      <c r="M92" s="69">
        <v>2.17</v>
      </c>
      <c r="N92" s="69">
        <v>1</v>
      </c>
      <c r="O92" s="69">
        <v>0.28999999999999998</v>
      </c>
      <c r="P92" s="69">
        <v>0</v>
      </c>
      <c r="Q92" s="69">
        <v>0.06</v>
      </c>
      <c r="R92" s="69">
        <v>0.24</v>
      </c>
      <c r="S92" s="69">
        <v>0.04</v>
      </c>
      <c r="T92" s="69">
        <v>0.11</v>
      </c>
      <c r="U92" s="69">
        <v>0.02</v>
      </c>
      <c r="V92" s="69">
        <v>0.35</v>
      </c>
      <c r="W92" s="69">
        <v>0.06</v>
      </c>
      <c r="X92" s="69">
        <v>-0.65</v>
      </c>
      <c r="Y92" s="69" t="s">
        <v>49</v>
      </c>
      <c r="Z92" s="69">
        <v>0.75</v>
      </c>
      <c r="AA92" s="69">
        <v>8.6953124999999978E-2</v>
      </c>
    </row>
    <row r="93" spans="1:27" ht="21" customHeight="1" x14ac:dyDescent="0.25">
      <c r="A93" s="65" t="s">
        <v>339</v>
      </c>
      <c r="B93" s="66" t="s">
        <v>46</v>
      </c>
      <c r="C93" s="66">
        <v>5</v>
      </c>
      <c r="D93" s="66" t="s">
        <v>42</v>
      </c>
      <c r="E93" s="67">
        <v>3</v>
      </c>
      <c r="F93" s="66">
        <v>4</v>
      </c>
      <c r="G93" s="66">
        <v>2</v>
      </c>
      <c r="H93" s="66">
        <v>2</v>
      </c>
      <c r="I93" s="66">
        <v>4</v>
      </c>
      <c r="J93" s="66">
        <v>12</v>
      </c>
      <c r="K93" s="66">
        <v>1</v>
      </c>
      <c r="L93" s="66">
        <v>1.4</v>
      </c>
      <c r="M93" s="66">
        <v>2.4</v>
      </c>
      <c r="N93" s="66">
        <v>1</v>
      </c>
      <c r="O93" s="66">
        <v>0.21</v>
      </c>
      <c r="P93" s="66">
        <v>0</v>
      </c>
      <c r="Q93" s="66">
        <v>0.02</v>
      </c>
      <c r="R93" s="66">
        <v>0.09</v>
      </c>
      <c r="S93" s="66">
        <v>0.02</v>
      </c>
      <c r="T93" s="66">
        <v>0.14000000000000001</v>
      </c>
      <c r="U93" s="66">
        <v>0.03</v>
      </c>
      <c r="V93" s="66">
        <v>0.23</v>
      </c>
      <c r="W93" s="66">
        <v>0.05</v>
      </c>
      <c r="X93" s="66">
        <v>-0.77</v>
      </c>
      <c r="Y93" s="66" t="s">
        <v>45</v>
      </c>
      <c r="Z93" s="66">
        <v>1.1299999999999999</v>
      </c>
      <c r="AA93" s="66">
        <v>8.6091874999999984E-2</v>
      </c>
    </row>
    <row r="94" spans="1:27" ht="21" customHeight="1" x14ac:dyDescent="0.25">
      <c r="A94" s="68" t="s">
        <v>340</v>
      </c>
      <c r="B94" s="69" t="s">
        <v>71</v>
      </c>
      <c r="C94" s="69">
        <v>4.5</v>
      </c>
      <c r="D94" s="69" t="s">
        <v>42</v>
      </c>
      <c r="E94" s="70">
        <v>0.8</v>
      </c>
      <c r="F94" s="69">
        <v>0</v>
      </c>
      <c r="G94" s="69">
        <v>1</v>
      </c>
      <c r="H94" s="69">
        <v>1</v>
      </c>
      <c r="I94" s="69">
        <v>2</v>
      </c>
      <c r="J94" s="69">
        <v>2</v>
      </c>
      <c r="K94" s="69">
        <v>0.22</v>
      </c>
      <c r="L94" s="69">
        <v>0.22</v>
      </c>
      <c r="M94" s="69">
        <v>0.44</v>
      </c>
      <c r="N94" s="69">
        <v>0</v>
      </c>
      <c r="O94" s="69">
        <v>0.06</v>
      </c>
      <c r="P94" s="69">
        <v>0</v>
      </c>
      <c r="Q94" s="69">
        <v>0.16</v>
      </c>
      <c r="R94" s="69">
        <v>0.02</v>
      </c>
      <c r="S94" s="69">
        <v>0</v>
      </c>
      <c r="T94" s="69">
        <v>0.2</v>
      </c>
      <c r="U94" s="69">
        <v>0.04</v>
      </c>
      <c r="V94" s="69">
        <v>0.22</v>
      </c>
      <c r="W94" s="69">
        <v>0.04</v>
      </c>
      <c r="X94" s="69">
        <v>0.22</v>
      </c>
      <c r="Y94" s="69" t="s">
        <v>69</v>
      </c>
      <c r="Z94" s="69">
        <v>1.1299999999999999</v>
      </c>
      <c r="AA94" s="69">
        <v>8.2348749999999998E-2</v>
      </c>
    </row>
    <row r="95" spans="1:27" ht="21" customHeight="1" x14ac:dyDescent="0.25">
      <c r="A95" s="65" t="s">
        <v>341</v>
      </c>
      <c r="B95" s="66" t="s">
        <v>56</v>
      </c>
      <c r="C95" s="66">
        <v>6.5</v>
      </c>
      <c r="D95" s="66" t="s">
        <v>42</v>
      </c>
      <c r="E95" s="67">
        <v>2.2999999999999998</v>
      </c>
      <c r="F95" s="66">
        <v>0</v>
      </c>
      <c r="G95" s="66">
        <v>0</v>
      </c>
      <c r="H95" s="66">
        <v>2</v>
      </c>
      <c r="I95" s="66">
        <v>2</v>
      </c>
      <c r="J95" s="66">
        <v>6</v>
      </c>
      <c r="K95" s="66">
        <v>0</v>
      </c>
      <c r="L95" s="66">
        <v>0.92</v>
      </c>
      <c r="M95" s="66">
        <v>0.92</v>
      </c>
      <c r="N95" s="66">
        <v>1</v>
      </c>
      <c r="O95" s="66">
        <v>0.19</v>
      </c>
      <c r="P95" s="66">
        <v>0</v>
      </c>
      <c r="Q95" s="66">
        <v>0.03</v>
      </c>
      <c r="R95" s="66">
        <v>0</v>
      </c>
      <c r="S95" s="66">
        <v>0</v>
      </c>
      <c r="T95" s="66">
        <v>0.22</v>
      </c>
      <c r="U95" s="66">
        <v>0.03</v>
      </c>
      <c r="V95" s="66">
        <v>0.22</v>
      </c>
      <c r="W95" s="66">
        <v>0.03</v>
      </c>
      <c r="X95" s="66">
        <v>-0.78</v>
      </c>
      <c r="Y95" s="66" t="s">
        <v>57</v>
      </c>
      <c r="Z95" s="66">
        <v>1.1299999999999999</v>
      </c>
      <c r="AA95" s="66">
        <v>8.2348749999999998E-2</v>
      </c>
    </row>
    <row r="96" spans="1:27" ht="21" customHeight="1" x14ac:dyDescent="0.25">
      <c r="A96" s="68" t="s">
        <v>342</v>
      </c>
      <c r="B96" s="69" t="s">
        <v>53</v>
      </c>
      <c r="C96" s="69">
        <v>6.6</v>
      </c>
      <c r="D96" s="69" t="s">
        <v>42</v>
      </c>
      <c r="E96" s="70">
        <v>4</v>
      </c>
      <c r="F96" s="69">
        <v>3</v>
      </c>
      <c r="G96" s="69">
        <v>2</v>
      </c>
      <c r="H96" s="69">
        <v>2</v>
      </c>
      <c r="I96" s="69">
        <v>4</v>
      </c>
      <c r="J96" s="69">
        <v>16</v>
      </c>
      <c r="K96" s="69">
        <v>0.45</v>
      </c>
      <c r="L96" s="69">
        <v>1.97</v>
      </c>
      <c r="M96" s="69">
        <v>2.42</v>
      </c>
      <c r="N96" s="69">
        <v>0</v>
      </c>
      <c r="O96" s="69">
        <v>0.53</v>
      </c>
      <c r="P96" s="69">
        <v>2</v>
      </c>
      <c r="Q96" s="69">
        <v>0.77</v>
      </c>
      <c r="R96" s="69">
        <v>0.18</v>
      </c>
      <c r="S96" s="69">
        <v>0.03</v>
      </c>
      <c r="T96" s="69">
        <v>1.1200000000000001</v>
      </c>
      <c r="U96" s="69">
        <v>0.17</v>
      </c>
      <c r="V96" s="69">
        <v>1.3</v>
      </c>
      <c r="W96" s="69">
        <v>0.2</v>
      </c>
      <c r="X96" s="69">
        <v>-0.7</v>
      </c>
      <c r="Y96" s="69" t="s">
        <v>54</v>
      </c>
      <c r="Z96" s="69">
        <v>0.19</v>
      </c>
      <c r="AA96" s="69">
        <v>8.181875000000001E-2</v>
      </c>
    </row>
    <row r="97" spans="1:27" ht="21" customHeight="1" x14ac:dyDescent="0.25">
      <c r="A97" s="65" t="s">
        <v>343</v>
      </c>
      <c r="B97" s="66" t="s">
        <v>61</v>
      </c>
      <c r="C97" s="66">
        <v>5</v>
      </c>
      <c r="D97" s="66" t="s">
        <v>42</v>
      </c>
      <c r="E97" s="67">
        <v>2.2000000000000002</v>
      </c>
      <c r="F97" s="66">
        <v>4</v>
      </c>
      <c r="G97" s="66">
        <v>2</v>
      </c>
      <c r="H97" s="66">
        <v>2</v>
      </c>
      <c r="I97" s="66">
        <v>4</v>
      </c>
      <c r="J97" s="66">
        <v>9</v>
      </c>
      <c r="K97" s="66">
        <v>0.8</v>
      </c>
      <c r="L97" s="66">
        <v>1</v>
      </c>
      <c r="M97" s="66">
        <v>1.8</v>
      </c>
      <c r="N97" s="66">
        <v>0</v>
      </c>
      <c r="O97" s="66">
        <v>0.2</v>
      </c>
      <c r="P97" s="66">
        <v>0</v>
      </c>
      <c r="Q97" s="66">
        <v>0.45</v>
      </c>
      <c r="R97" s="66">
        <v>0.3</v>
      </c>
      <c r="S97" s="66">
        <v>0.06</v>
      </c>
      <c r="T97" s="66">
        <v>0.35</v>
      </c>
      <c r="U97" s="66">
        <v>7.0000000000000007E-2</v>
      </c>
      <c r="V97" s="66">
        <v>0.64999999999999991</v>
      </c>
      <c r="W97" s="66">
        <v>0.13</v>
      </c>
      <c r="X97" s="66">
        <v>0.64999999999999991</v>
      </c>
      <c r="Y97" s="66" t="s">
        <v>60</v>
      </c>
      <c r="Z97" s="66">
        <v>0.38</v>
      </c>
      <c r="AA97" s="66">
        <v>8.1818749999999982E-2</v>
      </c>
    </row>
    <row r="98" spans="1:27" ht="21" customHeight="1" x14ac:dyDescent="0.25">
      <c r="A98" s="68" t="s">
        <v>344</v>
      </c>
      <c r="B98" s="69" t="s">
        <v>43</v>
      </c>
      <c r="C98" s="69">
        <v>5</v>
      </c>
      <c r="D98" s="69" t="s">
        <v>42</v>
      </c>
      <c r="E98" s="70">
        <v>1.8</v>
      </c>
      <c r="F98" s="69">
        <v>1</v>
      </c>
      <c r="G98" s="69">
        <v>1</v>
      </c>
      <c r="H98" s="69">
        <v>2</v>
      </c>
      <c r="I98" s="69">
        <v>3</v>
      </c>
      <c r="J98" s="69">
        <v>7</v>
      </c>
      <c r="K98" s="69">
        <v>0.2</v>
      </c>
      <c r="L98" s="69">
        <v>1.2</v>
      </c>
      <c r="M98" s="69">
        <v>1.4</v>
      </c>
      <c r="N98" s="69">
        <v>0</v>
      </c>
      <c r="O98" s="69">
        <v>0.48</v>
      </c>
      <c r="P98" s="69">
        <v>1</v>
      </c>
      <c r="Q98" s="69">
        <v>0.79</v>
      </c>
      <c r="R98" s="69">
        <v>0.26</v>
      </c>
      <c r="S98" s="69">
        <v>0.05</v>
      </c>
      <c r="T98" s="69">
        <v>1.01</v>
      </c>
      <c r="U98" s="69">
        <v>0.2</v>
      </c>
      <c r="V98" s="69">
        <v>1.27</v>
      </c>
      <c r="W98" s="69">
        <v>0.25</v>
      </c>
      <c r="X98" s="69">
        <v>0.27</v>
      </c>
      <c r="Y98" s="69" t="s">
        <v>41</v>
      </c>
      <c r="Z98" s="69">
        <v>0.19</v>
      </c>
      <c r="AA98" s="69">
        <v>7.9930625000000005E-2</v>
      </c>
    </row>
    <row r="99" spans="1:27" ht="21" customHeight="1" x14ac:dyDescent="0.25">
      <c r="A99" s="65" t="s">
        <v>345</v>
      </c>
      <c r="B99" s="66" t="s">
        <v>57</v>
      </c>
      <c r="C99" s="66">
        <v>5</v>
      </c>
      <c r="D99" s="66" t="s">
        <v>42</v>
      </c>
      <c r="E99" s="67">
        <v>1</v>
      </c>
      <c r="F99" s="66">
        <v>2</v>
      </c>
      <c r="G99" s="66">
        <v>1</v>
      </c>
      <c r="H99" s="66">
        <v>2</v>
      </c>
      <c r="I99" s="66">
        <v>3</v>
      </c>
      <c r="J99" s="66">
        <v>4</v>
      </c>
      <c r="K99" s="66">
        <v>0.4</v>
      </c>
      <c r="L99" s="66">
        <v>0.4</v>
      </c>
      <c r="M99" s="66">
        <v>0.8</v>
      </c>
      <c r="N99" s="66">
        <v>0</v>
      </c>
      <c r="O99" s="66">
        <v>0.01</v>
      </c>
      <c r="P99" s="66">
        <v>0</v>
      </c>
      <c r="Q99" s="66">
        <v>0.24</v>
      </c>
      <c r="R99" s="66">
        <v>0.02</v>
      </c>
      <c r="S99" s="66">
        <v>0</v>
      </c>
      <c r="T99" s="66">
        <v>0.23</v>
      </c>
      <c r="U99" s="66">
        <v>0.05</v>
      </c>
      <c r="V99" s="66">
        <v>0.25</v>
      </c>
      <c r="W99" s="66">
        <v>0.05</v>
      </c>
      <c r="X99" s="66">
        <v>0.25</v>
      </c>
      <c r="Y99" s="66" t="s">
        <v>56</v>
      </c>
      <c r="Z99" s="66">
        <v>0.94</v>
      </c>
      <c r="AA99" s="66">
        <v>7.7843749999999989E-2</v>
      </c>
    </row>
    <row r="100" spans="1:27" ht="21" customHeight="1" x14ac:dyDescent="0.25">
      <c r="A100" s="68" t="s">
        <v>346</v>
      </c>
      <c r="B100" s="69" t="s">
        <v>53</v>
      </c>
      <c r="C100" s="69">
        <v>6.5</v>
      </c>
      <c r="D100" s="69" t="s">
        <v>42</v>
      </c>
      <c r="E100" s="70">
        <v>2.8</v>
      </c>
      <c r="F100" s="69">
        <v>3</v>
      </c>
      <c r="G100" s="69">
        <v>2</v>
      </c>
      <c r="H100" s="69">
        <v>1</v>
      </c>
      <c r="I100" s="69">
        <v>3</v>
      </c>
      <c r="J100" s="69">
        <v>11</v>
      </c>
      <c r="K100" s="69">
        <v>1.54</v>
      </c>
      <c r="L100" s="69">
        <v>0.15</v>
      </c>
      <c r="M100" s="69">
        <v>1.69</v>
      </c>
      <c r="N100" s="69">
        <v>0</v>
      </c>
      <c r="O100" s="69">
        <v>0.74</v>
      </c>
      <c r="P100" s="69">
        <v>2</v>
      </c>
      <c r="Q100" s="69">
        <v>0.47</v>
      </c>
      <c r="R100" s="69">
        <v>1.05</v>
      </c>
      <c r="S100" s="69">
        <v>0.16</v>
      </c>
      <c r="T100" s="69">
        <v>0.16</v>
      </c>
      <c r="U100" s="69">
        <v>0.02</v>
      </c>
      <c r="V100" s="69">
        <v>1.21</v>
      </c>
      <c r="W100" s="69">
        <v>0.18</v>
      </c>
      <c r="X100" s="69">
        <v>-0.78999999999999992</v>
      </c>
      <c r="Y100" s="69" t="s">
        <v>54</v>
      </c>
      <c r="Z100" s="69">
        <v>0.19</v>
      </c>
      <c r="AA100" s="69">
        <v>7.6154374999999996E-2</v>
      </c>
    </row>
    <row r="101" spans="1:27" ht="21" customHeight="1" x14ac:dyDescent="0.25">
      <c r="A101" s="65" t="s">
        <v>347</v>
      </c>
      <c r="B101" s="66" t="s">
        <v>71</v>
      </c>
      <c r="C101" s="66">
        <v>5</v>
      </c>
      <c r="D101" s="66" t="s">
        <v>42</v>
      </c>
      <c r="E101" s="67">
        <v>2.5</v>
      </c>
      <c r="F101" s="66">
        <v>2</v>
      </c>
      <c r="G101" s="66">
        <v>1</v>
      </c>
      <c r="H101" s="66">
        <v>1</v>
      </c>
      <c r="I101" s="66">
        <v>2</v>
      </c>
      <c r="J101" s="66">
        <v>10</v>
      </c>
      <c r="K101" s="66">
        <v>1.8</v>
      </c>
      <c r="L101" s="66">
        <v>0.2</v>
      </c>
      <c r="M101" s="66">
        <v>2</v>
      </c>
      <c r="N101" s="66">
        <v>1</v>
      </c>
      <c r="O101" s="66">
        <v>0.1</v>
      </c>
      <c r="P101" s="66">
        <v>0</v>
      </c>
      <c r="Q101" s="66">
        <v>0.1</v>
      </c>
      <c r="R101" s="66">
        <v>0.14000000000000001</v>
      </c>
      <c r="S101" s="66">
        <v>0.03</v>
      </c>
      <c r="T101" s="66">
        <v>0.06</v>
      </c>
      <c r="U101" s="66">
        <v>0.01</v>
      </c>
      <c r="V101" s="66">
        <v>0.2</v>
      </c>
      <c r="W101" s="66">
        <v>0.04</v>
      </c>
      <c r="X101" s="66">
        <v>-0.8</v>
      </c>
      <c r="Y101" s="66" t="s">
        <v>69</v>
      </c>
      <c r="Z101" s="66">
        <v>1.1299999999999999</v>
      </c>
      <c r="AA101" s="66">
        <v>7.4862499999999985E-2</v>
      </c>
    </row>
    <row r="102" spans="1:27" ht="21" customHeight="1" x14ac:dyDescent="0.25">
      <c r="A102" s="68" t="s">
        <v>348</v>
      </c>
      <c r="B102" s="69" t="s">
        <v>46</v>
      </c>
      <c r="C102" s="69">
        <v>4.9000000000000004</v>
      </c>
      <c r="D102" s="69" t="s">
        <v>42</v>
      </c>
      <c r="E102" s="70">
        <v>1.2</v>
      </c>
      <c r="F102" s="69">
        <v>4</v>
      </c>
      <c r="G102" s="69">
        <v>2</v>
      </c>
      <c r="H102" s="69">
        <v>2</v>
      </c>
      <c r="I102" s="69">
        <v>4</v>
      </c>
      <c r="J102" s="69">
        <v>5</v>
      </c>
      <c r="K102" s="69">
        <v>0.82</v>
      </c>
      <c r="L102" s="69">
        <v>0.2</v>
      </c>
      <c r="M102" s="69">
        <v>1.02</v>
      </c>
      <c r="N102" s="69">
        <v>0</v>
      </c>
      <c r="O102" s="69">
        <v>0.13</v>
      </c>
      <c r="P102" s="69">
        <v>0</v>
      </c>
      <c r="Q102" s="69">
        <v>7.0000000000000007E-2</v>
      </c>
      <c r="R102" s="69">
        <v>0.11</v>
      </c>
      <c r="S102" s="69">
        <v>0.02</v>
      </c>
      <c r="T102" s="69">
        <v>9.0000000000000011E-2</v>
      </c>
      <c r="U102" s="69">
        <v>0.02</v>
      </c>
      <c r="V102" s="69">
        <v>0.2</v>
      </c>
      <c r="W102" s="69">
        <v>0.04</v>
      </c>
      <c r="X102" s="69">
        <v>0.2</v>
      </c>
      <c r="Y102" s="69" t="s">
        <v>45</v>
      </c>
      <c r="Z102" s="69">
        <v>1.1299999999999999</v>
      </c>
      <c r="AA102" s="69">
        <v>7.4862499999999985E-2</v>
      </c>
    </row>
    <row r="103" spans="1:27" ht="21" customHeight="1" x14ac:dyDescent="0.25">
      <c r="A103" s="65" t="s">
        <v>349</v>
      </c>
      <c r="B103" s="66" t="s">
        <v>54</v>
      </c>
      <c r="C103" s="66">
        <v>6.9</v>
      </c>
      <c r="D103" s="66" t="s">
        <v>42</v>
      </c>
      <c r="E103" s="67">
        <v>3</v>
      </c>
      <c r="F103" s="66">
        <v>2</v>
      </c>
      <c r="G103" s="66">
        <v>2</v>
      </c>
      <c r="H103" s="66">
        <v>2</v>
      </c>
      <c r="I103" s="66">
        <v>4</v>
      </c>
      <c r="J103" s="66">
        <v>12</v>
      </c>
      <c r="K103" s="66">
        <v>0.28999999999999998</v>
      </c>
      <c r="L103" s="66">
        <v>1.45</v>
      </c>
      <c r="M103" s="66">
        <v>1.74</v>
      </c>
      <c r="N103" s="66">
        <v>1</v>
      </c>
      <c r="O103" s="66">
        <v>0.26</v>
      </c>
      <c r="P103" s="66">
        <v>0</v>
      </c>
      <c r="Q103" s="66">
        <v>0.13</v>
      </c>
      <c r="R103" s="66">
        <v>0.11</v>
      </c>
      <c r="S103" s="66">
        <v>0.02</v>
      </c>
      <c r="T103" s="66">
        <v>0.28000000000000003</v>
      </c>
      <c r="U103" s="66">
        <v>0.04</v>
      </c>
      <c r="V103" s="66">
        <v>0.39</v>
      </c>
      <c r="W103" s="66">
        <v>0.06</v>
      </c>
      <c r="X103" s="66">
        <v>-0.61</v>
      </c>
      <c r="Y103" s="66" t="s">
        <v>53</v>
      </c>
      <c r="Z103" s="66">
        <v>0.56999999999999995</v>
      </c>
      <c r="AA103" s="66">
        <v>7.3636874999999991E-2</v>
      </c>
    </row>
    <row r="104" spans="1:27" ht="21" customHeight="1" x14ac:dyDescent="0.25">
      <c r="A104" s="68" t="s">
        <v>350</v>
      </c>
      <c r="B104" s="69" t="s">
        <v>54</v>
      </c>
      <c r="C104" s="69">
        <v>6.3</v>
      </c>
      <c r="D104" s="69" t="s">
        <v>42</v>
      </c>
      <c r="E104" s="70">
        <v>0.8</v>
      </c>
      <c r="F104" s="69">
        <v>3</v>
      </c>
      <c r="G104" s="69">
        <v>2</v>
      </c>
      <c r="H104" s="69">
        <v>1</v>
      </c>
      <c r="I104" s="69">
        <v>3</v>
      </c>
      <c r="J104" s="69">
        <v>3</v>
      </c>
      <c r="K104" s="69">
        <v>0.16</v>
      </c>
      <c r="L104" s="69">
        <v>0.32</v>
      </c>
      <c r="M104" s="69">
        <v>0.48</v>
      </c>
      <c r="N104" s="69">
        <v>0</v>
      </c>
      <c r="O104" s="69">
        <v>0.19</v>
      </c>
      <c r="P104" s="69">
        <v>0</v>
      </c>
      <c r="Q104" s="69">
        <v>0.19</v>
      </c>
      <c r="R104" s="69">
        <v>0.2</v>
      </c>
      <c r="S104" s="69">
        <v>0.03</v>
      </c>
      <c r="T104" s="69">
        <v>0.18</v>
      </c>
      <c r="U104" s="69">
        <v>0.03</v>
      </c>
      <c r="V104" s="69">
        <v>0.38</v>
      </c>
      <c r="W104" s="69">
        <v>0.06</v>
      </c>
      <c r="X104" s="69">
        <v>0.38</v>
      </c>
      <c r="Y104" s="69" t="s">
        <v>53</v>
      </c>
      <c r="Z104" s="69">
        <v>0.56999999999999995</v>
      </c>
      <c r="AA104" s="69">
        <v>7.174875E-2</v>
      </c>
    </row>
    <row r="105" spans="1:27" ht="21" customHeight="1" x14ac:dyDescent="0.25">
      <c r="A105" s="65" t="s">
        <v>351</v>
      </c>
      <c r="B105" s="66" t="s">
        <v>54</v>
      </c>
      <c r="C105" s="66">
        <v>5</v>
      </c>
      <c r="D105" s="66" t="s">
        <v>42</v>
      </c>
      <c r="E105" s="67">
        <v>4.5</v>
      </c>
      <c r="F105" s="66">
        <v>4</v>
      </c>
      <c r="G105" s="66">
        <v>2</v>
      </c>
      <c r="H105" s="66">
        <v>2</v>
      </c>
      <c r="I105" s="66">
        <v>4</v>
      </c>
      <c r="J105" s="66">
        <v>18</v>
      </c>
      <c r="K105" s="66">
        <v>0.8</v>
      </c>
      <c r="L105" s="66">
        <v>2.8</v>
      </c>
      <c r="M105" s="66">
        <v>3.6</v>
      </c>
      <c r="N105" s="66">
        <v>1</v>
      </c>
      <c r="O105" s="66">
        <v>0.16</v>
      </c>
      <c r="P105" s="66">
        <v>0</v>
      </c>
      <c r="Q105" s="66">
        <v>0.21</v>
      </c>
      <c r="R105" s="66">
        <v>0.12</v>
      </c>
      <c r="S105" s="66">
        <v>0.02</v>
      </c>
      <c r="T105" s="66">
        <v>0.25</v>
      </c>
      <c r="U105" s="66">
        <v>0.05</v>
      </c>
      <c r="V105" s="66">
        <v>0.37</v>
      </c>
      <c r="W105" s="66">
        <v>7.0000000000000007E-2</v>
      </c>
      <c r="X105" s="66">
        <v>-0.63</v>
      </c>
      <c r="Y105" s="66" t="s">
        <v>53</v>
      </c>
      <c r="Z105" s="66">
        <v>0.56999999999999995</v>
      </c>
      <c r="AA105" s="66">
        <v>6.9860624999999996E-2</v>
      </c>
    </row>
    <row r="106" spans="1:27" ht="21" customHeight="1" x14ac:dyDescent="0.25">
      <c r="A106" s="68" t="s">
        <v>352</v>
      </c>
      <c r="B106" s="69" t="s">
        <v>45</v>
      </c>
      <c r="C106" s="69">
        <v>5.3</v>
      </c>
      <c r="D106" s="69" t="s">
        <v>42</v>
      </c>
      <c r="E106" s="70">
        <v>1.5</v>
      </c>
      <c r="F106" s="69">
        <v>0</v>
      </c>
      <c r="G106" s="69">
        <v>2</v>
      </c>
      <c r="H106" s="69">
        <v>0</v>
      </c>
      <c r="I106" s="69">
        <v>2</v>
      </c>
      <c r="J106" s="69">
        <v>5</v>
      </c>
      <c r="K106" s="69">
        <v>0.94</v>
      </c>
      <c r="L106" s="69">
        <v>0</v>
      </c>
      <c r="M106" s="69">
        <v>0.94</v>
      </c>
      <c r="N106" s="69">
        <v>0</v>
      </c>
      <c r="O106" s="69">
        <v>0.05</v>
      </c>
      <c r="P106" s="69">
        <v>1</v>
      </c>
      <c r="Q106" s="69">
        <v>0.05</v>
      </c>
      <c r="R106" s="69">
        <v>0.1</v>
      </c>
      <c r="S106" s="69">
        <v>0.02</v>
      </c>
      <c r="T106" s="69">
        <v>0</v>
      </c>
      <c r="U106" s="69">
        <v>0</v>
      </c>
      <c r="V106" s="69">
        <v>0.1</v>
      </c>
      <c r="W106" s="69">
        <v>0.02</v>
      </c>
      <c r="X106" s="69">
        <v>-0.9</v>
      </c>
      <c r="Y106" s="69" t="s">
        <v>46</v>
      </c>
      <c r="Z106" s="69">
        <v>2.08</v>
      </c>
      <c r="AA106" s="69">
        <v>6.8900000000000003E-2</v>
      </c>
    </row>
    <row r="107" spans="1:27" ht="21" customHeight="1" x14ac:dyDescent="0.25">
      <c r="A107" s="65" t="s">
        <v>353</v>
      </c>
      <c r="B107" s="66" t="s">
        <v>56</v>
      </c>
      <c r="C107" s="66">
        <v>4.5</v>
      </c>
      <c r="D107" s="66" t="s">
        <v>42</v>
      </c>
      <c r="E107" s="67">
        <v>0.5</v>
      </c>
      <c r="F107" s="66">
        <v>1</v>
      </c>
      <c r="G107" s="66">
        <v>1</v>
      </c>
      <c r="H107" s="66">
        <v>0</v>
      </c>
      <c r="I107" s="66">
        <v>1</v>
      </c>
      <c r="J107" s="66">
        <v>2</v>
      </c>
      <c r="K107" s="66">
        <v>0.44</v>
      </c>
      <c r="L107" s="66">
        <v>0</v>
      </c>
      <c r="M107" s="66">
        <v>0.44</v>
      </c>
      <c r="N107" s="66">
        <v>0</v>
      </c>
      <c r="O107" s="66">
        <v>0</v>
      </c>
      <c r="P107" s="66">
        <v>0</v>
      </c>
      <c r="Q107" s="66">
        <v>0.18</v>
      </c>
      <c r="R107" s="66">
        <v>0.18</v>
      </c>
      <c r="S107" s="66">
        <v>0.04</v>
      </c>
      <c r="T107" s="66">
        <v>0</v>
      </c>
      <c r="U107" s="66">
        <v>0</v>
      </c>
      <c r="V107" s="66">
        <v>0.18</v>
      </c>
      <c r="W107" s="66">
        <v>0.04</v>
      </c>
      <c r="X107" s="66">
        <v>0.18</v>
      </c>
      <c r="Y107" s="66" t="s">
        <v>57</v>
      </c>
      <c r="Z107" s="66">
        <v>1.1299999999999999</v>
      </c>
      <c r="AA107" s="66">
        <v>6.7376249999999985E-2</v>
      </c>
    </row>
    <row r="108" spans="1:27" ht="21" customHeight="1" x14ac:dyDescent="0.25">
      <c r="A108" s="68" t="s">
        <v>354</v>
      </c>
      <c r="B108" s="69" t="s">
        <v>65</v>
      </c>
      <c r="C108" s="69">
        <v>4.5</v>
      </c>
      <c r="D108" s="69" t="s">
        <v>42</v>
      </c>
      <c r="E108" s="70">
        <v>0.3</v>
      </c>
      <c r="F108" s="69">
        <v>0</v>
      </c>
      <c r="G108" s="69">
        <v>0</v>
      </c>
      <c r="H108" s="69">
        <v>1</v>
      </c>
      <c r="I108" s="69">
        <v>1</v>
      </c>
      <c r="J108" s="69">
        <v>1</v>
      </c>
      <c r="K108" s="69">
        <v>0</v>
      </c>
      <c r="L108" s="69">
        <v>0.22</v>
      </c>
      <c r="M108" s="69">
        <v>0.22</v>
      </c>
      <c r="N108" s="69">
        <v>0</v>
      </c>
      <c r="O108" s="69">
        <v>0.02</v>
      </c>
      <c r="P108" s="69">
        <v>0</v>
      </c>
      <c r="Q108" s="69">
        <v>0.13</v>
      </c>
      <c r="R108" s="69">
        <v>0</v>
      </c>
      <c r="S108" s="69"/>
      <c r="T108" s="69">
        <v>0.15</v>
      </c>
      <c r="U108" s="69"/>
      <c r="V108" s="69">
        <v>0.15</v>
      </c>
      <c r="W108" s="69"/>
      <c r="X108" s="69">
        <v>0.15</v>
      </c>
      <c r="Y108" s="69" t="s">
        <v>66</v>
      </c>
      <c r="Z108" s="69">
        <v>1.32</v>
      </c>
      <c r="AA108" s="69">
        <v>6.5587500000000007E-2</v>
      </c>
    </row>
    <row r="109" spans="1:27" ht="21" customHeight="1" x14ac:dyDescent="0.25">
      <c r="A109" s="65" t="s">
        <v>355</v>
      </c>
      <c r="B109" s="66" t="s">
        <v>65</v>
      </c>
      <c r="C109" s="66">
        <v>4.9000000000000004</v>
      </c>
      <c r="D109" s="66" t="s">
        <v>42</v>
      </c>
      <c r="E109" s="67">
        <v>0.2</v>
      </c>
      <c r="F109" s="66">
        <v>0</v>
      </c>
      <c r="G109" s="66">
        <v>1</v>
      </c>
      <c r="H109" s="66">
        <v>1</v>
      </c>
      <c r="I109" s="66">
        <v>2</v>
      </c>
      <c r="J109" s="66">
        <v>1</v>
      </c>
      <c r="K109" s="66">
        <v>0.2</v>
      </c>
      <c r="L109" s="66">
        <v>0</v>
      </c>
      <c r="M109" s="66">
        <v>0.2</v>
      </c>
      <c r="N109" s="66">
        <v>0</v>
      </c>
      <c r="O109" s="66">
        <v>0</v>
      </c>
      <c r="P109" s="66">
        <v>0</v>
      </c>
      <c r="Q109" s="66">
        <v>0.15</v>
      </c>
      <c r="R109" s="66">
        <v>0</v>
      </c>
      <c r="S109" s="66">
        <v>0</v>
      </c>
      <c r="T109" s="66">
        <v>0.15</v>
      </c>
      <c r="U109" s="66">
        <v>0.03</v>
      </c>
      <c r="V109" s="66">
        <v>0.15</v>
      </c>
      <c r="W109" s="66">
        <v>0.03</v>
      </c>
      <c r="X109" s="66">
        <v>0.15</v>
      </c>
      <c r="Y109" s="66" t="s">
        <v>66</v>
      </c>
      <c r="Z109" s="66">
        <v>1.32</v>
      </c>
      <c r="AA109" s="66">
        <v>6.5587500000000007E-2</v>
      </c>
    </row>
    <row r="110" spans="1:27" ht="21" customHeight="1" x14ac:dyDescent="0.25">
      <c r="A110" s="68" t="s">
        <v>356</v>
      </c>
      <c r="B110" s="69" t="s">
        <v>48</v>
      </c>
      <c r="C110" s="69">
        <v>4.8</v>
      </c>
      <c r="D110" s="69" t="s">
        <v>42</v>
      </c>
      <c r="E110" s="70">
        <v>1.2</v>
      </c>
      <c r="F110" s="69">
        <v>0</v>
      </c>
      <c r="G110" s="69">
        <v>0</v>
      </c>
      <c r="H110" s="69">
        <v>2</v>
      </c>
      <c r="I110" s="69">
        <v>2</v>
      </c>
      <c r="J110" s="69">
        <v>5</v>
      </c>
      <c r="K110" s="69">
        <v>0</v>
      </c>
      <c r="L110" s="69">
        <v>1.04</v>
      </c>
      <c r="M110" s="69">
        <v>1.04</v>
      </c>
      <c r="N110" s="69">
        <v>0</v>
      </c>
      <c r="O110" s="69">
        <v>0.16</v>
      </c>
      <c r="P110" s="69">
        <v>1</v>
      </c>
      <c r="Q110" s="69">
        <v>9.9999999999999992E-2</v>
      </c>
      <c r="R110" s="69">
        <v>0</v>
      </c>
      <c r="S110" s="69">
        <v>0</v>
      </c>
      <c r="T110" s="69">
        <v>0.26</v>
      </c>
      <c r="U110" s="69">
        <v>0.05</v>
      </c>
      <c r="V110" s="69">
        <v>0.26</v>
      </c>
      <c r="W110" s="69">
        <v>0.05</v>
      </c>
      <c r="X110" s="69">
        <v>-0.74</v>
      </c>
      <c r="Y110" s="69" t="s">
        <v>49</v>
      </c>
      <c r="Z110" s="69">
        <v>0.75</v>
      </c>
      <c r="AA110" s="69">
        <v>6.4593750000000005E-2</v>
      </c>
    </row>
    <row r="111" spans="1:27" ht="21" customHeight="1" x14ac:dyDescent="0.25">
      <c r="A111" s="65" t="s">
        <v>357</v>
      </c>
      <c r="B111" s="66" t="s">
        <v>69</v>
      </c>
      <c r="C111" s="66">
        <v>4.9000000000000004</v>
      </c>
      <c r="D111" s="66" t="s">
        <v>42</v>
      </c>
      <c r="E111" s="67">
        <v>2.2000000000000002</v>
      </c>
      <c r="F111" s="66">
        <v>4</v>
      </c>
      <c r="G111" s="66">
        <v>2</v>
      </c>
      <c r="H111" s="66">
        <v>2</v>
      </c>
      <c r="I111" s="66">
        <v>4</v>
      </c>
      <c r="J111" s="66">
        <v>9</v>
      </c>
      <c r="K111" s="66">
        <v>1.02</v>
      </c>
      <c r="L111" s="66">
        <v>0.82</v>
      </c>
      <c r="M111" s="66">
        <v>1.84</v>
      </c>
      <c r="N111" s="66">
        <v>0</v>
      </c>
      <c r="O111" s="66">
        <v>7.0000000000000007E-2</v>
      </c>
      <c r="P111" s="66">
        <v>0</v>
      </c>
      <c r="Q111" s="66">
        <v>0.19</v>
      </c>
      <c r="R111" s="66">
        <v>0.21</v>
      </c>
      <c r="S111" s="66">
        <v>0.04</v>
      </c>
      <c r="T111" s="66">
        <v>0.05</v>
      </c>
      <c r="U111" s="66">
        <v>0.01</v>
      </c>
      <c r="V111" s="66">
        <v>0.26</v>
      </c>
      <c r="W111" s="66">
        <v>0.05</v>
      </c>
      <c r="X111" s="66">
        <v>0.26</v>
      </c>
      <c r="Y111" s="66" t="s">
        <v>71</v>
      </c>
      <c r="Z111" s="66">
        <v>0.75</v>
      </c>
      <c r="AA111" s="66">
        <v>6.4593750000000005E-2</v>
      </c>
    </row>
    <row r="112" spans="1:27" ht="21" customHeight="1" x14ac:dyDescent="0.25">
      <c r="A112" s="68" t="s">
        <v>358</v>
      </c>
      <c r="B112" s="69" t="s">
        <v>61</v>
      </c>
      <c r="C112" s="69">
        <v>5.5</v>
      </c>
      <c r="D112" s="69" t="s">
        <v>42</v>
      </c>
      <c r="E112" s="70">
        <v>1.7</v>
      </c>
      <c r="F112" s="69">
        <v>1</v>
      </c>
      <c r="G112" s="69">
        <v>2</v>
      </c>
      <c r="H112" s="69">
        <v>0</v>
      </c>
      <c r="I112" s="69">
        <v>2</v>
      </c>
      <c r="J112" s="69">
        <v>4</v>
      </c>
      <c r="K112" s="69">
        <v>0.73</v>
      </c>
      <c r="L112" s="69">
        <v>0</v>
      </c>
      <c r="M112" s="69">
        <v>0.73</v>
      </c>
      <c r="N112" s="69">
        <v>0</v>
      </c>
      <c r="O112" s="69">
        <v>0.4</v>
      </c>
      <c r="P112" s="69">
        <v>0</v>
      </c>
      <c r="Q112" s="69">
        <v>0.11</v>
      </c>
      <c r="R112" s="69">
        <v>0.51</v>
      </c>
      <c r="S112" s="69">
        <v>0.09</v>
      </c>
      <c r="T112" s="69">
        <v>0</v>
      </c>
      <c r="U112" s="69">
        <v>0</v>
      </c>
      <c r="V112" s="69">
        <v>0.51</v>
      </c>
      <c r="W112" s="69">
        <v>0.09</v>
      </c>
      <c r="X112" s="69">
        <v>0.51</v>
      </c>
      <c r="Y112" s="69" t="s">
        <v>60</v>
      </c>
      <c r="Z112" s="69">
        <v>0.38</v>
      </c>
      <c r="AA112" s="69">
        <v>6.4196249999999996E-2</v>
      </c>
    </row>
    <row r="113" spans="1:27" ht="21" customHeight="1" x14ac:dyDescent="0.25">
      <c r="A113" s="65" t="s">
        <v>359</v>
      </c>
      <c r="B113" s="66" t="s">
        <v>74</v>
      </c>
      <c r="C113" s="66">
        <v>6.3</v>
      </c>
      <c r="D113" s="66" t="s">
        <v>42</v>
      </c>
      <c r="E113" s="67">
        <v>1</v>
      </c>
      <c r="F113" s="66">
        <v>0</v>
      </c>
      <c r="G113" s="66">
        <v>0</v>
      </c>
      <c r="H113" s="66">
        <v>1</v>
      </c>
      <c r="I113" s="66">
        <v>1</v>
      </c>
      <c r="J113" s="66">
        <v>3</v>
      </c>
      <c r="K113" s="66">
        <v>0</v>
      </c>
      <c r="L113" s="66">
        <v>0.48</v>
      </c>
      <c r="M113" s="66">
        <v>0.48</v>
      </c>
      <c r="N113" s="66">
        <v>0</v>
      </c>
      <c r="O113" s="66">
        <v>0</v>
      </c>
      <c r="P113" s="66">
        <v>1</v>
      </c>
      <c r="Q113" s="66">
        <v>0.14000000000000001</v>
      </c>
      <c r="R113" s="66">
        <v>0</v>
      </c>
      <c r="S113" s="66">
        <v>0</v>
      </c>
      <c r="T113" s="66">
        <v>0.14000000000000001</v>
      </c>
      <c r="U113" s="66">
        <v>0.02</v>
      </c>
      <c r="V113" s="66">
        <v>0.14000000000000001</v>
      </c>
      <c r="W113" s="66">
        <v>0.02</v>
      </c>
      <c r="X113" s="66">
        <v>-0.86</v>
      </c>
      <c r="Y113" s="66" t="s">
        <v>73</v>
      </c>
      <c r="Z113" s="66">
        <v>1.32</v>
      </c>
      <c r="AA113" s="66">
        <v>6.1215000000000012E-2</v>
      </c>
    </row>
    <row r="114" spans="1:27" ht="21" customHeight="1" x14ac:dyDescent="0.25">
      <c r="A114" s="68" t="s">
        <v>360</v>
      </c>
      <c r="B114" s="69" t="s">
        <v>43</v>
      </c>
      <c r="C114" s="69">
        <v>5</v>
      </c>
      <c r="D114" s="69" t="s">
        <v>42</v>
      </c>
      <c r="E114" s="70">
        <v>3.8</v>
      </c>
      <c r="F114" s="69">
        <v>1</v>
      </c>
      <c r="G114" s="69">
        <v>2</v>
      </c>
      <c r="H114" s="69">
        <v>2</v>
      </c>
      <c r="I114" s="69">
        <v>4</v>
      </c>
      <c r="J114" s="69">
        <v>15</v>
      </c>
      <c r="K114" s="69">
        <v>0.4</v>
      </c>
      <c r="L114" s="69">
        <v>2.6</v>
      </c>
      <c r="M114" s="69">
        <v>3</v>
      </c>
      <c r="N114" s="69">
        <v>1</v>
      </c>
      <c r="O114" s="69">
        <v>0.65</v>
      </c>
      <c r="P114" s="69">
        <v>1</v>
      </c>
      <c r="Q114" s="69">
        <v>0.31</v>
      </c>
      <c r="R114" s="69">
        <v>0.18</v>
      </c>
      <c r="S114" s="69">
        <v>0.04</v>
      </c>
      <c r="T114" s="69">
        <v>0.78</v>
      </c>
      <c r="U114" s="69">
        <v>0.16</v>
      </c>
      <c r="V114" s="69">
        <v>0.96</v>
      </c>
      <c r="W114" s="69">
        <v>0.2</v>
      </c>
      <c r="X114" s="69">
        <v>-1.04</v>
      </c>
      <c r="Y114" s="69" t="s">
        <v>41</v>
      </c>
      <c r="Z114" s="69">
        <v>0.19</v>
      </c>
      <c r="AA114" s="69">
        <v>6.0420000000000001E-2</v>
      </c>
    </row>
    <row r="115" spans="1:27" x14ac:dyDescent="0.25">
      <c r="A115" s="65" t="s">
        <v>361</v>
      </c>
      <c r="B115" s="66" t="s">
        <v>56</v>
      </c>
      <c r="C115" s="66">
        <v>6.4</v>
      </c>
      <c r="D115" s="66" t="s">
        <v>42</v>
      </c>
      <c r="E115" s="67">
        <v>0.5</v>
      </c>
      <c r="F115" s="66">
        <v>1</v>
      </c>
      <c r="G115" s="66">
        <v>1</v>
      </c>
      <c r="H115" s="66">
        <v>1</v>
      </c>
      <c r="I115" s="66">
        <v>2</v>
      </c>
      <c r="J115" s="66">
        <v>2</v>
      </c>
      <c r="K115" s="66">
        <v>0.16</v>
      </c>
      <c r="L115" s="66">
        <v>0.16</v>
      </c>
      <c r="M115" s="66">
        <v>0.31</v>
      </c>
      <c r="N115" s="66">
        <v>0</v>
      </c>
      <c r="O115" s="66">
        <v>0</v>
      </c>
      <c r="P115" s="66">
        <v>0</v>
      </c>
      <c r="Q115" s="66">
        <v>0.16</v>
      </c>
      <c r="R115" s="66">
        <v>0.15</v>
      </c>
      <c r="S115" s="66">
        <v>0.02</v>
      </c>
      <c r="T115" s="66">
        <v>0.01</v>
      </c>
      <c r="U115" s="66">
        <v>0</v>
      </c>
      <c r="V115" s="66">
        <v>0.16</v>
      </c>
      <c r="W115" s="66">
        <v>0.02</v>
      </c>
      <c r="X115" s="66">
        <v>0.16</v>
      </c>
      <c r="Y115" s="66" t="s">
        <v>57</v>
      </c>
      <c r="Z115" s="66">
        <v>1.1299999999999999</v>
      </c>
      <c r="AA115" s="66">
        <v>5.9889999999999992E-2</v>
      </c>
    </row>
    <row r="116" spans="1:27" x14ac:dyDescent="0.25">
      <c r="A116" s="68" t="s">
        <v>362</v>
      </c>
      <c r="B116" s="69" t="s">
        <v>53</v>
      </c>
      <c r="C116" s="69">
        <v>6.5</v>
      </c>
      <c r="D116" s="69" t="s">
        <v>42</v>
      </c>
      <c r="E116" s="70">
        <v>1.8</v>
      </c>
      <c r="F116" s="69">
        <v>3</v>
      </c>
      <c r="G116" s="69">
        <v>1</v>
      </c>
      <c r="H116" s="69">
        <v>2</v>
      </c>
      <c r="I116" s="69">
        <v>3</v>
      </c>
      <c r="J116" s="69">
        <v>7</v>
      </c>
      <c r="K116" s="69">
        <v>0.31</v>
      </c>
      <c r="L116" s="69">
        <v>0.77</v>
      </c>
      <c r="M116" s="69">
        <v>1.08</v>
      </c>
      <c r="N116" s="69">
        <v>0</v>
      </c>
      <c r="O116" s="69">
        <v>0.18</v>
      </c>
      <c r="P116" s="69">
        <v>0</v>
      </c>
      <c r="Q116" s="69">
        <v>0.76</v>
      </c>
      <c r="R116" s="69">
        <v>0.44</v>
      </c>
      <c r="S116" s="69">
        <v>7.0000000000000007E-2</v>
      </c>
      <c r="T116" s="69">
        <v>0.5</v>
      </c>
      <c r="U116" s="69">
        <v>0.08</v>
      </c>
      <c r="V116" s="69">
        <v>0.94</v>
      </c>
      <c r="W116" s="69">
        <v>0.15</v>
      </c>
      <c r="X116" s="69">
        <v>0.94</v>
      </c>
      <c r="Y116" s="69" t="s">
        <v>54</v>
      </c>
      <c r="Z116" s="69">
        <v>0.19</v>
      </c>
      <c r="AA116" s="69">
        <v>5.9161249999999992E-2</v>
      </c>
    </row>
    <row r="117" spans="1:27" x14ac:dyDescent="0.25">
      <c r="A117" s="65" t="s">
        <v>363</v>
      </c>
      <c r="B117" s="66" t="s">
        <v>61</v>
      </c>
      <c r="C117" s="66">
        <v>5</v>
      </c>
      <c r="D117" s="66" t="s">
        <v>42</v>
      </c>
      <c r="E117" s="67">
        <v>1.5</v>
      </c>
      <c r="F117" s="66">
        <v>2</v>
      </c>
      <c r="G117" s="66">
        <v>2</v>
      </c>
      <c r="H117" s="66">
        <v>1</v>
      </c>
      <c r="I117" s="66">
        <v>3</v>
      </c>
      <c r="J117" s="66">
        <v>6</v>
      </c>
      <c r="K117" s="66">
        <v>0.8</v>
      </c>
      <c r="L117" s="66">
        <v>0.4</v>
      </c>
      <c r="M117" s="66">
        <v>1.2</v>
      </c>
      <c r="N117" s="66">
        <v>0</v>
      </c>
      <c r="O117" s="66">
        <v>0.38</v>
      </c>
      <c r="P117" s="66">
        <v>0</v>
      </c>
      <c r="Q117" s="66">
        <v>7.0000000000000007E-2</v>
      </c>
      <c r="R117" s="66">
        <v>0.24</v>
      </c>
      <c r="S117" s="66">
        <v>0.05</v>
      </c>
      <c r="T117" s="66">
        <v>0.21</v>
      </c>
      <c r="U117" s="66">
        <v>0.04</v>
      </c>
      <c r="V117" s="66">
        <v>0.45</v>
      </c>
      <c r="W117" s="66">
        <v>0.09</v>
      </c>
      <c r="X117" s="66">
        <v>0.45</v>
      </c>
      <c r="Y117" s="66" t="s">
        <v>60</v>
      </c>
      <c r="Z117" s="66">
        <v>0.38</v>
      </c>
      <c r="AA117" s="66">
        <v>5.664375E-2</v>
      </c>
    </row>
    <row r="118" spans="1:27" x14ac:dyDescent="0.25">
      <c r="A118" s="68" t="s">
        <v>364</v>
      </c>
      <c r="B118" s="69" t="s">
        <v>46</v>
      </c>
      <c r="C118" s="69">
        <v>6.3</v>
      </c>
      <c r="D118" s="69" t="s">
        <v>42</v>
      </c>
      <c r="E118" s="70">
        <v>1.2</v>
      </c>
      <c r="F118" s="69">
        <v>2</v>
      </c>
      <c r="G118" s="69">
        <v>2</v>
      </c>
      <c r="H118" s="69">
        <v>2</v>
      </c>
      <c r="I118" s="69">
        <v>4</v>
      </c>
      <c r="J118" s="69">
        <v>5</v>
      </c>
      <c r="K118" s="69">
        <v>0.32</v>
      </c>
      <c r="L118" s="69">
        <v>0.48</v>
      </c>
      <c r="M118" s="69">
        <v>0.79</v>
      </c>
      <c r="N118" s="69">
        <v>0</v>
      </c>
      <c r="O118" s="69">
        <v>0</v>
      </c>
      <c r="P118" s="69">
        <v>0</v>
      </c>
      <c r="Q118" s="69">
        <v>0.15</v>
      </c>
      <c r="R118" s="69">
        <v>0.03</v>
      </c>
      <c r="S118" s="69">
        <v>0</v>
      </c>
      <c r="T118" s="69">
        <v>0.12</v>
      </c>
      <c r="U118" s="69">
        <v>0.02</v>
      </c>
      <c r="V118" s="69">
        <v>0.15</v>
      </c>
      <c r="W118" s="69">
        <v>0.02</v>
      </c>
      <c r="X118" s="69">
        <v>0.15</v>
      </c>
      <c r="Y118" s="69" t="s">
        <v>45</v>
      </c>
      <c r="Z118" s="69">
        <v>1.1299999999999999</v>
      </c>
      <c r="AA118" s="69">
        <v>5.6146874999999992E-2</v>
      </c>
    </row>
    <row r="119" spans="1:27" x14ac:dyDescent="0.25">
      <c r="A119" s="65" t="s">
        <v>365</v>
      </c>
      <c r="B119" s="66" t="s">
        <v>57</v>
      </c>
      <c r="C119" s="66">
        <v>5.8</v>
      </c>
      <c r="D119" s="66" t="s">
        <v>42</v>
      </c>
      <c r="E119" s="67">
        <v>0.8</v>
      </c>
      <c r="F119" s="66">
        <v>0</v>
      </c>
      <c r="G119" s="66">
        <v>1</v>
      </c>
      <c r="H119" s="66">
        <v>1</v>
      </c>
      <c r="I119" s="66">
        <v>2</v>
      </c>
      <c r="J119" s="66">
        <v>2</v>
      </c>
      <c r="K119" s="66">
        <v>0.17</v>
      </c>
      <c r="L119" s="66">
        <v>0.17</v>
      </c>
      <c r="M119" s="66">
        <v>0.34</v>
      </c>
      <c r="N119" s="66">
        <v>0</v>
      </c>
      <c r="O119" s="66">
        <v>0</v>
      </c>
      <c r="P119" s="66">
        <v>0</v>
      </c>
      <c r="Q119" s="66">
        <v>0.18</v>
      </c>
      <c r="R119" s="66">
        <v>0.17</v>
      </c>
      <c r="S119" s="66">
        <v>0.03</v>
      </c>
      <c r="T119" s="66">
        <v>0.01</v>
      </c>
      <c r="U119" s="66">
        <v>0</v>
      </c>
      <c r="V119" s="66">
        <v>0.18</v>
      </c>
      <c r="W119" s="66">
        <v>0.03</v>
      </c>
      <c r="X119" s="66">
        <v>0.18</v>
      </c>
      <c r="Y119" s="66" t="s">
        <v>56</v>
      </c>
      <c r="Z119" s="66">
        <v>0.94</v>
      </c>
      <c r="AA119" s="66">
        <v>5.6047499999999993E-2</v>
      </c>
    </row>
    <row r="120" spans="1:27" x14ac:dyDescent="0.25">
      <c r="A120" s="68" t="s">
        <v>366</v>
      </c>
      <c r="B120" s="69" t="s">
        <v>53</v>
      </c>
      <c r="C120" s="69">
        <v>6.4</v>
      </c>
      <c r="D120" s="69" t="s">
        <v>42</v>
      </c>
      <c r="E120" s="70">
        <v>1</v>
      </c>
      <c r="F120" s="69">
        <v>2</v>
      </c>
      <c r="G120" s="69">
        <v>2</v>
      </c>
      <c r="H120" s="69">
        <v>1</v>
      </c>
      <c r="I120" s="69">
        <v>3</v>
      </c>
      <c r="J120" s="69">
        <v>4</v>
      </c>
      <c r="K120" s="69">
        <v>0.31</v>
      </c>
      <c r="L120" s="69">
        <v>0.31</v>
      </c>
      <c r="M120" s="69">
        <v>0.62</v>
      </c>
      <c r="N120" s="69">
        <v>0</v>
      </c>
      <c r="O120" s="69">
        <v>0.48</v>
      </c>
      <c r="P120" s="69">
        <v>0</v>
      </c>
      <c r="Q120" s="69">
        <v>0.4</v>
      </c>
      <c r="R120" s="69">
        <v>0.41</v>
      </c>
      <c r="S120" s="69">
        <v>0.06</v>
      </c>
      <c r="T120" s="69">
        <v>0.47</v>
      </c>
      <c r="U120" s="69">
        <v>7.0000000000000007E-2</v>
      </c>
      <c r="V120" s="69">
        <v>0.87999999999999989</v>
      </c>
      <c r="W120" s="69">
        <v>0.13</v>
      </c>
      <c r="X120" s="69">
        <v>0.87999999999999989</v>
      </c>
      <c r="Y120" s="69" t="s">
        <v>54</v>
      </c>
      <c r="Z120" s="69">
        <v>0.19</v>
      </c>
      <c r="AA120" s="69">
        <v>5.5384999999999997E-2</v>
      </c>
    </row>
    <row r="121" spans="1:27" x14ac:dyDescent="0.25">
      <c r="A121" s="65" t="s">
        <v>367</v>
      </c>
      <c r="B121" s="66" t="s">
        <v>45</v>
      </c>
      <c r="C121" s="66">
        <v>5.4</v>
      </c>
      <c r="D121" s="66" t="s">
        <v>42</v>
      </c>
      <c r="E121" s="67">
        <v>0</v>
      </c>
      <c r="F121" s="66">
        <v>0</v>
      </c>
      <c r="G121" s="66">
        <v>0</v>
      </c>
      <c r="H121" s="66">
        <v>1</v>
      </c>
      <c r="I121" s="66">
        <v>1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7.0000000000000007E-2</v>
      </c>
      <c r="P121" s="66">
        <v>0</v>
      </c>
      <c r="Q121" s="66">
        <v>0.01</v>
      </c>
      <c r="R121" s="66">
        <v>0</v>
      </c>
      <c r="S121" s="66"/>
      <c r="T121" s="66">
        <v>0.08</v>
      </c>
      <c r="U121" s="66"/>
      <c r="V121" s="66">
        <v>0.08</v>
      </c>
      <c r="W121" s="66"/>
      <c r="X121" s="66">
        <v>0.08</v>
      </c>
      <c r="Y121" s="66" t="s">
        <v>46</v>
      </c>
      <c r="Z121" s="66">
        <v>2.08</v>
      </c>
      <c r="AA121" s="66">
        <v>5.5120000000000002E-2</v>
      </c>
    </row>
    <row r="122" spans="1:27" x14ac:dyDescent="0.25">
      <c r="A122" s="68" t="s">
        <v>368</v>
      </c>
      <c r="B122" s="69" t="s">
        <v>43</v>
      </c>
      <c r="C122" s="69">
        <v>5.4</v>
      </c>
      <c r="D122" s="69" t="s">
        <v>42</v>
      </c>
      <c r="E122" s="70">
        <v>2.5</v>
      </c>
      <c r="F122" s="69">
        <v>3</v>
      </c>
      <c r="G122" s="69">
        <v>2</v>
      </c>
      <c r="H122" s="69">
        <v>2</v>
      </c>
      <c r="I122" s="69">
        <v>4</v>
      </c>
      <c r="J122" s="69">
        <v>10</v>
      </c>
      <c r="K122" s="69">
        <v>0.93</v>
      </c>
      <c r="L122" s="69">
        <v>0.93</v>
      </c>
      <c r="M122" s="69">
        <v>1.85</v>
      </c>
      <c r="N122" s="69">
        <v>0</v>
      </c>
      <c r="O122" s="69">
        <v>0.42999999999999988</v>
      </c>
      <c r="P122" s="69">
        <v>1</v>
      </c>
      <c r="Q122" s="69">
        <v>0.43999999999999989</v>
      </c>
      <c r="R122" s="69">
        <v>0.48</v>
      </c>
      <c r="S122" s="69">
        <v>0.09</v>
      </c>
      <c r="T122" s="69">
        <v>0.39</v>
      </c>
      <c r="U122" s="69">
        <v>7.0000000000000007E-2</v>
      </c>
      <c r="V122" s="69">
        <v>0.87</v>
      </c>
      <c r="W122" s="69">
        <v>0.16</v>
      </c>
      <c r="X122" s="69">
        <v>-0.13</v>
      </c>
      <c r="Y122" s="69" t="s">
        <v>41</v>
      </c>
      <c r="Z122" s="69">
        <v>0.19</v>
      </c>
      <c r="AA122" s="69">
        <v>5.4755625000000002E-2</v>
      </c>
    </row>
    <row r="123" spans="1:27" x14ac:dyDescent="0.25">
      <c r="A123" s="65" t="s">
        <v>369</v>
      </c>
      <c r="B123" s="66" t="s">
        <v>61</v>
      </c>
      <c r="C123" s="66">
        <v>5</v>
      </c>
      <c r="D123" s="66" t="s">
        <v>42</v>
      </c>
      <c r="E123" s="67">
        <v>1.8</v>
      </c>
      <c r="F123" s="66">
        <v>1</v>
      </c>
      <c r="G123" s="66">
        <v>2</v>
      </c>
      <c r="H123" s="66">
        <v>1</v>
      </c>
      <c r="I123" s="66">
        <v>3</v>
      </c>
      <c r="J123" s="66">
        <v>5</v>
      </c>
      <c r="K123" s="66">
        <v>0.8</v>
      </c>
      <c r="L123" s="66">
        <v>0.2</v>
      </c>
      <c r="M123" s="66">
        <v>1</v>
      </c>
      <c r="N123" s="66">
        <v>0</v>
      </c>
      <c r="O123" s="66">
        <v>0.1</v>
      </c>
      <c r="P123" s="66">
        <v>0</v>
      </c>
      <c r="Q123" s="66">
        <v>0.33</v>
      </c>
      <c r="R123" s="66">
        <v>0.43</v>
      </c>
      <c r="S123" s="66">
        <v>0.09</v>
      </c>
      <c r="T123" s="66">
        <v>0</v>
      </c>
      <c r="U123" s="66">
        <v>0</v>
      </c>
      <c r="V123" s="66">
        <v>0.43</v>
      </c>
      <c r="W123" s="66">
        <v>0.09</v>
      </c>
      <c r="X123" s="66">
        <v>0.43</v>
      </c>
      <c r="Y123" s="66" t="s">
        <v>60</v>
      </c>
      <c r="Z123" s="66">
        <v>0.38</v>
      </c>
      <c r="AA123" s="66">
        <v>5.4126249999999987E-2</v>
      </c>
    </row>
    <row r="124" spans="1:27" x14ac:dyDescent="0.25">
      <c r="A124" s="68" t="s">
        <v>370</v>
      </c>
      <c r="B124" s="69" t="s">
        <v>43</v>
      </c>
      <c r="C124" s="69">
        <v>5</v>
      </c>
      <c r="D124" s="69" t="s">
        <v>42</v>
      </c>
      <c r="E124" s="70">
        <v>2.8</v>
      </c>
      <c r="F124" s="69">
        <v>4</v>
      </c>
      <c r="G124" s="69">
        <v>2</v>
      </c>
      <c r="H124" s="69">
        <v>2</v>
      </c>
      <c r="I124" s="69">
        <v>4</v>
      </c>
      <c r="J124" s="69">
        <v>11</v>
      </c>
      <c r="K124" s="69">
        <v>0.6</v>
      </c>
      <c r="L124" s="69">
        <v>1.6</v>
      </c>
      <c r="M124" s="69">
        <v>2.2000000000000002</v>
      </c>
      <c r="N124" s="69">
        <v>1</v>
      </c>
      <c r="O124" s="69">
        <v>0.23</v>
      </c>
      <c r="P124" s="69">
        <v>0</v>
      </c>
      <c r="Q124" s="69">
        <v>0.54</v>
      </c>
      <c r="R124" s="69">
        <v>0.35</v>
      </c>
      <c r="S124" s="69">
        <v>7.0000000000000007E-2</v>
      </c>
      <c r="T124" s="69">
        <v>0.42</v>
      </c>
      <c r="U124" s="69">
        <v>0.08</v>
      </c>
      <c r="V124" s="69">
        <v>0.77</v>
      </c>
      <c r="W124" s="69">
        <v>0.15</v>
      </c>
      <c r="X124" s="69">
        <v>-0.23000000000000009</v>
      </c>
      <c r="Y124" s="69" t="s">
        <v>41</v>
      </c>
      <c r="Z124" s="69">
        <v>0.19</v>
      </c>
      <c r="AA124" s="69">
        <v>4.8461875000000001E-2</v>
      </c>
    </row>
    <row r="125" spans="1:27" x14ac:dyDescent="0.25">
      <c r="A125" s="65" t="s">
        <v>371</v>
      </c>
      <c r="B125" s="66" t="s">
        <v>46</v>
      </c>
      <c r="C125" s="66">
        <v>5.4</v>
      </c>
      <c r="D125" s="66" t="s">
        <v>42</v>
      </c>
      <c r="E125" s="67">
        <v>0.7</v>
      </c>
      <c r="F125" s="66">
        <v>0</v>
      </c>
      <c r="G125" s="66">
        <v>1</v>
      </c>
      <c r="H125" s="66">
        <v>1</v>
      </c>
      <c r="I125" s="66">
        <v>2</v>
      </c>
      <c r="J125" s="66">
        <v>2</v>
      </c>
      <c r="K125" s="66">
        <v>0.19</v>
      </c>
      <c r="L125" s="66">
        <v>0.19</v>
      </c>
      <c r="M125" s="66">
        <v>0.37</v>
      </c>
      <c r="N125" s="66">
        <v>0</v>
      </c>
      <c r="O125" s="66">
        <v>0.1</v>
      </c>
      <c r="P125" s="66">
        <v>0</v>
      </c>
      <c r="Q125" s="66">
        <v>0.02</v>
      </c>
      <c r="R125" s="66">
        <v>0.03</v>
      </c>
      <c r="S125" s="66"/>
      <c r="T125" s="66">
        <v>0.09</v>
      </c>
      <c r="U125" s="66"/>
      <c r="V125" s="66">
        <v>0.12</v>
      </c>
      <c r="W125" s="66"/>
      <c r="X125" s="66">
        <v>0.12</v>
      </c>
      <c r="Y125" s="66" t="s">
        <v>45</v>
      </c>
      <c r="Z125" s="66">
        <v>1.1299999999999999</v>
      </c>
      <c r="AA125" s="66">
        <v>4.4917499999999992E-2</v>
      </c>
    </row>
    <row r="126" spans="1:27" x14ac:dyDescent="0.25">
      <c r="A126" s="68" t="s">
        <v>372</v>
      </c>
      <c r="B126" s="69" t="s">
        <v>65</v>
      </c>
      <c r="C126" s="69">
        <v>4.9000000000000004</v>
      </c>
      <c r="D126" s="69" t="s">
        <v>42</v>
      </c>
      <c r="E126" s="70">
        <v>0.3</v>
      </c>
      <c r="F126" s="69">
        <v>0</v>
      </c>
      <c r="G126" s="69">
        <v>0</v>
      </c>
      <c r="H126" s="69">
        <v>1</v>
      </c>
      <c r="I126" s="69">
        <v>1</v>
      </c>
      <c r="J126" s="69">
        <v>1</v>
      </c>
      <c r="K126" s="69">
        <v>0</v>
      </c>
      <c r="L126" s="69">
        <v>0.2</v>
      </c>
      <c r="M126" s="69">
        <v>0.2</v>
      </c>
      <c r="N126" s="69">
        <v>0</v>
      </c>
      <c r="O126" s="69">
        <v>7.0000000000000007E-2</v>
      </c>
      <c r="P126" s="69">
        <v>0</v>
      </c>
      <c r="Q126" s="69">
        <v>0.03</v>
      </c>
      <c r="R126" s="69">
        <v>0</v>
      </c>
      <c r="S126" s="69"/>
      <c r="T126" s="69">
        <v>0.1</v>
      </c>
      <c r="U126" s="69"/>
      <c r="V126" s="69">
        <v>0.1</v>
      </c>
      <c r="W126" s="69"/>
      <c r="X126" s="69">
        <v>0.1</v>
      </c>
      <c r="Y126" s="69" t="s">
        <v>66</v>
      </c>
      <c r="Z126" s="69">
        <v>1.32</v>
      </c>
      <c r="AA126" s="69">
        <v>4.3725E-2</v>
      </c>
    </row>
    <row r="127" spans="1:27" x14ac:dyDescent="0.25">
      <c r="A127" s="65" t="s">
        <v>373</v>
      </c>
      <c r="B127" s="66" t="s">
        <v>61</v>
      </c>
      <c r="C127" s="66">
        <v>5</v>
      </c>
      <c r="D127" s="66" t="s">
        <v>42</v>
      </c>
      <c r="E127" s="67">
        <v>1.2</v>
      </c>
      <c r="F127" s="66">
        <v>3</v>
      </c>
      <c r="G127" s="66">
        <v>1</v>
      </c>
      <c r="H127" s="66">
        <v>2</v>
      </c>
      <c r="I127" s="66">
        <v>3</v>
      </c>
      <c r="J127" s="66">
        <v>5</v>
      </c>
      <c r="K127" s="66">
        <v>0.4</v>
      </c>
      <c r="L127" s="66">
        <v>0.6</v>
      </c>
      <c r="M127" s="66">
        <v>1</v>
      </c>
      <c r="N127" s="66">
        <v>0</v>
      </c>
      <c r="O127" s="66">
        <v>0.16</v>
      </c>
      <c r="P127" s="66">
        <v>0</v>
      </c>
      <c r="Q127" s="66">
        <v>0.15</v>
      </c>
      <c r="R127" s="66">
        <v>0.2</v>
      </c>
      <c r="S127" s="66">
        <v>0.04</v>
      </c>
      <c r="T127" s="66">
        <v>0.11</v>
      </c>
      <c r="U127" s="66">
        <v>0.02</v>
      </c>
      <c r="V127" s="66">
        <v>0.31</v>
      </c>
      <c r="W127" s="66">
        <v>0.06</v>
      </c>
      <c r="X127" s="66">
        <v>0.31</v>
      </c>
      <c r="Y127" s="66" t="s">
        <v>60</v>
      </c>
      <c r="Z127" s="66">
        <v>0.38</v>
      </c>
      <c r="AA127" s="66">
        <v>3.902125E-2</v>
      </c>
    </row>
    <row r="128" spans="1:27" x14ac:dyDescent="0.25">
      <c r="A128" s="68" t="s">
        <v>374</v>
      </c>
      <c r="B128" s="69" t="s">
        <v>60</v>
      </c>
      <c r="C128" s="69">
        <v>5</v>
      </c>
      <c r="D128" s="69" t="s">
        <v>42</v>
      </c>
      <c r="E128" s="70">
        <v>2.8</v>
      </c>
      <c r="F128" s="69">
        <v>1</v>
      </c>
      <c r="G128" s="69">
        <v>1</v>
      </c>
      <c r="H128" s="69">
        <v>2</v>
      </c>
      <c r="I128" s="69">
        <v>3</v>
      </c>
      <c r="J128" s="69">
        <v>10</v>
      </c>
      <c r="K128" s="69">
        <v>1.4</v>
      </c>
      <c r="L128" s="69">
        <v>0.6</v>
      </c>
      <c r="M128" s="69">
        <v>2</v>
      </c>
      <c r="N128" s="69">
        <v>0</v>
      </c>
      <c r="O128" s="69">
        <v>0.26</v>
      </c>
      <c r="P128" s="69">
        <v>1</v>
      </c>
      <c r="Q128" s="69">
        <v>0.03</v>
      </c>
      <c r="R128" s="69">
        <v>0.27</v>
      </c>
      <c r="S128" s="69">
        <v>0.05</v>
      </c>
      <c r="T128" s="69">
        <v>0.02</v>
      </c>
      <c r="U128" s="69">
        <v>0</v>
      </c>
      <c r="V128" s="69">
        <v>0.28999999999999998</v>
      </c>
      <c r="W128" s="69">
        <v>0.05</v>
      </c>
      <c r="X128" s="69">
        <v>-0.71</v>
      </c>
      <c r="Y128" s="69" t="s">
        <v>61</v>
      </c>
      <c r="Z128" s="69">
        <v>0.38</v>
      </c>
      <c r="AA128" s="69">
        <v>3.6503749999999988E-2</v>
      </c>
    </row>
    <row r="129" spans="1:27" x14ac:dyDescent="0.25">
      <c r="A129" s="65" t="s">
        <v>375</v>
      </c>
      <c r="B129" s="66" t="s">
        <v>69</v>
      </c>
      <c r="C129" s="66">
        <v>5</v>
      </c>
      <c r="D129" s="66" t="s">
        <v>42</v>
      </c>
      <c r="E129" s="67">
        <v>1.5</v>
      </c>
      <c r="F129" s="66">
        <v>2</v>
      </c>
      <c r="G129" s="66">
        <v>2</v>
      </c>
      <c r="H129" s="66">
        <v>2</v>
      </c>
      <c r="I129" s="66">
        <v>4</v>
      </c>
      <c r="J129" s="66">
        <v>6</v>
      </c>
      <c r="K129" s="66">
        <v>0.4</v>
      </c>
      <c r="L129" s="66">
        <v>0.8</v>
      </c>
      <c r="M129" s="66">
        <v>1.2</v>
      </c>
      <c r="N129" s="66">
        <v>0</v>
      </c>
      <c r="O129" s="66">
        <v>0.08</v>
      </c>
      <c r="P129" s="66">
        <v>0</v>
      </c>
      <c r="Q129" s="66">
        <v>0.06</v>
      </c>
      <c r="R129" s="66">
        <v>0.01</v>
      </c>
      <c r="S129" s="66">
        <v>0</v>
      </c>
      <c r="T129" s="66">
        <v>0.13</v>
      </c>
      <c r="U129" s="66">
        <v>0.03</v>
      </c>
      <c r="V129" s="66">
        <v>0.14000000000000001</v>
      </c>
      <c r="W129" s="66">
        <v>0.03</v>
      </c>
      <c r="X129" s="66">
        <v>0.14000000000000001</v>
      </c>
      <c r="Y129" s="66" t="s">
        <v>71</v>
      </c>
      <c r="Z129" s="66">
        <v>0.75</v>
      </c>
      <c r="AA129" s="66">
        <v>3.478125E-2</v>
      </c>
    </row>
    <row r="130" spans="1:27" x14ac:dyDescent="0.25">
      <c r="A130" s="68" t="s">
        <v>376</v>
      </c>
      <c r="B130" s="69" t="s">
        <v>49</v>
      </c>
      <c r="C130" s="69">
        <v>4.9000000000000004</v>
      </c>
      <c r="D130" s="69" t="s">
        <v>42</v>
      </c>
      <c r="E130" s="70">
        <v>0.7</v>
      </c>
      <c r="F130" s="69">
        <v>0</v>
      </c>
      <c r="G130" s="69">
        <v>2</v>
      </c>
      <c r="H130" s="69">
        <v>1</v>
      </c>
      <c r="I130" s="69">
        <v>3</v>
      </c>
      <c r="J130" s="69">
        <v>1</v>
      </c>
      <c r="K130" s="69">
        <v>0.2</v>
      </c>
      <c r="L130" s="69">
        <v>0</v>
      </c>
      <c r="M130" s="69">
        <v>0.2</v>
      </c>
      <c r="N130" s="69">
        <v>0</v>
      </c>
      <c r="O130" s="69">
        <v>0</v>
      </c>
      <c r="P130" s="69">
        <v>0</v>
      </c>
      <c r="Q130" s="69">
        <v>0.18</v>
      </c>
      <c r="R130" s="69">
        <v>0.13</v>
      </c>
      <c r="S130" s="69">
        <v>0.03</v>
      </c>
      <c r="T130" s="69">
        <v>0.05</v>
      </c>
      <c r="U130" s="69">
        <v>0.01</v>
      </c>
      <c r="V130" s="69">
        <v>0.18</v>
      </c>
      <c r="W130" s="69">
        <v>0.04</v>
      </c>
      <c r="X130" s="69">
        <v>0.18</v>
      </c>
      <c r="Y130" s="69" t="s">
        <v>48</v>
      </c>
      <c r="Z130" s="69">
        <v>0.56999999999999995</v>
      </c>
      <c r="AA130" s="69">
        <v>3.3986250000000003E-2</v>
      </c>
    </row>
    <row r="131" spans="1:27" x14ac:dyDescent="0.25">
      <c r="A131" s="65" t="s">
        <v>377</v>
      </c>
      <c r="B131" s="66" t="s">
        <v>74</v>
      </c>
      <c r="C131" s="66">
        <v>4.9000000000000004</v>
      </c>
      <c r="D131" s="66" t="s">
        <v>42</v>
      </c>
      <c r="E131" s="67">
        <v>0.7</v>
      </c>
      <c r="F131" s="66">
        <v>0</v>
      </c>
      <c r="G131" s="66">
        <v>1</v>
      </c>
      <c r="H131" s="66">
        <v>1</v>
      </c>
      <c r="I131" s="66">
        <v>2</v>
      </c>
      <c r="J131" s="66">
        <v>2</v>
      </c>
      <c r="K131" s="66">
        <v>0.2</v>
      </c>
      <c r="L131" s="66">
        <v>0.2</v>
      </c>
      <c r="M131" s="66">
        <v>0.41</v>
      </c>
      <c r="N131" s="66">
        <v>0</v>
      </c>
      <c r="O131" s="66">
        <v>7.0000000000000007E-2</v>
      </c>
      <c r="P131" s="66">
        <v>0</v>
      </c>
      <c r="Q131" s="66">
        <v>0</v>
      </c>
      <c r="R131" s="66">
        <v>0</v>
      </c>
      <c r="S131" s="66"/>
      <c r="T131" s="66">
        <v>7.0000000000000007E-2</v>
      </c>
      <c r="U131" s="66"/>
      <c r="V131" s="66">
        <v>7.0000000000000007E-2</v>
      </c>
      <c r="W131" s="66"/>
      <c r="X131" s="66">
        <v>7.0000000000000007E-2</v>
      </c>
      <c r="Y131" s="66" t="s">
        <v>73</v>
      </c>
      <c r="Z131" s="66">
        <v>1.32</v>
      </c>
      <c r="AA131" s="66">
        <v>3.0607499999999999E-2</v>
      </c>
    </row>
    <row r="132" spans="1:27" x14ac:dyDescent="0.25">
      <c r="A132" s="68" t="s">
        <v>378</v>
      </c>
      <c r="B132" s="69" t="s">
        <v>57</v>
      </c>
      <c r="C132" s="69">
        <v>5</v>
      </c>
      <c r="D132" s="69" t="s">
        <v>42</v>
      </c>
      <c r="E132" s="70">
        <v>1.8</v>
      </c>
      <c r="F132" s="69">
        <v>4</v>
      </c>
      <c r="G132" s="69">
        <v>2</v>
      </c>
      <c r="H132" s="69">
        <v>2</v>
      </c>
      <c r="I132" s="69">
        <v>4</v>
      </c>
      <c r="J132" s="69">
        <v>7</v>
      </c>
      <c r="K132" s="69">
        <v>0.6</v>
      </c>
      <c r="L132" s="69">
        <v>0.8</v>
      </c>
      <c r="M132" s="69">
        <v>1.4</v>
      </c>
      <c r="N132" s="69">
        <v>0</v>
      </c>
      <c r="O132" s="69">
        <v>0.05</v>
      </c>
      <c r="P132" s="69">
        <v>0</v>
      </c>
      <c r="Q132" s="69">
        <v>0.04</v>
      </c>
      <c r="R132" s="69">
        <v>0.06</v>
      </c>
      <c r="S132" s="69">
        <v>0.01</v>
      </c>
      <c r="T132" s="69">
        <v>0.03</v>
      </c>
      <c r="U132" s="69">
        <v>0.01</v>
      </c>
      <c r="V132" s="69">
        <v>0.09</v>
      </c>
      <c r="W132" s="69">
        <v>0.02</v>
      </c>
      <c r="X132" s="69">
        <v>0.09</v>
      </c>
      <c r="Y132" s="69" t="s">
        <v>56</v>
      </c>
      <c r="Z132" s="69">
        <v>0.94</v>
      </c>
      <c r="AA132" s="69">
        <v>2.802375E-2</v>
      </c>
    </row>
    <row r="133" spans="1:27" x14ac:dyDescent="0.25">
      <c r="A133" s="65" t="s">
        <v>379</v>
      </c>
      <c r="B133" s="66" t="s">
        <v>60</v>
      </c>
      <c r="C133" s="66">
        <v>5</v>
      </c>
      <c r="D133" s="66" t="s">
        <v>42</v>
      </c>
      <c r="E133" s="67">
        <v>3.2</v>
      </c>
      <c r="F133" s="66">
        <v>3</v>
      </c>
      <c r="G133" s="66">
        <v>2</v>
      </c>
      <c r="H133" s="66">
        <v>2</v>
      </c>
      <c r="I133" s="66">
        <v>4</v>
      </c>
      <c r="J133" s="66">
        <v>13</v>
      </c>
      <c r="K133" s="66">
        <v>1.4</v>
      </c>
      <c r="L133" s="66">
        <v>1.2</v>
      </c>
      <c r="M133" s="66">
        <v>2.6</v>
      </c>
      <c r="N133" s="66">
        <v>0</v>
      </c>
      <c r="O133" s="66">
        <v>0.1</v>
      </c>
      <c r="P133" s="66">
        <v>1</v>
      </c>
      <c r="Q133" s="66">
        <v>0.12</v>
      </c>
      <c r="R133" s="66">
        <v>0.13</v>
      </c>
      <c r="S133" s="66">
        <v>0.03</v>
      </c>
      <c r="T133" s="66">
        <v>0.09</v>
      </c>
      <c r="U133" s="66">
        <v>0.02</v>
      </c>
      <c r="V133" s="66">
        <v>0.22</v>
      </c>
      <c r="W133" s="66">
        <v>0.05</v>
      </c>
      <c r="X133" s="66">
        <v>-0.78</v>
      </c>
      <c r="Y133" s="66" t="s">
        <v>61</v>
      </c>
      <c r="Z133" s="66">
        <v>0.38</v>
      </c>
      <c r="AA133" s="66">
        <v>2.7692499999999998E-2</v>
      </c>
    </row>
    <row r="134" spans="1:27" x14ac:dyDescent="0.25">
      <c r="A134" s="68" t="s">
        <v>380</v>
      </c>
      <c r="B134" s="69" t="s">
        <v>60</v>
      </c>
      <c r="C134" s="69">
        <v>4.9000000000000004</v>
      </c>
      <c r="D134" s="69" t="s">
        <v>42</v>
      </c>
      <c r="E134" s="70">
        <v>0.5</v>
      </c>
      <c r="F134" s="69">
        <v>1</v>
      </c>
      <c r="G134" s="69">
        <v>1</v>
      </c>
      <c r="H134" s="69">
        <v>2</v>
      </c>
      <c r="I134" s="69">
        <v>3</v>
      </c>
      <c r="J134" s="69">
        <v>2</v>
      </c>
      <c r="K134" s="69">
        <v>0.2</v>
      </c>
      <c r="L134" s="69">
        <v>0.2</v>
      </c>
      <c r="M134" s="69">
        <v>0.41</v>
      </c>
      <c r="N134" s="69">
        <v>0</v>
      </c>
      <c r="O134" s="69">
        <v>0.12</v>
      </c>
      <c r="P134" s="69">
        <v>0</v>
      </c>
      <c r="Q134" s="69">
        <v>9.9999999999999992E-2</v>
      </c>
      <c r="R134" s="69">
        <v>0.09</v>
      </c>
      <c r="S134" s="69">
        <v>0.02</v>
      </c>
      <c r="T134" s="69">
        <v>0.13</v>
      </c>
      <c r="U134" s="69">
        <v>0.03</v>
      </c>
      <c r="V134" s="69">
        <v>0.22</v>
      </c>
      <c r="W134" s="69">
        <v>0.05</v>
      </c>
      <c r="X134" s="69">
        <v>0.22</v>
      </c>
      <c r="Y134" s="69" t="s">
        <v>61</v>
      </c>
      <c r="Z134" s="69">
        <v>0.38</v>
      </c>
      <c r="AA134" s="69">
        <v>2.7692499999999998E-2</v>
      </c>
    </row>
    <row r="135" spans="1:27" x14ac:dyDescent="0.25">
      <c r="A135" s="65" t="s">
        <v>381</v>
      </c>
      <c r="B135" s="66" t="s">
        <v>65</v>
      </c>
      <c r="C135" s="66">
        <v>4.5</v>
      </c>
      <c r="D135" s="66" t="s">
        <v>42</v>
      </c>
      <c r="E135" s="67">
        <v>1.2</v>
      </c>
      <c r="F135" s="66">
        <v>1</v>
      </c>
      <c r="G135" s="66">
        <v>2</v>
      </c>
      <c r="H135" s="66">
        <v>1</v>
      </c>
      <c r="I135" s="66">
        <v>3</v>
      </c>
      <c r="J135" s="66">
        <v>4</v>
      </c>
      <c r="K135" s="66">
        <v>0.67</v>
      </c>
      <c r="L135" s="66">
        <v>0.22</v>
      </c>
      <c r="M135" s="66">
        <v>0.89</v>
      </c>
      <c r="N135" s="66">
        <v>0</v>
      </c>
      <c r="O135" s="66">
        <v>0.03</v>
      </c>
      <c r="P135" s="66">
        <v>0</v>
      </c>
      <c r="Q135" s="66">
        <v>0.03</v>
      </c>
      <c r="R135" s="66">
        <v>0.04</v>
      </c>
      <c r="S135" s="66">
        <v>0.01</v>
      </c>
      <c r="T135" s="66">
        <v>0.02</v>
      </c>
      <c r="U135" s="66">
        <v>0</v>
      </c>
      <c r="V135" s="66">
        <v>0.06</v>
      </c>
      <c r="W135" s="66">
        <v>0.01</v>
      </c>
      <c r="X135" s="66">
        <v>0.06</v>
      </c>
      <c r="Y135" s="66" t="s">
        <v>66</v>
      </c>
      <c r="Z135" s="66">
        <v>1.32</v>
      </c>
      <c r="AA135" s="66">
        <v>2.6235000000000001E-2</v>
      </c>
    </row>
    <row r="136" spans="1:27" x14ac:dyDescent="0.25">
      <c r="A136" s="68" t="s">
        <v>382</v>
      </c>
      <c r="B136" s="69" t="s">
        <v>46</v>
      </c>
      <c r="C136" s="69">
        <v>5.4</v>
      </c>
      <c r="D136" s="69" t="s">
        <v>42</v>
      </c>
      <c r="E136" s="70">
        <v>0.8</v>
      </c>
      <c r="F136" s="69">
        <v>1</v>
      </c>
      <c r="G136" s="69">
        <v>1</v>
      </c>
      <c r="H136" s="69">
        <v>1</v>
      </c>
      <c r="I136" s="69">
        <v>2</v>
      </c>
      <c r="J136" s="69">
        <v>3</v>
      </c>
      <c r="K136" s="69">
        <v>0.19</v>
      </c>
      <c r="L136" s="69">
        <v>0.37</v>
      </c>
      <c r="M136" s="69">
        <v>0.56000000000000005</v>
      </c>
      <c r="N136" s="69">
        <v>0</v>
      </c>
      <c r="O136" s="69">
        <v>0.06</v>
      </c>
      <c r="P136" s="69">
        <v>0</v>
      </c>
      <c r="Q136" s="69">
        <v>0.01</v>
      </c>
      <c r="R136" s="69">
        <v>0.01</v>
      </c>
      <c r="S136" s="69">
        <v>0</v>
      </c>
      <c r="T136" s="69">
        <v>0.06</v>
      </c>
      <c r="U136" s="69">
        <v>0.01</v>
      </c>
      <c r="V136" s="69">
        <v>6.9999999999999993E-2</v>
      </c>
      <c r="W136" s="69">
        <v>0.01</v>
      </c>
      <c r="X136" s="69">
        <v>6.9999999999999993E-2</v>
      </c>
      <c r="Y136" s="69" t="s">
        <v>45</v>
      </c>
      <c r="Z136" s="69">
        <v>1.1299999999999999</v>
      </c>
      <c r="AA136" s="69">
        <v>2.6201874999999999E-2</v>
      </c>
    </row>
    <row r="137" spans="1:27" x14ac:dyDescent="0.25">
      <c r="A137" s="65" t="s">
        <v>383</v>
      </c>
      <c r="B137" s="66" t="s">
        <v>66</v>
      </c>
      <c r="C137" s="66">
        <v>4.9000000000000004</v>
      </c>
      <c r="D137" s="66" t="s">
        <v>42</v>
      </c>
      <c r="E137" s="67">
        <v>0.5</v>
      </c>
      <c r="F137" s="66">
        <v>0</v>
      </c>
      <c r="G137" s="66">
        <v>1</v>
      </c>
      <c r="H137" s="66">
        <v>1</v>
      </c>
      <c r="I137" s="66">
        <v>2</v>
      </c>
      <c r="J137" s="66">
        <v>2</v>
      </c>
      <c r="K137" s="66">
        <v>0.2</v>
      </c>
      <c r="L137" s="66">
        <v>0.2</v>
      </c>
      <c r="M137" s="66">
        <v>0.41</v>
      </c>
      <c r="N137" s="66">
        <v>0</v>
      </c>
      <c r="O137" s="66">
        <v>0</v>
      </c>
      <c r="P137" s="66">
        <v>0</v>
      </c>
      <c r="Q137" s="66">
        <v>0.05</v>
      </c>
      <c r="R137" s="66">
        <v>0.03</v>
      </c>
      <c r="S137" s="66">
        <v>0.01</v>
      </c>
      <c r="T137" s="66">
        <v>0.02</v>
      </c>
      <c r="U137" s="66">
        <v>0</v>
      </c>
      <c r="V137" s="66">
        <v>0.05</v>
      </c>
      <c r="W137" s="66">
        <v>0.01</v>
      </c>
      <c r="X137" s="66">
        <v>0.05</v>
      </c>
      <c r="Y137" s="66" t="s">
        <v>65</v>
      </c>
      <c r="Z137" s="66">
        <v>1.51</v>
      </c>
      <c r="AA137" s="66">
        <v>2.5009375E-2</v>
      </c>
    </row>
    <row r="138" spans="1:27" x14ac:dyDescent="0.25">
      <c r="A138" s="68" t="s">
        <v>384</v>
      </c>
      <c r="B138" s="69" t="s">
        <v>73</v>
      </c>
      <c r="C138" s="69">
        <v>4.9000000000000004</v>
      </c>
      <c r="D138" s="69" t="s">
        <v>42</v>
      </c>
      <c r="E138" s="70">
        <v>0.8</v>
      </c>
      <c r="F138" s="69">
        <v>2</v>
      </c>
      <c r="G138" s="69">
        <v>1</v>
      </c>
      <c r="H138" s="69">
        <v>2</v>
      </c>
      <c r="I138" s="69">
        <v>3</v>
      </c>
      <c r="J138" s="69">
        <v>3</v>
      </c>
      <c r="K138" s="69">
        <v>0.2</v>
      </c>
      <c r="L138" s="69">
        <v>0.41</v>
      </c>
      <c r="M138" s="69">
        <v>0.61</v>
      </c>
      <c r="N138" s="69">
        <v>0</v>
      </c>
      <c r="O138" s="69">
        <v>0</v>
      </c>
      <c r="P138" s="69">
        <v>0</v>
      </c>
      <c r="Q138" s="69">
        <v>0.08</v>
      </c>
      <c r="R138" s="69">
        <v>0.02</v>
      </c>
      <c r="S138" s="69">
        <v>0</v>
      </c>
      <c r="T138" s="69">
        <v>0.06</v>
      </c>
      <c r="U138" s="69">
        <v>0.01</v>
      </c>
      <c r="V138" s="69">
        <v>0.08</v>
      </c>
      <c r="W138" s="69">
        <v>0.01</v>
      </c>
      <c r="X138" s="69">
        <v>0.08</v>
      </c>
      <c r="Y138" s="69" t="s">
        <v>74</v>
      </c>
      <c r="Z138" s="69">
        <v>0.94</v>
      </c>
      <c r="AA138" s="69">
        <v>2.4910000000000002E-2</v>
      </c>
    </row>
    <row r="139" spans="1:27" x14ac:dyDescent="0.25">
      <c r="A139" s="65" t="s">
        <v>385</v>
      </c>
      <c r="B139" s="66" t="s">
        <v>76</v>
      </c>
      <c r="C139" s="66">
        <v>5</v>
      </c>
      <c r="D139" s="66" t="s">
        <v>42</v>
      </c>
      <c r="E139" s="67">
        <v>0.5</v>
      </c>
      <c r="F139" s="66">
        <v>0</v>
      </c>
      <c r="G139" s="66">
        <v>0</v>
      </c>
      <c r="H139" s="66">
        <v>1</v>
      </c>
      <c r="I139" s="66">
        <v>1</v>
      </c>
      <c r="J139" s="66">
        <v>2</v>
      </c>
      <c r="K139" s="66">
        <v>0</v>
      </c>
      <c r="L139" s="66">
        <v>0.4</v>
      </c>
      <c r="M139" s="66">
        <v>0.4</v>
      </c>
      <c r="N139" s="66">
        <v>0</v>
      </c>
      <c r="O139" s="66">
        <v>0</v>
      </c>
      <c r="P139" s="66">
        <v>0</v>
      </c>
      <c r="Q139" s="66">
        <v>0.05</v>
      </c>
      <c r="R139" s="66">
        <v>0</v>
      </c>
      <c r="S139" s="66">
        <v>0</v>
      </c>
      <c r="T139" s="66">
        <v>0.05</v>
      </c>
      <c r="U139" s="66">
        <v>0.01</v>
      </c>
      <c r="V139" s="66">
        <v>0.05</v>
      </c>
      <c r="W139" s="66">
        <v>0.01</v>
      </c>
      <c r="X139" s="66">
        <v>0.05</v>
      </c>
      <c r="Y139" s="66" t="s">
        <v>77</v>
      </c>
      <c r="Z139" s="66">
        <v>1.32</v>
      </c>
      <c r="AA139" s="66">
        <v>2.18625E-2</v>
      </c>
    </row>
    <row r="140" spans="1:27" x14ac:dyDescent="0.25">
      <c r="A140" s="68" t="s">
        <v>386</v>
      </c>
      <c r="B140" s="69" t="s">
        <v>74</v>
      </c>
      <c r="C140" s="69">
        <v>5.9</v>
      </c>
      <c r="D140" s="69" t="s">
        <v>42</v>
      </c>
      <c r="E140" s="70">
        <v>0.3</v>
      </c>
      <c r="F140" s="69">
        <v>0</v>
      </c>
      <c r="G140" s="69">
        <v>0</v>
      </c>
      <c r="H140" s="69">
        <v>1</v>
      </c>
      <c r="I140" s="69">
        <v>1</v>
      </c>
      <c r="J140" s="69">
        <v>1</v>
      </c>
      <c r="K140" s="69">
        <v>0</v>
      </c>
      <c r="L140" s="69">
        <v>0.17</v>
      </c>
      <c r="M140" s="69">
        <v>0.17</v>
      </c>
      <c r="N140" s="69">
        <v>0</v>
      </c>
      <c r="O140" s="69">
        <v>0</v>
      </c>
      <c r="P140" s="69">
        <v>0</v>
      </c>
      <c r="Q140" s="69">
        <v>0.05</v>
      </c>
      <c r="R140" s="69">
        <v>0</v>
      </c>
      <c r="S140" s="69"/>
      <c r="T140" s="69">
        <v>0.05</v>
      </c>
      <c r="U140" s="69"/>
      <c r="V140" s="69">
        <v>0.05</v>
      </c>
      <c r="W140" s="69"/>
      <c r="X140" s="69">
        <v>0.05</v>
      </c>
      <c r="Y140" s="69" t="s">
        <v>73</v>
      </c>
      <c r="Z140" s="69">
        <v>1.32</v>
      </c>
      <c r="AA140" s="69">
        <v>2.18625E-2</v>
      </c>
    </row>
    <row r="141" spans="1:27" x14ac:dyDescent="0.25">
      <c r="A141" s="65" t="s">
        <v>387</v>
      </c>
      <c r="B141" s="66" t="s">
        <v>76</v>
      </c>
      <c r="C141" s="66">
        <v>5.3</v>
      </c>
      <c r="D141" s="66" t="s">
        <v>42</v>
      </c>
      <c r="E141" s="67">
        <v>0.5</v>
      </c>
      <c r="F141" s="66">
        <v>0</v>
      </c>
      <c r="G141" s="66">
        <v>0</v>
      </c>
      <c r="H141" s="66">
        <v>2</v>
      </c>
      <c r="I141" s="66">
        <v>2</v>
      </c>
      <c r="J141" s="66">
        <v>2</v>
      </c>
      <c r="K141" s="66">
        <v>0</v>
      </c>
      <c r="L141" s="66">
        <v>0.38</v>
      </c>
      <c r="M141" s="66">
        <v>0.38</v>
      </c>
      <c r="N141" s="66">
        <v>0</v>
      </c>
      <c r="O141" s="66">
        <v>0.04</v>
      </c>
      <c r="P141" s="66">
        <v>0</v>
      </c>
      <c r="Q141" s="66">
        <v>0.01</v>
      </c>
      <c r="R141" s="66">
        <v>0</v>
      </c>
      <c r="S141" s="66">
        <v>0</v>
      </c>
      <c r="T141" s="66">
        <v>0.05</v>
      </c>
      <c r="U141" s="66">
        <v>0.01</v>
      </c>
      <c r="V141" s="66">
        <v>0.05</v>
      </c>
      <c r="W141" s="66">
        <v>0.01</v>
      </c>
      <c r="X141" s="66">
        <v>0.05</v>
      </c>
      <c r="Y141" s="66" t="s">
        <v>77</v>
      </c>
      <c r="Z141" s="66">
        <v>1.32</v>
      </c>
      <c r="AA141" s="66">
        <v>2.18625E-2</v>
      </c>
    </row>
    <row r="142" spans="1:27" x14ac:dyDescent="0.25">
      <c r="A142" s="68" t="s">
        <v>388</v>
      </c>
      <c r="B142" s="69" t="s">
        <v>53</v>
      </c>
      <c r="C142" s="69">
        <v>5.5</v>
      </c>
      <c r="D142" s="69" t="s">
        <v>42</v>
      </c>
      <c r="E142" s="70">
        <v>3.5</v>
      </c>
      <c r="F142" s="69">
        <v>4</v>
      </c>
      <c r="G142" s="69">
        <v>2</v>
      </c>
      <c r="H142" s="69">
        <v>2</v>
      </c>
      <c r="I142" s="69">
        <v>4</v>
      </c>
      <c r="J142" s="69">
        <v>14</v>
      </c>
      <c r="K142" s="69">
        <v>0.18</v>
      </c>
      <c r="L142" s="69">
        <v>2.36</v>
      </c>
      <c r="M142" s="69">
        <v>2.5499999999999998</v>
      </c>
      <c r="N142" s="69">
        <v>1</v>
      </c>
      <c r="O142" s="69">
        <v>0.13</v>
      </c>
      <c r="P142" s="69">
        <v>0</v>
      </c>
      <c r="Q142" s="69">
        <v>0.21</v>
      </c>
      <c r="R142" s="69">
        <v>0.1</v>
      </c>
      <c r="S142" s="69">
        <v>0.02</v>
      </c>
      <c r="T142" s="69">
        <v>0.24</v>
      </c>
      <c r="U142" s="69">
        <v>0.04</v>
      </c>
      <c r="V142" s="69">
        <v>0.34</v>
      </c>
      <c r="W142" s="69">
        <v>0.06</v>
      </c>
      <c r="X142" s="69">
        <v>-0.66</v>
      </c>
      <c r="Y142" s="69" t="s">
        <v>54</v>
      </c>
      <c r="Z142" s="69">
        <v>0.19</v>
      </c>
      <c r="AA142" s="69">
        <v>2.1398750000000001E-2</v>
      </c>
    </row>
    <row r="143" spans="1:27" x14ac:dyDescent="0.25">
      <c r="A143" s="65" t="s">
        <v>389</v>
      </c>
      <c r="B143" s="66" t="s">
        <v>66</v>
      </c>
      <c r="C143" s="66">
        <v>5</v>
      </c>
      <c r="D143" s="66" t="s">
        <v>42</v>
      </c>
      <c r="E143" s="67">
        <v>1</v>
      </c>
      <c r="F143" s="66">
        <v>2</v>
      </c>
      <c r="G143" s="66">
        <v>1</v>
      </c>
      <c r="H143" s="66">
        <v>1</v>
      </c>
      <c r="I143" s="66">
        <v>2</v>
      </c>
      <c r="J143" s="66">
        <v>4</v>
      </c>
      <c r="K143" s="66">
        <v>0.4</v>
      </c>
      <c r="L143" s="66">
        <v>0.4</v>
      </c>
      <c r="M143" s="66">
        <v>0.8</v>
      </c>
      <c r="N143" s="66">
        <v>0</v>
      </c>
      <c r="O143" s="66">
        <v>0</v>
      </c>
      <c r="P143" s="66">
        <v>0</v>
      </c>
      <c r="Q143" s="66">
        <v>0.04</v>
      </c>
      <c r="R143" s="66">
        <v>0.01</v>
      </c>
      <c r="S143" s="66">
        <v>0</v>
      </c>
      <c r="T143" s="66">
        <v>0.03</v>
      </c>
      <c r="U143" s="66">
        <v>0.01</v>
      </c>
      <c r="V143" s="66">
        <v>0.04</v>
      </c>
      <c r="W143" s="66">
        <v>0.01</v>
      </c>
      <c r="X143" s="66">
        <v>0.04</v>
      </c>
      <c r="Y143" s="66" t="s">
        <v>65</v>
      </c>
      <c r="Z143" s="66">
        <v>1.51</v>
      </c>
      <c r="AA143" s="66">
        <v>2.0007500000000001E-2</v>
      </c>
    </row>
    <row r="144" spans="1:27" x14ac:dyDescent="0.25">
      <c r="A144" s="68" t="s">
        <v>390</v>
      </c>
      <c r="B144" s="69" t="s">
        <v>66</v>
      </c>
      <c r="C144" s="69">
        <v>5.5</v>
      </c>
      <c r="D144" s="69" t="s">
        <v>42</v>
      </c>
      <c r="E144" s="70">
        <v>1</v>
      </c>
      <c r="F144" s="69">
        <v>0</v>
      </c>
      <c r="G144" s="69">
        <v>0</v>
      </c>
      <c r="H144" s="69">
        <v>1</v>
      </c>
      <c r="I144" s="69">
        <v>1</v>
      </c>
      <c r="J144" s="69">
        <v>1</v>
      </c>
      <c r="K144" s="69">
        <v>0</v>
      </c>
      <c r="L144" s="69">
        <v>0.18</v>
      </c>
      <c r="M144" s="69">
        <v>0.18</v>
      </c>
      <c r="N144" s="69">
        <v>0</v>
      </c>
      <c r="O144" s="69">
        <v>0.03</v>
      </c>
      <c r="P144" s="69">
        <v>0</v>
      </c>
      <c r="Q144" s="69">
        <v>0.01</v>
      </c>
      <c r="R144" s="69">
        <v>0</v>
      </c>
      <c r="S144" s="69">
        <v>0</v>
      </c>
      <c r="T144" s="69">
        <v>0.04</v>
      </c>
      <c r="U144" s="69">
        <v>0.01</v>
      </c>
      <c r="V144" s="69">
        <v>0.04</v>
      </c>
      <c r="W144" s="69">
        <v>0.01</v>
      </c>
      <c r="X144" s="69">
        <v>0.04</v>
      </c>
      <c r="Y144" s="69" t="s">
        <v>65</v>
      </c>
      <c r="Z144" s="69">
        <v>1.51</v>
      </c>
      <c r="AA144" s="69">
        <v>2.0007500000000001E-2</v>
      </c>
    </row>
    <row r="145" spans="1:27" x14ac:dyDescent="0.25">
      <c r="A145" s="65" t="s">
        <v>391</v>
      </c>
      <c r="B145" s="66" t="s">
        <v>46</v>
      </c>
      <c r="C145" s="66">
        <v>5.5</v>
      </c>
      <c r="D145" s="66" t="s">
        <v>42</v>
      </c>
      <c r="E145" s="67">
        <v>0.5</v>
      </c>
      <c r="F145" s="66">
        <v>0</v>
      </c>
      <c r="G145" s="66">
        <v>1</v>
      </c>
      <c r="H145" s="66">
        <v>1</v>
      </c>
      <c r="I145" s="66">
        <v>2</v>
      </c>
      <c r="J145" s="66">
        <v>2</v>
      </c>
      <c r="K145" s="66">
        <v>0.18</v>
      </c>
      <c r="L145" s="66">
        <v>0.18</v>
      </c>
      <c r="M145" s="66">
        <v>0.36</v>
      </c>
      <c r="N145" s="66">
        <v>0</v>
      </c>
      <c r="O145" s="66">
        <v>0.04</v>
      </c>
      <c r="P145" s="66">
        <v>0</v>
      </c>
      <c r="Q145" s="66">
        <v>0.01</v>
      </c>
      <c r="R145" s="66">
        <v>0.01</v>
      </c>
      <c r="S145" s="66">
        <v>0</v>
      </c>
      <c r="T145" s="66">
        <v>0.04</v>
      </c>
      <c r="U145" s="66">
        <v>0.01</v>
      </c>
      <c r="V145" s="66">
        <v>0.05</v>
      </c>
      <c r="W145" s="66">
        <v>0.01</v>
      </c>
      <c r="X145" s="66">
        <v>0.05</v>
      </c>
      <c r="Y145" s="66" t="s">
        <v>45</v>
      </c>
      <c r="Z145" s="66">
        <v>1.1299999999999999</v>
      </c>
      <c r="AA145" s="66">
        <v>1.8715625E-2</v>
      </c>
    </row>
    <row r="146" spans="1:27" x14ac:dyDescent="0.25">
      <c r="A146" s="68" t="s">
        <v>392</v>
      </c>
      <c r="B146" s="69" t="s">
        <v>56</v>
      </c>
      <c r="C146" s="69">
        <v>4.5</v>
      </c>
      <c r="D146" s="69" t="s">
        <v>42</v>
      </c>
      <c r="E146" s="70">
        <v>1</v>
      </c>
      <c r="F146" s="69">
        <v>1</v>
      </c>
      <c r="G146" s="69">
        <v>1</v>
      </c>
      <c r="H146" s="69">
        <v>2</v>
      </c>
      <c r="I146" s="69">
        <v>3</v>
      </c>
      <c r="J146" s="69">
        <v>4</v>
      </c>
      <c r="K146" s="69">
        <v>0.22</v>
      </c>
      <c r="L146" s="69">
        <v>0.67</v>
      </c>
      <c r="M146" s="69">
        <v>0.89</v>
      </c>
      <c r="N146" s="69">
        <v>0</v>
      </c>
      <c r="O146" s="69">
        <v>0.04</v>
      </c>
      <c r="P146" s="69">
        <v>0</v>
      </c>
      <c r="Q146" s="69">
        <v>0.01</v>
      </c>
      <c r="R146" s="69">
        <v>0</v>
      </c>
      <c r="S146" s="69">
        <v>0</v>
      </c>
      <c r="T146" s="69">
        <v>0.05</v>
      </c>
      <c r="U146" s="69">
        <v>0.01</v>
      </c>
      <c r="V146" s="69">
        <v>0.05</v>
      </c>
      <c r="W146" s="69">
        <v>0.01</v>
      </c>
      <c r="X146" s="69">
        <v>0.05</v>
      </c>
      <c r="Y146" s="69" t="s">
        <v>57</v>
      </c>
      <c r="Z146" s="69">
        <v>1.1299999999999999</v>
      </c>
      <c r="AA146" s="69">
        <v>1.8715625E-2</v>
      </c>
    </row>
    <row r="147" spans="1:27" x14ac:dyDescent="0.25">
      <c r="A147" s="65" t="s">
        <v>393</v>
      </c>
      <c r="B147" s="66" t="s">
        <v>46</v>
      </c>
      <c r="C147" s="66">
        <v>4.5</v>
      </c>
      <c r="D147" s="66" t="s">
        <v>42</v>
      </c>
      <c r="E147" s="67">
        <v>0.3</v>
      </c>
      <c r="F147" s="66">
        <v>0</v>
      </c>
      <c r="G147" s="66">
        <v>0</v>
      </c>
      <c r="H147" s="66">
        <v>1</v>
      </c>
      <c r="I147" s="66">
        <v>1</v>
      </c>
      <c r="J147" s="66">
        <v>1</v>
      </c>
      <c r="K147" s="66">
        <v>0</v>
      </c>
      <c r="L147" s="66">
        <v>0.22</v>
      </c>
      <c r="M147" s="66">
        <v>0.22</v>
      </c>
      <c r="N147" s="66">
        <v>0</v>
      </c>
      <c r="O147" s="66">
        <v>0</v>
      </c>
      <c r="P147" s="66">
        <v>0</v>
      </c>
      <c r="Q147" s="66">
        <v>0.05</v>
      </c>
      <c r="R147" s="66">
        <v>0</v>
      </c>
      <c r="S147" s="66"/>
      <c r="T147" s="66">
        <v>0.05</v>
      </c>
      <c r="U147" s="66"/>
      <c r="V147" s="66">
        <v>0.05</v>
      </c>
      <c r="W147" s="66"/>
      <c r="X147" s="66">
        <v>0.05</v>
      </c>
      <c r="Y147" s="66" t="s">
        <v>45</v>
      </c>
      <c r="Z147" s="66">
        <v>1.1299999999999999</v>
      </c>
      <c r="AA147" s="66">
        <v>1.8715625E-2</v>
      </c>
    </row>
    <row r="148" spans="1:27" x14ac:dyDescent="0.25">
      <c r="A148" s="68" t="s">
        <v>394</v>
      </c>
      <c r="B148" s="69" t="s">
        <v>53</v>
      </c>
      <c r="C148" s="69">
        <v>6.5</v>
      </c>
      <c r="D148" s="69" t="s">
        <v>42</v>
      </c>
      <c r="E148" s="70">
        <v>1.3</v>
      </c>
      <c r="F148" s="69">
        <v>1</v>
      </c>
      <c r="G148" s="69">
        <v>2</v>
      </c>
      <c r="H148" s="69">
        <v>0</v>
      </c>
      <c r="I148" s="69">
        <v>2</v>
      </c>
      <c r="J148" s="69">
        <v>3</v>
      </c>
      <c r="K148" s="69">
        <v>0.46</v>
      </c>
      <c r="L148" s="69">
        <v>0</v>
      </c>
      <c r="M148" s="69">
        <v>0.46</v>
      </c>
      <c r="N148" s="69">
        <v>0</v>
      </c>
      <c r="O148" s="69">
        <v>0.08</v>
      </c>
      <c r="P148" s="69">
        <v>0</v>
      </c>
      <c r="Q148" s="69">
        <v>0.21</v>
      </c>
      <c r="R148" s="69">
        <v>0.28999999999999998</v>
      </c>
      <c r="S148" s="69">
        <v>0.04</v>
      </c>
      <c r="T148" s="69">
        <v>0</v>
      </c>
      <c r="U148" s="69">
        <v>0</v>
      </c>
      <c r="V148" s="69">
        <v>0.28999999999999998</v>
      </c>
      <c r="W148" s="69">
        <v>0.04</v>
      </c>
      <c r="X148" s="69">
        <v>0.28999999999999998</v>
      </c>
      <c r="Y148" s="69" t="s">
        <v>54</v>
      </c>
      <c r="Z148" s="69">
        <v>0.19</v>
      </c>
      <c r="AA148" s="69">
        <v>1.8251875000000001E-2</v>
      </c>
    </row>
    <row r="149" spans="1:27" x14ac:dyDescent="0.25">
      <c r="A149" s="65" t="s">
        <v>395</v>
      </c>
      <c r="B149" s="66" t="s">
        <v>65</v>
      </c>
      <c r="C149" s="66">
        <v>5</v>
      </c>
      <c r="D149" s="66" t="s">
        <v>42</v>
      </c>
      <c r="E149" s="67">
        <v>1.3</v>
      </c>
      <c r="F149" s="66">
        <v>1</v>
      </c>
      <c r="G149" s="66">
        <v>2</v>
      </c>
      <c r="H149" s="66">
        <v>0</v>
      </c>
      <c r="I149" s="66">
        <v>2</v>
      </c>
      <c r="J149" s="66">
        <v>3</v>
      </c>
      <c r="K149" s="66">
        <v>0.6</v>
      </c>
      <c r="L149" s="66">
        <v>0</v>
      </c>
      <c r="M149" s="66">
        <v>0.6</v>
      </c>
      <c r="N149" s="66">
        <v>0</v>
      </c>
      <c r="O149" s="66">
        <v>0</v>
      </c>
      <c r="P149" s="66">
        <v>0</v>
      </c>
      <c r="Q149" s="66">
        <v>0.04</v>
      </c>
      <c r="R149" s="66">
        <v>0.04</v>
      </c>
      <c r="S149" s="66">
        <v>0.01</v>
      </c>
      <c r="T149" s="66">
        <v>0</v>
      </c>
      <c r="U149" s="66">
        <v>0</v>
      </c>
      <c r="V149" s="66">
        <v>0.04</v>
      </c>
      <c r="W149" s="66">
        <v>0.01</v>
      </c>
      <c r="X149" s="66">
        <v>0.04</v>
      </c>
      <c r="Y149" s="66" t="s">
        <v>66</v>
      </c>
      <c r="Z149" s="66">
        <v>1.32</v>
      </c>
      <c r="AA149" s="66">
        <v>1.7489999999999999E-2</v>
      </c>
    </row>
    <row r="150" spans="1:27" x14ac:dyDescent="0.25">
      <c r="A150" s="68" t="s">
        <v>396</v>
      </c>
      <c r="B150" s="69" t="s">
        <v>77</v>
      </c>
      <c r="C150" s="69">
        <v>4.9000000000000004</v>
      </c>
      <c r="D150" s="69" t="s">
        <v>42</v>
      </c>
      <c r="E150" s="70">
        <v>1</v>
      </c>
      <c r="F150" s="69">
        <v>0</v>
      </c>
      <c r="G150" s="69">
        <v>1</v>
      </c>
      <c r="H150" s="69">
        <v>1</v>
      </c>
      <c r="I150" s="69">
        <v>2</v>
      </c>
      <c r="J150" s="69">
        <v>2</v>
      </c>
      <c r="K150" s="69">
        <v>0.2</v>
      </c>
      <c r="L150" s="69">
        <v>0.2</v>
      </c>
      <c r="M150" s="69">
        <v>0.41</v>
      </c>
      <c r="N150" s="69">
        <v>0</v>
      </c>
      <c r="O150" s="69">
        <v>0.02</v>
      </c>
      <c r="P150" s="69">
        <v>0</v>
      </c>
      <c r="Q150" s="69">
        <v>0</v>
      </c>
      <c r="R150" s="69">
        <v>0.02</v>
      </c>
      <c r="S150" s="69"/>
      <c r="T150" s="69">
        <v>0</v>
      </c>
      <c r="U150" s="69"/>
      <c r="V150" s="69">
        <v>0.02</v>
      </c>
      <c r="W150" s="69"/>
      <c r="X150" s="69">
        <v>0.02</v>
      </c>
      <c r="Y150" s="69" t="s">
        <v>76</v>
      </c>
      <c r="Z150" s="69">
        <v>2.4500000000000002</v>
      </c>
      <c r="AA150" s="69">
        <v>1.6231249999999999E-2</v>
      </c>
    </row>
    <row r="151" spans="1:27" x14ac:dyDescent="0.25">
      <c r="A151" s="65" t="s">
        <v>397</v>
      </c>
      <c r="B151" s="66" t="s">
        <v>61</v>
      </c>
      <c r="C151" s="66">
        <v>5</v>
      </c>
      <c r="D151" s="66" t="s">
        <v>42</v>
      </c>
      <c r="E151" s="66">
        <v>0.8</v>
      </c>
      <c r="F151" s="66">
        <v>1</v>
      </c>
      <c r="G151" s="66">
        <v>1</v>
      </c>
      <c r="H151" s="66">
        <v>1</v>
      </c>
      <c r="I151" s="66">
        <v>2</v>
      </c>
      <c r="J151" s="66">
        <v>3</v>
      </c>
      <c r="K151" s="66">
        <v>0.4</v>
      </c>
      <c r="L151" s="66">
        <v>0.2</v>
      </c>
      <c r="M151" s="66">
        <v>0.6</v>
      </c>
      <c r="N151" s="66">
        <v>0</v>
      </c>
      <c r="O151" s="66">
        <v>0.08</v>
      </c>
      <c r="P151" s="66">
        <v>0</v>
      </c>
      <c r="Q151" s="66">
        <v>0.04</v>
      </c>
      <c r="R151" s="66">
        <v>0.12</v>
      </c>
      <c r="S151" s="66">
        <v>0.02</v>
      </c>
      <c r="T151" s="66">
        <v>0</v>
      </c>
      <c r="U151" s="66">
        <v>0</v>
      </c>
      <c r="V151" s="66">
        <v>0.12</v>
      </c>
      <c r="W151" s="66">
        <v>0.02</v>
      </c>
      <c r="X151" s="66">
        <v>0.12</v>
      </c>
      <c r="Y151" s="66" t="s">
        <v>60</v>
      </c>
      <c r="Z151" s="66">
        <v>0.38</v>
      </c>
      <c r="AA151" s="66">
        <v>1.5105E-2</v>
      </c>
    </row>
    <row r="152" spans="1:27" x14ac:dyDescent="0.25">
      <c r="A152" s="68" t="s">
        <v>212</v>
      </c>
      <c r="B152" s="69" t="s">
        <v>66</v>
      </c>
      <c r="C152" s="69">
        <v>4.9000000000000004</v>
      </c>
      <c r="D152" s="69" t="s">
        <v>42</v>
      </c>
      <c r="E152" s="69">
        <v>0.5</v>
      </c>
      <c r="F152" s="69">
        <v>0</v>
      </c>
      <c r="G152" s="69">
        <v>1</v>
      </c>
      <c r="H152" s="69">
        <v>1</v>
      </c>
      <c r="I152" s="69">
        <v>2</v>
      </c>
      <c r="J152" s="69">
        <v>2</v>
      </c>
      <c r="K152" s="69">
        <v>0.2</v>
      </c>
      <c r="L152" s="69">
        <v>0.2</v>
      </c>
      <c r="M152" s="69">
        <v>0.41</v>
      </c>
      <c r="N152" s="69">
        <v>0</v>
      </c>
      <c r="O152" s="69">
        <v>0.02</v>
      </c>
      <c r="P152" s="69">
        <v>0</v>
      </c>
      <c r="Q152" s="69">
        <v>0.01</v>
      </c>
      <c r="R152" s="69">
        <v>0.03</v>
      </c>
      <c r="S152" s="69">
        <v>0.01</v>
      </c>
      <c r="T152" s="69">
        <v>0</v>
      </c>
      <c r="U152" s="69">
        <v>0</v>
      </c>
      <c r="V152" s="69">
        <v>0.03</v>
      </c>
      <c r="W152" s="69">
        <v>0.01</v>
      </c>
      <c r="X152" s="69">
        <v>0.03</v>
      </c>
      <c r="Y152" s="69" t="s">
        <v>65</v>
      </c>
      <c r="Z152" s="69">
        <v>1.51</v>
      </c>
      <c r="AA152" s="69">
        <v>1.5005625E-2</v>
      </c>
    </row>
    <row r="153" spans="1:27" x14ac:dyDescent="0.25">
      <c r="A153" s="65" t="s">
        <v>398</v>
      </c>
      <c r="B153" s="66" t="s">
        <v>46</v>
      </c>
      <c r="C153" s="66">
        <v>4.9000000000000004</v>
      </c>
      <c r="D153" s="66" t="s">
        <v>42</v>
      </c>
      <c r="E153" s="66">
        <v>0.8</v>
      </c>
      <c r="F153" s="66">
        <v>0</v>
      </c>
      <c r="G153" s="66">
        <v>2</v>
      </c>
      <c r="H153" s="66">
        <v>0</v>
      </c>
      <c r="I153" s="66">
        <v>2</v>
      </c>
      <c r="J153" s="66">
        <v>2</v>
      </c>
      <c r="K153" s="66">
        <v>0.41</v>
      </c>
      <c r="L153" s="66">
        <v>0</v>
      </c>
      <c r="M153" s="66">
        <v>0.41</v>
      </c>
      <c r="N153" s="66">
        <v>0</v>
      </c>
      <c r="O153" s="66">
        <v>0</v>
      </c>
      <c r="P153" s="66">
        <v>0</v>
      </c>
      <c r="Q153" s="66">
        <v>0.04</v>
      </c>
      <c r="R153" s="66">
        <v>0.04</v>
      </c>
      <c r="S153" s="66">
        <v>0.01</v>
      </c>
      <c r="T153" s="66">
        <v>0</v>
      </c>
      <c r="U153" s="66">
        <v>0</v>
      </c>
      <c r="V153" s="66">
        <v>0.04</v>
      </c>
      <c r="W153" s="66">
        <v>0.01</v>
      </c>
      <c r="X153" s="66">
        <v>0.04</v>
      </c>
      <c r="Y153" s="66" t="s">
        <v>45</v>
      </c>
      <c r="Z153" s="66">
        <v>1.1299999999999999</v>
      </c>
      <c r="AA153" s="66">
        <v>1.49725E-2</v>
      </c>
    </row>
    <row r="154" spans="1:27" x14ac:dyDescent="0.25">
      <c r="A154" s="68" t="s">
        <v>399</v>
      </c>
      <c r="B154" s="69" t="s">
        <v>43</v>
      </c>
      <c r="C154" s="69">
        <v>4.9000000000000004</v>
      </c>
      <c r="D154" s="69" t="s">
        <v>42</v>
      </c>
      <c r="E154" s="69">
        <v>1.8</v>
      </c>
      <c r="F154" s="69">
        <v>3</v>
      </c>
      <c r="G154" s="69">
        <v>2</v>
      </c>
      <c r="H154" s="69">
        <v>2</v>
      </c>
      <c r="I154" s="69">
        <v>4</v>
      </c>
      <c r="J154" s="69">
        <v>7</v>
      </c>
      <c r="K154" s="69">
        <v>0.82</v>
      </c>
      <c r="L154" s="69">
        <v>0.61</v>
      </c>
      <c r="M154" s="69">
        <v>1.43</v>
      </c>
      <c r="N154" s="69">
        <v>0</v>
      </c>
      <c r="O154" s="69">
        <v>0.08</v>
      </c>
      <c r="P154" s="69">
        <v>0</v>
      </c>
      <c r="Q154" s="69">
        <v>0.12</v>
      </c>
      <c r="R154" s="69">
        <v>0.17</v>
      </c>
      <c r="S154" s="69">
        <v>0.03</v>
      </c>
      <c r="T154" s="69">
        <v>0.03</v>
      </c>
      <c r="U154" s="69">
        <v>0.01</v>
      </c>
      <c r="V154" s="69">
        <v>0.2</v>
      </c>
      <c r="W154" s="69">
        <v>0.04</v>
      </c>
      <c r="X154" s="69">
        <v>0.2</v>
      </c>
      <c r="Y154" s="69" t="s">
        <v>41</v>
      </c>
      <c r="Z154" s="69">
        <v>0.19</v>
      </c>
      <c r="AA154" s="69">
        <v>1.25875E-2</v>
      </c>
    </row>
    <row r="155" spans="1:27" x14ac:dyDescent="0.25">
      <c r="A155" s="65" t="s">
        <v>400</v>
      </c>
      <c r="B155" s="66" t="s">
        <v>61</v>
      </c>
      <c r="C155" s="66">
        <v>5.4</v>
      </c>
      <c r="D155" s="66" t="s">
        <v>42</v>
      </c>
      <c r="E155" s="66">
        <v>0.8</v>
      </c>
      <c r="F155" s="66">
        <v>0</v>
      </c>
      <c r="G155" s="66">
        <v>2</v>
      </c>
      <c r="H155" s="66">
        <v>0</v>
      </c>
      <c r="I155" s="66">
        <v>2</v>
      </c>
      <c r="J155" s="66">
        <v>2</v>
      </c>
      <c r="K155" s="66">
        <v>0.37</v>
      </c>
      <c r="L155" s="66">
        <v>0</v>
      </c>
      <c r="M155" s="66">
        <v>0.37</v>
      </c>
      <c r="N155" s="66">
        <v>0</v>
      </c>
      <c r="O155" s="66">
        <v>0.08</v>
      </c>
      <c r="P155" s="66">
        <v>0</v>
      </c>
      <c r="Q155" s="66">
        <v>0.01</v>
      </c>
      <c r="R155" s="66">
        <v>0.09</v>
      </c>
      <c r="S155" s="66">
        <v>0.02</v>
      </c>
      <c r="T155" s="66">
        <v>0</v>
      </c>
      <c r="U155" s="66">
        <v>0</v>
      </c>
      <c r="V155" s="66">
        <v>0.09</v>
      </c>
      <c r="W155" s="66">
        <v>0.02</v>
      </c>
      <c r="X155" s="66">
        <v>0.09</v>
      </c>
      <c r="Y155" s="66" t="s">
        <v>60</v>
      </c>
      <c r="Z155" s="66">
        <v>0.38</v>
      </c>
      <c r="AA155" s="66">
        <v>1.132875E-2</v>
      </c>
    </row>
    <row r="156" spans="1:27" x14ac:dyDescent="0.25">
      <c r="A156" s="68" t="s">
        <v>401</v>
      </c>
      <c r="B156" s="69" t="s">
        <v>49</v>
      </c>
      <c r="C156" s="69">
        <v>5</v>
      </c>
      <c r="D156" s="69" t="s">
        <v>42</v>
      </c>
      <c r="E156" s="69">
        <v>1.7</v>
      </c>
      <c r="F156" s="69">
        <v>4</v>
      </c>
      <c r="G156" s="69">
        <v>2</v>
      </c>
      <c r="H156" s="69">
        <v>2</v>
      </c>
      <c r="I156" s="69">
        <v>4</v>
      </c>
      <c r="J156" s="69">
        <v>7</v>
      </c>
      <c r="K156" s="69">
        <v>0.8</v>
      </c>
      <c r="L156" s="69">
        <v>0.6</v>
      </c>
      <c r="M156" s="69">
        <v>1.4</v>
      </c>
      <c r="N156" s="69">
        <v>0</v>
      </c>
      <c r="O156" s="69">
        <v>0</v>
      </c>
      <c r="P156" s="69">
        <v>0</v>
      </c>
      <c r="Q156" s="69">
        <v>0.06</v>
      </c>
      <c r="R156" s="69">
        <v>0.03</v>
      </c>
      <c r="S156" s="69">
        <v>0.01</v>
      </c>
      <c r="T156" s="69">
        <v>0.03</v>
      </c>
      <c r="U156" s="69">
        <v>0.01</v>
      </c>
      <c r="V156" s="69">
        <v>0.06</v>
      </c>
      <c r="W156" s="69">
        <v>0.02</v>
      </c>
      <c r="X156" s="69">
        <v>0.06</v>
      </c>
      <c r="Y156" s="69" t="s">
        <v>48</v>
      </c>
      <c r="Z156" s="69">
        <v>0.56999999999999995</v>
      </c>
      <c r="AA156" s="69">
        <v>1.132875E-2</v>
      </c>
    </row>
    <row r="157" spans="1:27" x14ac:dyDescent="0.25">
      <c r="A157" s="65" t="s">
        <v>402</v>
      </c>
      <c r="B157" s="66" t="s">
        <v>71</v>
      </c>
      <c r="C157" s="66">
        <v>6.3</v>
      </c>
      <c r="D157" s="66" t="s">
        <v>42</v>
      </c>
      <c r="E157" s="66">
        <v>0.8</v>
      </c>
      <c r="F157" s="66">
        <v>0</v>
      </c>
      <c r="G157" s="66">
        <v>1</v>
      </c>
      <c r="H157" s="66">
        <v>1</v>
      </c>
      <c r="I157" s="66">
        <v>2</v>
      </c>
      <c r="J157" s="66">
        <v>2</v>
      </c>
      <c r="K157" s="66">
        <v>0.16</v>
      </c>
      <c r="L157" s="66">
        <v>0.16</v>
      </c>
      <c r="M157" s="66">
        <v>0.32</v>
      </c>
      <c r="N157" s="66">
        <v>0</v>
      </c>
      <c r="O157" s="66">
        <v>0</v>
      </c>
      <c r="P157" s="66">
        <v>0</v>
      </c>
      <c r="Q157" s="66">
        <v>0.03</v>
      </c>
      <c r="R157" s="66">
        <v>0.01</v>
      </c>
      <c r="S157" s="66">
        <v>0</v>
      </c>
      <c r="T157" s="66">
        <v>0.02</v>
      </c>
      <c r="U157" s="66">
        <v>0</v>
      </c>
      <c r="V157" s="66">
        <v>0.03</v>
      </c>
      <c r="W157" s="66">
        <v>0</v>
      </c>
      <c r="X157" s="66">
        <v>0.03</v>
      </c>
      <c r="Y157" s="66" t="s">
        <v>69</v>
      </c>
      <c r="Z157" s="66">
        <v>1.1299999999999999</v>
      </c>
      <c r="AA157" s="66">
        <v>1.1229375E-2</v>
      </c>
    </row>
    <row r="158" spans="1:27" x14ac:dyDescent="0.25">
      <c r="A158" s="68" t="s">
        <v>403</v>
      </c>
      <c r="B158" s="69" t="s">
        <v>60</v>
      </c>
      <c r="C158" s="69">
        <v>4.5</v>
      </c>
      <c r="D158" s="69" t="s">
        <v>42</v>
      </c>
      <c r="E158" s="69">
        <v>1</v>
      </c>
      <c r="F158" s="69">
        <v>3</v>
      </c>
      <c r="G158" s="69">
        <v>2</v>
      </c>
      <c r="H158" s="69">
        <v>1</v>
      </c>
      <c r="I158" s="69">
        <v>3</v>
      </c>
      <c r="J158" s="69">
        <v>4</v>
      </c>
      <c r="K158" s="69">
        <v>0.44</v>
      </c>
      <c r="L158" s="69">
        <v>0.44</v>
      </c>
      <c r="M158" s="69">
        <v>0.89</v>
      </c>
      <c r="N158" s="69">
        <v>0</v>
      </c>
      <c r="O158" s="69">
        <v>0.02</v>
      </c>
      <c r="P158" s="69">
        <v>0</v>
      </c>
      <c r="Q158" s="69">
        <v>0.06</v>
      </c>
      <c r="R158" s="69">
        <v>0.02</v>
      </c>
      <c r="S158" s="69">
        <v>0</v>
      </c>
      <c r="T158" s="69">
        <v>0.06</v>
      </c>
      <c r="U158" s="69">
        <v>0.01</v>
      </c>
      <c r="V158" s="69">
        <v>0.08</v>
      </c>
      <c r="W158" s="69">
        <v>0.01</v>
      </c>
      <c r="X158" s="69">
        <v>0.08</v>
      </c>
      <c r="Y158" s="69" t="s">
        <v>61</v>
      </c>
      <c r="Z158" s="69">
        <v>0.38</v>
      </c>
      <c r="AA158" s="69">
        <v>1.0070000000000001E-2</v>
      </c>
    </row>
    <row r="159" spans="1:27" x14ac:dyDescent="0.25">
      <c r="A159" s="65" t="s">
        <v>404</v>
      </c>
      <c r="B159" s="66" t="s">
        <v>66</v>
      </c>
      <c r="C159" s="66">
        <v>5</v>
      </c>
      <c r="D159" s="66" t="s">
        <v>42</v>
      </c>
      <c r="E159" s="66">
        <v>1.5</v>
      </c>
      <c r="F159" s="66">
        <v>1</v>
      </c>
      <c r="G159" s="66">
        <v>1</v>
      </c>
      <c r="H159" s="66">
        <v>1</v>
      </c>
      <c r="I159" s="66">
        <v>2</v>
      </c>
      <c r="J159" s="66">
        <v>3</v>
      </c>
      <c r="K159" s="66">
        <v>0.4</v>
      </c>
      <c r="L159" s="66">
        <v>0.2</v>
      </c>
      <c r="M159" s="66">
        <v>0.6</v>
      </c>
      <c r="N159" s="66">
        <v>0</v>
      </c>
      <c r="O159" s="66">
        <v>0</v>
      </c>
      <c r="P159" s="66">
        <v>0</v>
      </c>
      <c r="Q159" s="66">
        <v>0.02</v>
      </c>
      <c r="R159" s="66">
        <v>0.01</v>
      </c>
      <c r="S159" s="66">
        <v>0</v>
      </c>
      <c r="T159" s="66">
        <v>0.01</v>
      </c>
      <c r="U159" s="66">
        <v>0</v>
      </c>
      <c r="V159" s="66">
        <v>0.02</v>
      </c>
      <c r="W159" s="66">
        <v>0</v>
      </c>
      <c r="X159" s="66">
        <v>0.02</v>
      </c>
      <c r="Y159" s="66" t="s">
        <v>65</v>
      </c>
      <c r="Z159" s="66">
        <v>1.51</v>
      </c>
      <c r="AA159" s="66">
        <v>1.000375E-2</v>
      </c>
    </row>
    <row r="160" spans="1:27" x14ac:dyDescent="0.25">
      <c r="A160" s="68" t="s">
        <v>405</v>
      </c>
      <c r="B160" s="69" t="s">
        <v>66</v>
      </c>
      <c r="C160" s="69">
        <v>5.3</v>
      </c>
      <c r="D160" s="69" t="s">
        <v>42</v>
      </c>
      <c r="E160" s="69">
        <v>1.2</v>
      </c>
      <c r="F160" s="69">
        <v>1</v>
      </c>
      <c r="G160" s="69">
        <v>2</v>
      </c>
      <c r="H160" s="69">
        <v>2</v>
      </c>
      <c r="I160" s="69">
        <v>4</v>
      </c>
      <c r="J160" s="69">
        <v>5</v>
      </c>
      <c r="K160" s="69">
        <v>0.56999999999999995</v>
      </c>
      <c r="L160" s="69">
        <v>0.38</v>
      </c>
      <c r="M160" s="69">
        <v>0.94</v>
      </c>
      <c r="N160" s="69">
        <v>0</v>
      </c>
      <c r="O160" s="69">
        <v>0</v>
      </c>
      <c r="P160" s="69">
        <v>0</v>
      </c>
      <c r="Q160" s="69">
        <v>0.02</v>
      </c>
      <c r="R160" s="69">
        <v>0.02</v>
      </c>
      <c r="S160" s="69">
        <v>0</v>
      </c>
      <c r="T160" s="69">
        <v>0</v>
      </c>
      <c r="U160" s="69">
        <v>0</v>
      </c>
      <c r="V160" s="69">
        <v>0.02</v>
      </c>
      <c r="W160" s="69">
        <v>0</v>
      </c>
      <c r="X160" s="69">
        <v>0.02</v>
      </c>
      <c r="Y160" s="69" t="s">
        <v>65</v>
      </c>
      <c r="Z160" s="69">
        <v>1.51</v>
      </c>
      <c r="AA160" s="69">
        <v>1.000375E-2</v>
      </c>
    </row>
    <row r="161" spans="1:27" x14ac:dyDescent="0.25">
      <c r="A161" s="65" t="s">
        <v>406</v>
      </c>
      <c r="B161" s="66" t="s">
        <v>73</v>
      </c>
      <c r="C161" s="66">
        <v>4.9000000000000004</v>
      </c>
      <c r="D161" s="66" t="s">
        <v>42</v>
      </c>
      <c r="E161" s="66">
        <v>1.5</v>
      </c>
      <c r="F161" s="66">
        <v>1</v>
      </c>
      <c r="G161" s="66">
        <v>1</v>
      </c>
      <c r="H161" s="66">
        <v>1</v>
      </c>
      <c r="I161" s="66">
        <v>2</v>
      </c>
      <c r="J161" s="66">
        <v>2</v>
      </c>
      <c r="K161" s="66">
        <v>0.2</v>
      </c>
      <c r="L161" s="66">
        <v>0.2</v>
      </c>
      <c r="M161" s="66">
        <v>0.41</v>
      </c>
      <c r="N161" s="66">
        <v>0</v>
      </c>
      <c r="O161" s="66">
        <v>0.02</v>
      </c>
      <c r="P161" s="66">
        <v>0</v>
      </c>
      <c r="Q161" s="66">
        <v>0.01</v>
      </c>
      <c r="R161" s="66">
        <v>0.03</v>
      </c>
      <c r="S161" s="66">
        <v>0.01</v>
      </c>
      <c r="T161" s="66">
        <v>0</v>
      </c>
      <c r="U161" s="66">
        <v>0</v>
      </c>
      <c r="V161" s="66">
        <v>0.03</v>
      </c>
      <c r="W161" s="66">
        <v>0.01</v>
      </c>
      <c r="X161" s="66">
        <v>0.03</v>
      </c>
      <c r="Y161" s="66" t="s">
        <v>74</v>
      </c>
      <c r="Z161" s="66">
        <v>0.94</v>
      </c>
      <c r="AA161" s="66">
        <v>9.3412499999999989E-3</v>
      </c>
    </row>
    <row r="162" spans="1:27" x14ac:dyDescent="0.25">
      <c r="A162" s="68" t="s">
        <v>407</v>
      </c>
      <c r="B162" s="69" t="s">
        <v>48</v>
      </c>
      <c r="C162" s="69">
        <v>4.9000000000000004</v>
      </c>
      <c r="D162" s="69" t="s">
        <v>42</v>
      </c>
      <c r="E162" s="69">
        <v>1.8</v>
      </c>
      <c r="F162" s="69">
        <v>4</v>
      </c>
      <c r="G162" s="69">
        <v>2</v>
      </c>
      <c r="H162" s="69">
        <v>2</v>
      </c>
      <c r="I162" s="69">
        <v>4</v>
      </c>
      <c r="J162" s="69">
        <v>7</v>
      </c>
      <c r="K162" s="69">
        <v>0.82</v>
      </c>
      <c r="L162" s="69">
        <v>0.61</v>
      </c>
      <c r="M162" s="69">
        <v>1.43</v>
      </c>
      <c r="N162" s="69">
        <v>0</v>
      </c>
      <c r="O162" s="69">
        <v>0</v>
      </c>
      <c r="P162" s="69">
        <v>0</v>
      </c>
      <c r="Q162" s="69">
        <v>0.03</v>
      </c>
      <c r="R162" s="69">
        <v>0.01</v>
      </c>
      <c r="S162" s="69">
        <v>0</v>
      </c>
      <c r="T162" s="69">
        <v>0.02</v>
      </c>
      <c r="U162" s="69">
        <v>0</v>
      </c>
      <c r="V162" s="69">
        <v>0.03</v>
      </c>
      <c r="W162" s="69">
        <v>0</v>
      </c>
      <c r="X162" s="69">
        <v>0.03</v>
      </c>
      <c r="Y162" s="69" t="s">
        <v>49</v>
      </c>
      <c r="Z162" s="69">
        <v>0.75</v>
      </c>
      <c r="AA162" s="69">
        <v>7.4531249999999997E-3</v>
      </c>
    </row>
    <row r="163" spans="1:27" x14ac:dyDescent="0.25">
      <c r="A163" s="65" t="s">
        <v>408</v>
      </c>
      <c r="B163" s="66" t="s">
        <v>41</v>
      </c>
      <c r="C163" s="66">
        <v>5.3</v>
      </c>
      <c r="D163" s="66" t="s">
        <v>42</v>
      </c>
      <c r="E163" s="66">
        <v>0.3</v>
      </c>
      <c r="F163" s="66">
        <v>0</v>
      </c>
      <c r="G163" s="66">
        <v>1</v>
      </c>
      <c r="H163" s="66">
        <v>0</v>
      </c>
      <c r="I163" s="66">
        <v>1</v>
      </c>
      <c r="J163" s="66">
        <v>1</v>
      </c>
      <c r="K163" s="66">
        <v>0.19</v>
      </c>
      <c r="L163" s="66">
        <v>0</v>
      </c>
      <c r="M163" s="66">
        <v>0.19</v>
      </c>
      <c r="N163" s="66">
        <v>0</v>
      </c>
      <c r="O163" s="66">
        <v>0</v>
      </c>
      <c r="P163" s="66">
        <v>0</v>
      </c>
      <c r="Q163" s="66">
        <v>0.02</v>
      </c>
      <c r="R163" s="66">
        <v>0.02</v>
      </c>
      <c r="S163" s="66"/>
      <c r="T163" s="66">
        <v>0</v>
      </c>
      <c r="U163" s="66"/>
      <c r="V163" s="66">
        <v>0.02</v>
      </c>
      <c r="W163" s="66"/>
      <c r="X163" s="66">
        <v>0.02</v>
      </c>
      <c r="Y163" s="66" t="s">
        <v>43</v>
      </c>
      <c r="Z163" s="66">
        <v>0.94</v>
      </c>
      <c r="AA163" s="66">
        <v>6.2275000000000004E-3</v>
      </c>
    </row>
    <row r="164" spans="1:27" x14ac:dyDescent="0.25">
      <c r="A164" s="68" t="s">
        <v>409</v>
      </c>
      <c r="B164" s="69" t="s">
        <v>53</v>
      </c>
      <c r="C164" s="69">
        <v>6.4</v>
      </c>
      <c r="D164" s="69" t="s">
        <v>42</v>
      </c>
      <c r="E164" s="69">
        <v>0.2</v>
      </c>
      <c r="F164" s="69">
        <v>0</v>
      </c>
      <c r="G164" s="69">
        <v>1</v>
      </c>
      <c r="H164" s="69">
        <v>0</v>
      </c>
      <c r="I164" s="69">
        <v>1</v>
      </c>
      <c r="J164" s="69">
        <v>1</v>
      </c>
      <c r="K164" s="69">
        <v>0.16</v>
      </c>
      <c r="L164" s="69">
        <v>0</v>
      </c>
      <c r="M164" s="69">
        <v>0.16</v>
      </c>
      <c r="N164" s="69">
        <v>0</v>
      </c>
      <c r="O164" s="69">
        <v>0</v>
      </c>
      <c r="P164" s="69">
        <v>0</v>
      </c>
      <c r="Q164" s="69">
        <v>0.08</v>
      </c>
      <c r="R164" s="69">
        <v>0.08</v>
      </c>
      <c r="S164" s="69">
        <v>0.01</v>
      </c>
      <c r="T164" s="69">
        <v>0</v>
      </c>
      <c r="U164" s="69">
        <v>0</v>
      </c>
      <c r="V164" s="69">
        <v>0.08</v>
      </c>
      <c r="W164" s="69">
        <v>0.01</v>
      </c>
      <c r="X164" s="69">
        <v>0.08</v>
      </c>
      <c r="Y164" s="69" t="s">
        <v>54</v>
      </c>
      <c r="Z164" s="69">
        <v>0.19</v>
      </c>
      <c r="AA164" s="69">
        <v>5.0350000000000004E-3</v>
      </c>
    </row>
    <row r="165" spans="1:27" x14ac:dyDescent="0.25">
      <c r="A165" s="65" t="s">
        <v>410</v>
      </c>
      <c r="B165" s="66" t="s">
        <v>66</v>
      </c>
      <c r="C165" s="66">
        <v>4.9000000000000004</v>
      </c>
      <c r="D165" s="66" t="s">
        <v>42</v>
      </c>
      <c r="E165" s="66">
        <v>0.2</v>
      </c>
      <c r="F165" s="66">
        <v>2</v>
      </c>
      <c r="G165" s="66">
        <v>1</v>
      </c>
      <c r="H165" s="66">
        <v>1</v>
      </c>
      <c r="I165" s="66">
        <v>2</v>
      </c>
      <c r="J165" s="66">
        <v>1</v>
      </c>
      <c r="K165" s="66">
        <v>0</v>
      </c>
      <c r="L165" s="66">
        <v>0.2</v>
      </c>
      <c r="M165" s="66">
        <v>0.2</v>
      </c>
      <c r="N165" s="66">
        <v>0</v>
      </c>
      <c r="O165" s="66">
        <v>0</v>
      </c>
      <c r="P165" s="66">
        <v>0</v>
      </c>
      <c r="Q165" s="66">
        <v>0.01</v>
      </c>
      <c r="R165" s="66">
        <v>0</v>
      </c>
      <c r="S165" s="66">
        <v>0</v>
      </c>
      <c r="T165" s="66">
        <v>0.01</v>
      </c>
      <c r="U165" s="66">
        <v>0</v>
      </c>
      <c r="V165" s="66">
        <v>0.01</v>
      </c>
      <c r="W165" s="66">
        <v>0</v>
      </c>
      <c r="X165" s="66">
        <v>0.01</v>
      </c>
      <c r="Y165" s="66" t="s">
        <v>65</v>
      </c>
      <c r="Z165" s="66">
        <v>1.51</v>
      </c>
      <c r="AA165" s="66">
        <v>5.0018750000000002E-3</v>
      </c>
    </row>
    <row r="166" spans="1:27" x14ac:dyDescent="0.25">
      <c r="A166" s="68" t="s">
        <v>411</v>
      </c>
      <c r="B166" s="69" t="s">
        <v>69</v>
      </c>
      <c r="C166" s="69">
        <v>4.9000000000000004</v>
      </c>
      <c r="D166" s="69" t="s">
        <v>42</v>
      </c>
      <c r="E166" s="69">
        <v>0.7</v>
      </c>
      <c r="F166" s="69">
        <v>0</v>
      </c>
      <c r="G166" s="69">
        <v>1</v>
      </c>
      <c r="H166" s="69">
        <v>1</v>
      </c>
      <c r="I166" s="69">
        <v>2</v>
      </c>
      <c r="J166" s="69">
        <v>2</v>
      </c>
      <c r="K166" s="69">
        <v>0.2</v>
      </c>
      <c r="L166" s="69">
        <v>0.2</v>
      </c>
      <c r="M166" s="69">
        <v>0.41</v>
      </c>
      <c r="N166" s="69">
        <v>0</v>
      </c>
      <c r="O166" s="69">
        <v>0</v>
      </c>
      <c r="P166" s="69">
        <v>0</v>
      </c>
      <c r="Q166" s="69">
        <v>0.02</v>
      </c>
      <c r="R166" s="69">
        <v>0</v>
      </c>
      <c r="S166" s="69"/>
      <c r="T166" s="69">
        <v>0.02</v>
      </c>
      <c r="U166" s="69"/>
      <c r="V166" s="69">
        <v>0.02</v>
      </c>
      <c r="W166" s="69"/>
      <c r="X166" s="69">
        <v>0.02</v>
      </c>
      <c r="Y166" s="69" t="s">
        <v>71</v>
      </c>
      <c r="Z166" s="69">
        <v>0.75</v>
      </c>
      <c r="AA166" s="69">
        <v>4.9687500000000001E-3</v>
      </c>
    </row>
    <row r="167" spans="1:27" x14ac:dyDescent="0.25">
      <c r="A167" s="65" t="s">
        <v>412</v>
      </c>
      <c r="B167" s="66" t="s">
        <v>49</v>
      </c>
      <c r="C167" s="66">
        <v>5.4</v>
      </c>
      <c r="D167" s="66" t="s">
        <v>42</v>
      </c>
      <c r="E167" s="66">
        <v>0.3</v>
      </c>
      <c r="F167" s="66">
        <v>0</v>
      </c>
      <c r="G167" s="66">
        <v>1</v>
      </c>
      <c r="H167" s="66">
        <v>1</v>
      </c>
      <c r="I167" s="66">
        <v>2</v>
      </c>
      <c r="J167" s="66">
        <v>1</v>
      </c>
      <c r="K167" s="66">
        <v>0</v>
      </c>
      <c r="L167" s="66">
        <v>0.19</v>
      </c>
      <c r="M167" s="66">
        <v>0.19</v>
      </c>
      <c r="N167" s="66">
        <v>0</v>
      </c>
      <c r="O167" s="66">
        <v>0</v>
      </c>
      <c r="P167" s="66">
        <v>0</v>
      </c>
      <c r="Q167" s="66">
        <v>0.02</v>
      </c>
      <c r="R167" s="66">
        <v>0.01</v>
      </c>
      <c r="S167" s="66">
        <v>0</v>
      </c>
      <c r="T167" s="66">
        <v>0.01</v>
      </c>
      <c r="U167" s="66">
        <v>0</v>
      </c>
      <c r="V167" s="66">
        <v>0.02</v>
      </c>
      <c r="W167" s="66">
        <v>0</v>
      </c>
      <c r="X167" s="66">
        <v>0.02</v>
      </c>
      <c r="Y167" s="66" t="s">
        <v>48</v>
      </c>
      <c r="Z167" s="66">
        <v>0.56999999999999995</v>
      </c>
      <c r="AA167" s="66">
        <v>3.7762499999999988E-3</v>
      </c>
    </row>
    <row r="168" spans="1:27" x14ac:dyDescent="0.25">
      <c r="A168" s="68" t="s">
        <v>413</v>
      </c>
      <c r="B168" s="69" t="s">
        <v>46</v>
      </c>
      <c r="C168" s="69">
        <v>5</v>
      </c>
      <c r="D168" s="69" t="s">
        <v>42</v>
      </c>
      <c r="E168" s="69">
        <v>1</v>
      </c>
      <c r="F168" s="69">
        <v>1</v>
      </c>
      <c r="G168" s="69">
        <v>1</v>
      </c>
      <c r="H168" s="69">
        <v>0</v>
      </c>
      <c r="I168" s="69">
        <v>1</v>
      </c>
      <c r="J168" s="69">
        <v>1</v>
      </c>
      <c r="K168" s="69">
        <v>0.2</v>
      </c>
      <c r="L168" s="69">
        <v>0</v>
      </c>
      <c r="M168" s="69">
        <v>0.2</v>
      </c>
      <c r="N168" s="69">
        <v>0</v>
      </c>
      <c r="O168" s="69">
        <v>0</v>
      </c>
      <c r="P168" s="69">
        <v>0</v>
      </c>
      <c r="Q168" s="69">
        <v>0.01</v>
      </c>
      <c r="R168" s="69">
        <v>0.01</v>
      </c>
      <c r="S168" s="69">
        <v>0</v>
      </c>
      <c r="T168" s="69">
        <v>0</v>
      </c>
      <c r="U168" s="69">
        <v>0</v>
      </c>
      <c r="V168" s="69">
        <v>0.01</v>
      </c>
      <c r="W168" s="69">
        <v>0</v>
      </c>
      <c r="X168" s="69">
        <v>0.01</v>
      </c>
      <c r="Y168" s="69" t="s">
        <v>45</v>
      </c>
      <c r="Z168" s="69">
        <v>1.1299999999999999</v>
      </c>
      <c r="AA168" s="69">
        <v>3.7431249999999991E-3</v>
      </c>
    </row>
    <row r="169" spans="1:27" x14ac:dyDescent="0.25">
      <c r="A169" s="65" t="s">
        <v>414</v>
      </c>
      <c r="B169" s="66" t="s">
        <v>56</v>
      </c>
      <c r="C169" s="66">
        <v>5.8</v>
      </c>
      <c r="D169" s="66" t="s">
        <v>42</v>
      </c>
      <c r="E169" s="66">
        <v>0.5</v>
      </c>
      <c r="F169" s="66">
        <v>0</v>
      </c>
      <c r="G169" s="66">
        <v>1</v>
      </c>
      <c r="H169" s="66">
        <v>1</v>
      </c>
      <c r="I169" s="66">
        <v>2</v>
      </c>
      <c r="J169" s="66">
        <v>2</v>
      </c>
      <c r="K169" s="66">
        <v>0.17</v>
      </c>
      <c r="L169" s="66">
        <v>0.17</v>
      </c>
      <c r="M169" s="66">
        <v>0.34</v>
      </c>
      <c r="N169" s="66">
        <v>0</v>
      </c>
      <c r="O169" s="66">
        <v>0</v>
      </c>
      <c r="P169" s="66">
        <v>0</v>
      </c>
      <c r="Q169" s="66">
        <v>0.01</v>
      </c>
      <c r="R169" s="66">
        <v>0.01</v>
      </c>
      <c r="S169" s="66">
        <v>0</v>
      </c>
      <c r="T169" s="66">
        <v>0</v>
      </c>
      <c r="U169" s="66">
        <v>0</v>
      </c>
      <c r="V169" s="66">
        <v>0.01</v>
      </c>
      <c r="W169" s="66">
        <v>0</v>
      </c>
      <c r="X169" s="66">
        <v>0.01</v>
      </c>
      <c r="Y169" s="66" t="s">
        <v>57</v>
      </c>
      <c r="Z169" s="66">
        <v>1.1299999999999999</v>
      </c>
      <c r="AA169" s="66">
        <v>3.7431249999999991E-3</v>
      </c>
    </row>
    <row r="170" spans="1:27" x14ac:dyDescent="0.25">
      <c r="A170" s="68" t="s">
        <v>415</v>
      </c>
      <c r="B170" s="69" t="s">
        <v>71</v>
      </c>
      <c r="C170" s="69">
        <v>4.9000000000000004</v>
      </c>
      <c r="D170" s="69" t="s">
        <v>42</v>
      </c>
      <c r="E170" s="69">
        <v>0.7</v>
      </c>
      <c r="F170" s="69">
        <v>0</v>
      </c>
      <c r="G170" s="69">
        <v>1</v>
      </c>
      <c r="H170" s="69">
        <v>1</v>
      </c>
      <c r="I170" s="69">
        <v>2</v>
      </c>
      <c r="J170" s="69">
        <v>2</v>
      </c>
      <c r="K170" s="69">
        <v>0.2</v>
      </c>
      <c r="L170" s="69">
        <v>0.2</v>
      </c>
      <c r="M170" s="69">
        <v>0.41</v>
      </c>
      <c r="N170" s="69">
        <v>0</v>
      </c>
      <c r="O170" s="69">
        <v>0</v>
      </c>
      <c r="P170" s="69">
        <v>0</v>
      </c>
      <c r="Q170" s="69">
        <v>0.01</v>
      </c>
      <c r="R170" s="69">
        <v>0</v>
      </c>
      <c r="S170" s="69"/>
      <c r="T170" s="69">
        <v>0.01</v>
      </c>
      <c r="U170" s="69"/>
      <c r="V170" s="69">
        <v>0.01</v>
      </c>
      <c r="W170" s="69"/>
      <c r="X170" s="69">
        <v>0.01</v>
      </c>
      <c r="Y170" s="69" t="s">
        <v>69</v>
      </c>
      <c r="Z170" s="69">
        <v>1.1299999999999999</v>
      </c>
      <c r="AA170" s="69">
        <v>3.7431249999999991E-3</v>
      </c>
    </row>
    <row r="171" spans="1:27" x14ac:dyDescent="0.25">
      <c r="A171" s="65" t="s">
        <v>416</v>
      </c>
      <c r="B171" s="66" t="s">
        <v>43</v>
      </c>
      <c r="C171" s="66">
        <v>4.9000000000000004</v>
      </c>
      <c r="D171" s="66" t="s">
        <v>42</v>
      </c>
      <c r="E171" s="66">
        <v>1.2</v>
      </c>
      <c r="F171" s="66">
        <v>1</v>
      </c>
      <c r="G171" s="66">
        <v>2</v>
      </c>
      <c r="H171" s="66">
        <v>2</v>
      </c>
      <c r="I171" s="66">
        <v>4</v>
      </c>
      <c r="J171" s="66">
        <v>5</v>
      </c>
      <c r="K171" s="66">
        <v>0.41</v>
      </c>
      <c r="L171" s="66">
        <v>0.61</v>
      </c>
      <c r="M171" s="66">
        <v>1.02</v>
      </c>
      <c r="N171" s="66">
        <v>0</v>
      </c>
      <c r="O171" s="66">
        <v>0.02</v>
      </c>
      <c r="P171" s="66">
        <v>0</v>
      </c>
      <c r="Q171" s="66">
        <v>0.03</v>
      </c>
      <c r="R171" s="66">
        <v>0.03</v>
      </c>
      <c r="S171" s="66">
        <v>0.01</v>
      </c>
      <c r="T171" s="66">
        <v>0.02</v>
      </c>
      <c r="U171" s="66">
        <v>0</v>
      </c>
      <c r="V171" s="66">
        <v>0.05</v>
      </c>
      <c r="W171" s="66">
        <v>0.01</v>
      </c>
      <c r="X171" s="66">
        <v>0.05</v>
      </c>
      <c r="Y171" s="66" t="s">
        <v>41</v>
      </c>
      <c r="Z171" s="66">
        <v>0.19</v>
      </c>
      <c r="AA171" s="66">
        <v>3.1468749999999999E-3</v>
      </c>
    </row>
    <row r="172" spans="1:27" x14ac:dyDescent="0.25">
      <c r="A172" s="68" t="s">
        <v>417</v>
      </c>
      <c r="B172" s="69" t="s">
        <v>61</v>
      </c>
      <c r="C172" s="69">
        <v>5</v>
      </c>
      <c r="D172" s="69" t="s">
        <v>42</v>
      </c>
      <c r="E172" s="69">
        <v>1.5</v>
      </c>
      <c r="F172" s="69">
        <v>1</v>
      </c>
      <c r="G172" s="69">
        <v>0</v>
      </c>
      <c r="H172" s="69">
        <v>1</v>
      </c>
      <c r="I172" s="69">
        <v>1</v>
      </c>
      <c r="J172" s="69">
        <v>6</v>
      </c>
      <c r="K172" s="69">
        <v>0</v>
      </c>
      <c r="L172" s="69">
        <v>1.2</v>
      </c>
      <c r="M172" s="69">
        <v>1.2</v>
      </c>
      <c r="N172" s="69">
        <v>0</v>
      </c>
      <c r="O172" s="69">
        <v>0</v>
      </c>
      <c r="P172" s="69">
        <v>1</v>
      </c>
      <c r="Q172" s="69">
        <v>0.02</v>
      </c>
      <c r="R172" s="69">
        <v>0</v>
      </c>
      <c r="S172" s="69">
        <v>0</v>
      </c>
      <c r="T172" s="69">
        <v>0.02</v>
      </c>
      <c r="U172" s="69">
        <v>0</v>
      </c>
      <c r="V172" s="69">
        <v>0.02</v>
      </c>
      <c r="W172" s="69">
        <v>0</v>
      </c>
      <c r="X172" s="69">
        <v>-0.98</v>
      </c>
      <c r="Y172" s="69" t="s">
        <v>60</v>
      </c>
      <c r="Z172" s="69">
        <v>0.38</v>
      </c>
      <c r="AA172" s="69">
        <v>2.5175000000000002E-3</v>
      </c>
    </row>
    <row r="173" spans="1:27" x14ac:dyDescent="0.25">
      <c r="A173" s="65" t="s">
        <v>418</v>
      </c>
      <c r="B173" s="66" t="s">
        <v>69</v>
      </c>
      <c r="C173" s="66">
        <v>4.9000000000000004</v>
      </c>
      <c r="D173" s="66" t="s">
        <v>42</v>
      </c>
      <c r="E173" s="66">
        <v>1</v>
      </c>
      <c r="F173" s="66">
        <v>0</v>
      </c>
      <c r="G173" s="66">
        <v>1</v>
      </c>
      <c r="H173" s="66">
        <v>2</v>
      </c>
      <c r="I173" s="66">
        <v>3</v>
      </c>
      <c r="J173" s="66">
        <v>3</v>
      </c>
      <c r="K173" s="66">
        <v>0.2</v>
      </c>
      <c r="L173" s="66">
        <v>0.41</v>
      </c>
      <c r="M173" s="66">
        <v>0.61</v>
      </c>
      <c r="N173" s="66">
        <v>0</v>
      </c>
      <c r="O173" s="66">
        <v>0</v>
      </c>
      <c r="P173" s="66">
        <v>0</v>
      </c>
      <c r="Q173" s="66">
        <v>0.01</v>
      </c>
      <c r="R173" s="66">
        <v>0</v>
      </c>
      <c r="S173" s="66">
        <v>0</v>
      </c>
      <c r="T173" s="66">
        <v>0.01</v>
      </c>
      <c r="U173" s="66">
        <v>0</v>
      </c>
      <c r="V173" s="66">
        <v>0.01</v>
      </c>
      <c r="W173" s="66">
        <v>0</v>
      </c>
      <c r="X173" s="66">
        <v>0.01</v>
      </c>
      <c r="Y173" s="66" t="s">
        <v>71</v>
      </c>
      <c r="Z173" s="66">
        <v>0.75</v>
      </c>
      <c r="AA173" s="66">
        <v>2.484375E-3</v>
      </c>
    </row>
    <row r="174" spans="1:27" x14ac:dyDescent="0.25">
      <c r="A174" s="68" t="s">
        <v>419</v>
      </c>
      <c r="B174" s="69" t="s">
        <v>49</v>
      </c>
      <c r="C174" s="69">
        <v>5</v>
      </c>
      <c r="D174" s="69" t="s">
        <v>42</v>
      </c>
      <c r="E174" s="69">
        <v>0.7</v>
      </c>
      <c r="F174" s="69">
        <v>0</v>
      </c>
      <c r="G174" s="69">
        <v>1</v>
      </c>
      <c r="H174" s="69">
        <v>0</v>
      </c>
      <c r="I174" s="69">
        <v>1</v>
      </c>
      <c r="J174" s="69">
        <v>1</v>
      </c>
      <c r="K174" s="69">
        <v>0.2</v>
      </c>
      <c r="L174" s="69">
        <v>0</v>
      </c>
      <c r="M174" s="69">
        <v>0.2</v>
      </c>
      <c r="N174" s="69">
        <v>0</v>
      </c>
      <c r="O174" s="69">
        <v>0</v>
      </c>
      <c r="P174" s="69">
        <v>0</v>
      </c>
      <c r="Q174" s="69">
        <v>0.01</v>
      </c>
      <c r="R174" s="69">
        <v>0.01</v>
      </c>
      <c r="S174" s="69">
        <v>0</v>
      </c>
      <c r="T174" s="69">
        <v>0</v>
      </c>
      <c r="U174" s="69">
        <v>0</v>
      </c>
      <c r="V174" s="69">
        <v>0.01</v>
      </c>
      <c r="W174" s="69">
        <v>0</v>
      </c>
      <c r="X174" s="69">
        <v>0.01</v>
      </c>
      <c r="Y174" s="69" t="s">
        <v>48</v>
      </c>
      <c r="Z174" s="69">
        <v>0.56999999999999995</v>
      </c>
      <c r="AA174" s="69">
        <v>1.888125E-3</v>
      </c>
    </row>
    <row r="175" spans="1:27" x14ac:dyDescent="0.25">
      <c r="A175" s="65" t="s">
        <v>420</v>
      </c>
      <c r="B175" s="66" t="s">
        <v>49</v>
      </c>
      <c r="C175" s="66">
        <v>4.9000000000000004</v>
      </c>
      <c r="D175" s="66" t="s">
        <v>42</v>
      </c>
      <c r="E175" s="66">
        <v>1</v>
      </c>
      <c r="F175" s="66">
        <v>0</v>
      </c>
      <c r="G175" s="66">
        <v>1</v>
      </c>
      <c r="H175" s="66">
        <v>1</v>
      </c>
      <c r="I175" s="66">
        <v>2</v>
      </c>
      <c r="J175" s="66">
        <v>2</v>
      </c>
      <c r="K175" s="66">
        <v>0.2</v>
      </c>
      <c r="L175" s="66">
        <v>0.2</v>
      </c>
      <c r="M175" s="66">
        <v>0.41</v>
      </c>
      <c r="N175" s="66">
        <v>0</v>
      </c>
      <c r="O175" s="66">
        <v>0</v>
      </c>
      <c r="P175" s="66">
        <v>0</v>
      </c>
      <c r="Q175" s="66">
        <v>0.01</v>
      </c>
      <c r="R175" s="66">
        <v>0.01</v>
      </c>
      <c r="S175" s="66"/>
      <c r="T175" s="66">
        <v>0</v>
      </c>
      <c r="U175" s="66"/>
      <c r="V175" s="66">
        <v>0.01</v>
      </c>
      <c r="W175" s="66"/>
      <c r="X175" s="66">
        <v>0.01</v>
      </c>
      <c r="Y175" s="66" t="s">
        <v>48</v>
      </c>
      <c r="Z175" s="66">
        <v>0.56999999999999995</v>
      </c>
      <c r="AA175" s="66">
        <v>1.888125E-3</v>
      </c>
    </row>
    <row r="176" spans="1:27" x14ac:dyDescent="0.25">
      <c r="A176" s="68" t="s">
        <v>421</v>
      </c>
      <c r="B176" s="69" t="s">
        <v>53</v>
      </c>
      <c r="C176" s="69">
        <v>4.9000000000000004</v>
      </c>
      <c r="D176" s="69" t="s">
        <v>42</v>
      </c>
      <c r="E176" s="69">
        <v>0.3</v>
      </c>
      <c r="F176" s="69">
        <v>0</v>
      </c>
      <c r="G176" s="69">
        <v>1</v>
      </c>
      <c r="H176" s="69">
        <v>0</v>
      </c>
      <c r="I176" s="69">
        <v>1</v>
      </c>
      <c r="J176" s="69">
        <v>1</v>
      </c>
      <c r="K176" s="69">
        <v>0.2</v>
      </c>
      <c r="L176" s="69">
        <v>0</v>
      </c>
      <c r="M176" s="69">
        <v>0.2</v>
      </c>
      <c r="N176" s="69">
        <v>0</v>
      </c>
      <c r="O176" s="69">
        <v>0</v>
      </c>
      <c r="P176" s="69">
        <v>0</v>
      </c>
      <c r="Q176" s="69">
        <v>0.02</v>
      </c>
      <c r="R176" s="69">
        <v>0.02</v>
      </c>
      <c r="S176" s="69"/>
      <c r="T176" s="69">
        <v>0</v>
      </c>
      <c r="U176" s="69"/>
      <c r="V176" s="69">
        <v>0.02</v>
      </c>
      <c r="W176" s="69"/>
      <c r="X176" s="69">
        <v>0.02</v>
      </c>
      <c r="Y176" s="69" t="s">
        <v>54</v>
      </c>
      <c r="Z176" s="69">
        <v>0.19</v>
      </c>
      <c r="AA176" s="69">
        <v>1.2587500000000001E-3</v>
      </c>
    </row>
    <row r="177" spans="1:27" x14ac:dyDescent="0.25">
      <c r="A177" s="65" t="s">
        <v>422</v>
      </c>
      <c r="B177" s="66" t="s">
        <v>60</v>
      </c>
      <c r="C177" s="66">
        <v>6.3</v>
      </c>
      <c r="D177" s="66" t="s">
        <v>42</v>
      </c>
      <c r="E177" s="66">
        <v>1</v>
      </c>
      <c r="F177" s="66">
        <v>1</v>
      </c>
      <c r="G177" s="66">
        <v>1</v>
      </c>
      <c r="H177" s="66">
        <v>1</v>
      </c>
      <c r="I177" s="66">
        <v>2</v>
      </c>
      <c r="J177" s="66">
        <v>4</v>
      </c>
      <c r="K177" s="66">
        <v>0.16</v>
      </c>
      <c r="L177" s="66">
        <v>0.48</v>
      </c>
      <c r="M177" s="66">
        <v>0.63</v>
      </c>
      <c r="N177" s="66">
        <v>0</v>
      </c>
      <c r="O177" s="66">
        <v>0</v>
      </c>
      <c r="P177" s="66">
        <v>0</v>
      </c>
      <c r="Q177" s="66">
        <v>0.01</v>
      </c>
      <c r="R177" s="66">
        <v>0</v>
      </c>
      <c r="S177" s="66">
        <v>0</v>
      </c>
      <c r="T177" s="66">
        <v>0.01</v>
      </c>
      <c r="U177" s="66">
        <v>0</v>
      </c>
      <c r="V177" s="66">
        <v>0.01</v>
      </c>
      <c r="W177" s="66">
        <v>0</v>
      </c>
      <c r="X177" s="66">
        <v>0.01</v>
      </c>
      <c r="Y177" s="66" t="s">
        <v>61</v>
      </c>
      <c r="Z177" s="66">
        <v>0.38</v>
      </c>
      <c r="AA177" s="66">
        <v>1.2587500000000001E-3</v>
      </c>
    </row>
    <row r="178" spans="1:27" x14ac:dyDescent="0.25">
      <c r="A178" s="68" t="s">
        <v>423</v>
      </c>
      <c r="B178" s="69" t="s">
        <v>53</v>
      </c>
      <c r="C178" s="69">
        <v>9.3000000000000007</v>
      </c>
      <c r="D178" s="69" t="s">
        <v>42</v>
      </c>
      <c r="E178" s="69">
        <v>0.2</v>
      </c>
      <c r="F178" s="69">
        <v>0</v>
      </c>
      <c r="G178" s="69">
        <v>0</v>
      </c>
      <c r="H178" s="69">
        <v>1</v>
      </c>
      <c r="I178" s="69">
        <v>1</v>
      </c>
      <c r="J178" s="69">
        <v>1</v>
      </c>
      <c r="K178" s="69">
        <v>0</v>
      </c>
      <c r="L178" s="69">
        <v>0.11</v>
      </c>
      <c r="M178" s="69">
        <v>0.11</v>
      </c>
      <c r="N178" s="69">
        <v>0</v>
      </c>
      <c r="O178" s="69">
        <v>0</v>
      </c>
      <c r="P178" s="69">
        <v>0</v>
      </c>
      <c r="Q178" s="69">
        <v>0.01</v>
      </c>
      <c r="R178" s="69">
        <v>0</v>
      </c>
      <c r="S178" s="69">
        <v>0</v>
      </c>
      <c r="T178" s="69">
        <v>0.01</v>
      </c>
      <c r="U178" s="69">
        <v>0</v>
      </c>
      <c r="V178" s="69">
        <v>0.01</v>
      </c>
      <c r="W178" s="69">
        <v>0</v>
      </c>
      <c r="X178" s="69">
        <v>0.01</v>
      </c>
      <c r="Y178" s="69" t="s">
        <v>54</v>
      </c>
      <c r="Z178" s="69">
        <v>0.19</v>
      </c>
      <c r="AA178" s="69">
        <v>6.2937499999999994E-4</v>
      </c>
    </row>
    <row r="179" spans="1:27" x14ac:dyDescent="0.25">
      <c r="A179" s="65" t="s">
        <v>424</v>
      </c>
      <c r="B179" s="66" t="s">
        <v>65</v>
      </c>
      <c r="C179" s="66">
        <v>5</v>
      </c>
      <c r="D179" s="66" t="s">
        <v>42</v>
      </c>
      <c r="E179" s="66">
        <v>1.2</v>
      </c>
      <c r="F179" s="66">
        <v>0</v>
      </c>
      <c r="G179" s="66">
        <v>1</v>
      </c>
      <c r="H179" s="66">
        <v>0</v>
      </c>
      <c r="I179" s="66">
        <v>1</v>
      </c>
      <c r="J179" s="66">
        <v>1</v>
      </c>
      <c r="K179" s="66">
        <v>0.2</v>
      </c>
      <c r="L179" s="66">
        <v>0</v>
      </c>
      <c r="M179" s="66">
        <v>0.2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 t="s">
        <v>66</v>
      </c>
      <c r="Z179" s="66">
        <v>1.32</v>
      </c>
      <c r="AA179" s="66">
        <v>0</v>
      </c>
    </row>
    <row r="180" spans="1:27" x14ac:dyDescent="0.25">
      <c r="A180" s="68" t="s">
        <v>425</v>
      </c>
      <c r="B180" s="69" t="s">
        <v>54</v>
      </c>
      <c r="C180" s="69">
        <v>4.9000000000000004</v>
      </c>
      <c r="D180" s="69" t="s">
        <v>42</v>
      </c>
      <c r="E180" s="69">
        <v>0.5</v>
      </c>
      <c r="F180" s="69">
        <v>1</v>
      </c>
      <c r="G180" s="69">
        <v>0</v>
      </c>
      <c r="H180" s="69">
        <v>1</v>
      </c>
      <c r="I180" s="69">
        <v>1</v>
      </c>
      <c r="J180" s="69">
        <v>2</v>
      </c>
      <c r="K180" s="69">
        <v>0</v>
      </c>
      <c r="L180" s="69">
        <v>0.41</v>
      </c>
      <c r="M180" s="69">
        <v>0.41</v>
      </c>
      <c r="N180" s="69">
        <v>0</v>
      </c>
      <c r="O180" s="69">
        <v>0</v>
      </c>
      <c r="P180" s="69">
        <v>0</v>
      </c>
      <c r="Q180" s="69">
        <v>0</v>
      </c>
      <c r="R180" s="69">
        <v>0</v>
      </c>
      <c r="S180" s="69">
        <v>0</v>
      </c>
      <c r="T180" s="69">
        <v>0</v>
      </c>
      <c r="U180" s="69">
        <v>0</v>
      </c>
      <c r="V180" s="69">
        <v>0</v>
      </c>
      <c r="W180" s="69">
        <v>0</v>
      </c>
      <c r="X180" s="69">
        <v>0</v>
      </c>
      <c r="Y180" s="69" t="s">
        <v>53</v>
      </c>
      <c r="Z180" s="69">
        <v>0.56999999999999995</v>
      </c>
      <c r="AA180" s="69">
        <v>0</v>
      </c>
    </row>
    <row r="181" spans="1:27" x14ac:dyDescent="0.25">
      <c r="A181" s="65" t="s">
        <v>426</v>
      </c>
      <c r="B181" s="66" t="s">
        <v>60</v>
      </c>
      <c r="C181" s="66">
        <v>6</v>
      </c>
      <c r="D181" s="66" t="s">
        <v>42</v>
      </c>
      <c r="E181" s="66">
        <v>0.7</v>
      </c>
      <c r="F181" s="66">
        <v>0</v>
      </c>
      <c r="G181" s="66">
        <v>0</v>
      </c>
      <c r="H181" s="66">
        <v>1</v>
      </c>
      <c r="I181" s="66">
        <v>1</v>
      </c>
      <c r="J181" s="66">
        <v>1</v>
      </c>
      <c r="K181" s="66">
        <v>0</v>
      </c>
      <c r="L181" s="66">
        <v>0.17</v>
      </c>
      <c r="M181" s="66">
        <v>0.17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/>
      <c r="T181" s="66">
        <v>0</v>
      </c>
      <c r="U181" s="66"/>
      <c r="V181" s="66">
        <v>0</v>
      </c>
      <c r="W181" s="66"/>
      <c r="X181" s="66">
        <v>0</v>
      </c>
      <c r="Y181" s="66" t="s">
        <v>61</v>
      </c>
      <c r="Z181" s="66">
        <v>0.38</v>
      </c>
      <c r="AA181" s="66">
        <v>0</v>
      </c>
    </row>
    <row r="182" spans="1:27" x14ac:dyDescent="0.25">
      <c r="A182" s="68" t="s">
        <v>427</v>
      </c>
      <c r="B182" s="69" t="s">
        <v>48</v>
      </c>
      <c r="C182" s="69">
        <v>5.8</v>
      </c>
      <c r="D182" s="69" t="s">
        <v>42</v>
      </c>
      <c r="E182" s="70">
        <v>0.3</v>
      </c>
      <c r="F182" s="69">
        <v>0</v>
      </c>
      <c r="G182" s="69">
        <v>0</v>
      </c>
      <c r="H182" s="69">
        <v>1</v>
      </c>
      <c r="I182" s="69">
        <v>1</v>
      </c>
      <c r="J182" s="69">
        <v>1</v>
      </c>
      <c r="K182" s="69">
        <v>0</v>
      </c>
      <c r="L182" s="69">
        <v>0.17</v>
      </c>
      <c r="M182" s="69">
        <v>0.17</v>
      </c>
      <c r="N182" s="69">
        <v>0</v>
      </c>
      <c r="O182" s="69">
        <v>0</v>
      </c>
      <c r="P182" s="69">
        <v>0</v>
      </c>
      <c r="Q182" s="69">
        <v>0</v>
      </c>
      <c r="R182" s="69">
        <v>0</v>
      </c>
      <c r="S182" s="69"/>
      <c r="T182" s="69">
        <v>0</v>
      </c>
      <c r="U182" s="69"/>
      <c r="V182" s="69">
        <v>0</v>
      </c>
      <c r="W182" s="69"/>
      <c r="X182" s="69">
        <v>0</v>
      </c>
      <c r="Y182" s="69" t="s">
        <v>49</v>
      </c>
      <c r="Z182" s="69">
        <v>0.75</v>
      </c>
      <c r="AA182" s="69">
        <v>0</v>
      </c>
    </row>
    <row r="183" spans="1:27" x14ac:dyDescent="0.25">
      <c r="A183" s="65" t="s">
        <v>428</v>
      </c>
      <c r="B183" s="66" t="s">
        <v>53</v>
      </c>
      <c r="C183" s="66">
        <v>4.9000000000000004</v>
      </c>
      <c r="D183" s="66" t="s">
        <v>42</v>
      </c>
      <c r="E183" s="67">
        <v>1.7</v>
      </c>
      <c r="F183" s="66">
        <v>0</v>
      </c>
      <c r="G183" s="66">
        <v>1</v>
      </c>
      <c r="H183" s="66">
        <v>0</v>
      </c>
      <c r="I183" s="66">
        <v>1</v>
      </c>
      <c r="J183" s="66">
        <v>1</v>
      </c>
      <c r="K183" s="66">
        <v>0.2</v>
      </c>
      <c r="L183" s="66">
        <v>0</v>
      </c>
      <c r="M183" s="66">
        <v>0.2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/>
      <c r="T183" s="66">
        <v>0</v>
      </c>
      <c r="U183" s="66"/>
      <c r="V183" s="66">
        <v>0</v>
      </c>
      <c r="W183" s="66"/>
      <c r="X183" s="66">
        <v>0</v>
      </c>
      <c r="Y183" s="66" t="s">
        <v>54</v>
      </c>
      <c r="Z183" s="66">
        <v>0.19</v>
      </c>
      <c r="AA183" s="66">
        <v>0</v>
      </c>
    </row>
    <row r="184" spans="1:27" x14ac:dyDescent="0.25">
      <c r="A184" s="68" t="s">
        <v>429</v>
      </c>
      <c r="B184" s="69" t="s">
        <v>41</v>
      </c>
      <c r="C184" s="69">
        <v>4.9000000000000004</v>
      </c>
      <c r="D184" s="69" t="s">
        <v>42</v>
      </c>
      <c r="E184" s="70">
        <v>0.3</v>
      </c>
      <c r="F184" s="69">
        <v>0</v>
      </c>
      <c r="G184" s="69">
        <v>1</v>
      </c>
      <c r="H184" s="69">
        <v>0</v>
      </c>
      <c r="I184" s="69">
        <v>1</v>
      </c>
      <c r="J184" s="69">
        <v>1</v>
      </c>
      <c r="K184" s="69">
        <v>0.2</v>
      </c>
      <c r="L184" s="69">
        <v>0</v>
      </c>
      <c r="M184" s="69">
        <v>0.2</v>
      </c>
      <c r="N184" s="69">
        <v>0</v>
      </c>
      <c r="O184" s="69">
        <v>0</v>
      </c>
      <c r="P184" s="69">
        <v>0</v>
      </c>
      <c r="Q184" s="69">
        <v>0</v>
      </c>
      <c r="R184" s="69">
        <v>0</v>
      </c>
      <c r="S184" s="69"/>
      <c r="T184" s="69">
        <v>0</v>
      </c>
      <c r="U184" s="69"/>
      <c r="V184" s="69">
        <v>0</v>
      </c>
      <c r="W184" s="69"/>
      <c r="X184" s="69">
        <v>0</v>
      </c>
      <c r="Y184" s="69" t="s">
        <v>43</v>
      </c>
      <c r="Z184" s="69">
        <v>0.94</v>
      </c>
      <c r="AA184" s="69">
        <v>0</v>
      </c>
    </row>
    <row r="185" spans="1:27" x14ac:dyDescent="0.25">
      <c r="A185" s="65" t="s">
        <v>430</v>
      </c>
      <c r="B185" s="66" t="s">
        <v>49</v>
      </c>
      <c r="C185" s="66">
        <v>5</v>
      </c>
      <c r="D185" s="66" t="s">
        <v>42</v>
      </c>
      <c r="E185" s="67">
        <v>0.3</v>
      </c>
      <c r="F185" s="66">
        <v>0</v>
      </c>
      <c r="G185" s="66">
        <v>0</v>
      </c>
      <c r="H185" s="66">
        <v>1</v>
      </c>
      <c r="I185" s="66">
        <v>1</v>
      </c>
      <c r="J185" s="66">
        <v>1</v>
      </c>
      <c r="K185" s="66">
        <v>0</v>
      </c>
      <c r="L185" s="66">
        <v>0.2</v>
      </c>
      <c r="M185" s="66">
        <v>0.2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/>
      <c r="T185" s="66">
        <v>0</v>
      </c>
      <c r="U185" s="66"/>
      <c r="V185" s="66">
        <v>0</v>
      </c>
      <c r="W185" s="66"/>
      <c r="X185" s="66">
        <v>0</v>
      </c>
      <c r="Y185" s="66" t="s">
        <v>48</v>
      </c>
      <c r="Z185" s="66">
        <v>0.56999999999999995</v>
      </c>
      <c r="AA185" s="66">
        <v>0</v>
      </c>
    </row>
    <row r="186" spans="1:27" x14ac:dyDescent="0.25">
      <c r="A186" s="68" t="s">
        <v>431</v>
      </c>
      <c r="B186" s="69" t="s">
        <v>73</v>
      </c>
      <c r="C186" s="69">
        <v>4.9000000000000004</v>
      </c>
      <c r="D186" s="69" t="s">
        <v>42</v>
      </c>
      <c r="E186" s="70">
        <v>0.3</v>
      </c>
      <c r="F186" s="69">
        <v>0</v>
      </c>
      <c r="G186" s="69">
        <v>1</v>
      </c>
      <c r="H186" s="69">
        <v>0</v>
      </c>
      <c r="I186" s="69">
        <v>1</v>
      </c>
      <c r="J186" s="69">
        <v>1</v>
      </c>
      <c r="K186" s="69">
        <v>0.2</v>
      </c>
      <c r="L186" s="69">
        <v>0</v>
      </c>
      <c r="M186" s="69">
        <v>0.2</v>
      </c>
      <c r="N186" s="69">
        <v>0</v>
      </c>
      <c r="O186" s="69">
        <v>0</v>
      </c>
      <c r="P186" s="69">
        <v>0</v>
      </c>
      <c r="Q186" s="69">
        <v>0</v>
      </c>
      <c r="R186" s="69">
        <v>0</v>
      </c>
      <c r="S186" s="69"/>
      <c r="T186" s="69">
        <v>0</v>
      </c>
      <c r="U186" s="69"/>
      <c r="V186" s="69">
        <v>0</v>
      </c>
      <c r="W186" s="69"/>
      <c r="X186" s="69">
        <v>0</v>
      </c>
      <c r="Y186" s="69" t="s">
        <v>74</v>
      </c>
      <c r="Z186" s="69">
        <v>0.94</v>
      </c>
      <c r="AA186" s="69">
        <v>0</v>
      </c>
    </row>
    <row r="187" spans="1:27" x14ac:dyDescent="0.25">
      <c r="A187" s="65" t="s">
        <v>432</v>
      </c>
      <c r="B187" s="66" t="s">
        <v>61</v>
      </c>
      <c r="C187" s="66">
        <v>4.9000000000000004</v>
      </c>
      <c r="D187" s="66" t="s">
        <v>42</v>
      </c>
      <c r="E187" s="67">
        <v>0.3</v>
      </c>
      <c r="F187" s="66">
        <v>0</v>
      </c>
      <c r="G187" s="66">
        <v>0</v>
      </c>
      <c r="H187" s="66">
        <v>1</v>
      </c>
      <c r="I187" s="66">
        <v>1</v>
      </c>
      <c r="J187" s="66">
        <v>1</v>
      </c>
      <c r="K187" s="66">
        <v>0</v>
      </c>
      <c r="L187" s="66">
        <v>0.2</v>
      </c>
      <c r="M187" s="66">
        <v>0.2</v>
      </c>
      <c r="N187" s="66">
        <v>0</v>
      </c>
      <c r="O187" s="66">
        <v>0</v>
      </c>
      <c r="P187" s="66">
        <v>0</v>
      </c>
      <c r="Q187" s="66">
        <v>0</v>
      </c>
      <c r="R187" s="66">
        <v>0</v>
      </c>
      <c r="S187" s="66"/>
      <c r="T187" s="66">
        <v>0</v>
      </c>
      <c r="U187" s="66"/>
      <c r="V187" s="66">
        <v>0</v>
      </c>
      <c r="W187" s="66"/>
      <c r="X187" s="66">
        <v>0</v>
      </c>
      <c r="Y187" s="66" t="s">
        <v>60</v>
      </c>
      <c r="Z187" s="66">
        <v>0.38</v>
      </c>
      <c r="AA187" s="66">
        <v>0</v>
      </c>
    </row>
    <row r="188" spans="1:27" x14ac:dyDescent="0.25">
      <c r="A188" s="68" t="s">
        <v>433</v>
      </c>
      <c r="B188" s="69" t="s">
        <v>43</v>
      </c>
      <c r="C188" s="69">
        <v>4.9000000000000004</v>
      </c>
      <c r="D188" s="69" t="s">
        <v>42</v>
      </c>
      <c r="E188" s="70">
        <v>0.3</v>
      </c>
      <c r="F188" s="69">
        <v>0</v>
      </c>
      <c r="G188" s="69">
        <v>0</v>
      </c>
      <c r="H188" s="69">
        <v>1</v>
      </c>
      <c r="I188" s="69">
        <v>1</v>
      </c>
      <c r="J188" s="69">
        <v>1</v>
      </c>
      <c r="K188" s="69">
        <v>0</v>
      </c>
      <c r="L188" s="69">
        <v>0.2</v>
      </c>
      <c r="M188" s="69">
        <v>0.2</v>
      </c>
      <c r="N188" s="69">
        <v>0</v>
      </c>
      <c r="O188" s="69">
        <v>0</v>
      </c>
      <c r="P188" s="69">
        <v>0</v>
      </c>
      <c r="Q188" s="69">
        <v>0</v>
      </c>
      <c r="R188" s="69">
        <v>0</v>
      </c>
      <c r="S188" s="69"/>
      <c r="T188" s="69">
        <v>0</v>
      </c>
      <c r="U188" s="69"/>
      <c r="V188" s="69">
        <v>0</v>
      </c>
      <c r="W188" s="69"/>
      <c r="X188" s="69">
        <v>0</v>
      </c>
      <c r="Y188" s="69" t="s">
        <v>41</v>
      </c>
      <c r="Z188" s="69">
        <v>0.19</v>
      </c>
      <c r="AA188" s="69">
        <v>0</v>
      </c>
    </row>
    <row r="189" spans="1:27" x14ac:dyDescent="0.25">
      <c r="A189" s="65" t="s">
        <v>434</v>
      </c>
      <c r="B189" s="66" t="s">
        <v>60</v>
      </c>
      <c r="C189" s="66">
        <v>4.9000000000000004</v>
      </c>
      <c r="D189" s="66" t="s">
        <v>42</v>
      </c>
      <c r="E189" s="67">
        <v>0.3</v>
      </c>
      <c r="F189" s="66">
        <v>1</v>
      </c>
      <c r="G189" s="66">
        <v>1</v>
      </c>
      <c r="H189" s="66">
        <v>0</v>
      </c>
      <c r="I189" s="66">
        <v>1</v>
      </c>
      <c r="J189" s="66">
        <v>1</v>
      </c>
      <c r="K189" s="66">
        <v>0.2</v>
      </c>
      <c r="L189" s="66">
        <v>0</v>
      </c>
      <c r="M189" s="66">
        <v>0.2</v>
      </c>
      <c r="N189" s="66">
        <v>0</v>
      </c>
      <c r="O189" s="66">
        <v>0</v>
      </c>
      <c r="P189" s="66">
        <v>0</v>
      </c>
      <c r="Q189" s="66">
        <v>0</v>
      </c>
      <c r="R189" s="66">
        <v>0</v>
      </c>
      <c r="S189" s="66">
        <v>0</v>
      </c>
      <c r="T189" s="66">
        <v>0</v>
      </c>
      <c r="U189" s="66">
        <v>0</v>
      </c>
      <c r="V189" s="66">
        <v>0</v>
      </c>
      <c r="W189" s="66">
        <v>0</v>
      </c>
      <c r="X189" s="66">
        <v>0</v>
      </c>
      <c r="Y189" s="66" t="s">
        <v>61</v>
      </c>
      <c r="Z189" s="66">
        <v>0.38</v>
      </c>
      <c r="AA189" s="66">
        <v>0</v>
      </c>
    </row>
    <row r="190" spans="1:27" x14ac:dyDescent="0.25">
      <c r="A190" s="68" t="s">
        <v>435</v>
      </c>
      <c r="B190" s="69" t="s">
        <v>77</v>
      </c>
      <c r="C190" s="69">
        <v>4.5</v>
      </c>
      <c r="D190" s="69" t="s">
        <v>42</v>
      </c>
      <c r="E190" s="70">
        <v>0.3</v>
      </c>
      <c r="F190" s="69">
        <v>0</v>
      </c>
      <c r="G190" s="69">
        <v>1</v>
      </c>
      <c r="H190" s="69">
        <v>0</v>
      </c>
      <c r="I190" s="69">
        <v>1</v>
      </c>
      <c r="J190" s="69">
        <v>1</v>
      </c>
      <c r="K190" s="69">
        <v>0.22</v>
      </c>
      <c r="L190" s="69">
        <v>0</v>
      </c>
      <c r="M190" s="69">
        <v>0.22</v>
      </c>
      <c r="N190" s="69">
        <v>0</v>
      </c>
      <c r="O190" s="69">
        <v>0</v>
      </c>
      <c r="P190" s="69">
        <v>0</v>
      </c>
      <c r="Q190" s="69">
        <v>0</v>
      </c>
      <c r="R190" s="69">
        <v>0</v>
      </c>
      <c r="S190" s="69"/>
      <c r="T190" s="69">
        <v>0</v>
      </c>
      <c r="U190" s="69"/>
      <c r="V190" s="69">
        <v>0</v>
      </c>
      <c r="W190" s="69"/>
      <c r="X190" s="69">
        <v>0</v>
      </c>
      <c r="Y190" s="69" t="s">
        <v>76</v>
      </c>
      <c r="Z190" s="69">
        <v>2.4500000000000002</v>
      </c>
      <c r="AA190" s="69">
        <v>0</v>
      </c>
    </row>
    <row r="191" spans="1:27" x14ac:dyDescent="0.25">
      <c r="A191" s="65" t="s">
        <v>436</v>
      </c>
      <c r="B191" s="66" t="s">
        <v>76</v>
      </c>
      <c r="C191" s="66">
        <v>4.5</v>
      </c>
      <c r="D191" s="66" t="s">
        <v>42</v>
      </c>
      <c r="E191" s="67">
        <v>0.3</v>
      </c>
      <c r="F191" s="66">
        <v>0</v>
      </c>
      <c r="G191" s="66">
        <v>0</v>
      </c>
      <c r="H191" s="66">
        <v>1</v>
      </c>
      <c r="I191" s="66">
        <v>1</v>
      </c>
      <c r="J191" s="66">
        <v>1</v>
      </c>
      <c r="K191" s="66">
        <v>0</v>
      </c>
      <c r="L191" s="66">
        <v>0.22</v>
      </c>
      <c r="M191" s="66">
        <v>0.22</v>
      </c>
      <c r="N191" s="66">
        <v>0</v>
      </c>
      <c r="O191" s="66">
        <v>0</v>
      </c>
      <c r="P191" s="66">
        <v>0</v>
      </c>
      <c r="Q191" s="66">
        <v>0</v>
      </c>
      <c r="R191" s="66">
        <v>0</v>
      </c>
      <c r="S191" s="66"/>
      <c r="T191" s="66">
        <v>0</v>
      </c>
      <c r="U191" s="66"/>
      <c r="V191" s="66">
        <v>0</v>
      </c>
      <c r="W191" s="66"/>
      <c r="X191" s="66">
        <v>0</v>
      </c>
      <c r="Y191" s="66" t="s">
        <v>77</v>
      </c>
      <c r="Z191" s="66">
        <v>1.32</v>
      </c>
      <c r="AA191" s="66">
        <v>0</v>
      </c>
    </row>
    <row r="192" spans="1:27" x14ac:dyDescent="0.25">
      <c r="A192" s="68" t="s">
        <v>437</v>
      </c>
      <c r="B192" s="69" t="s">
        <v>66</v>
      </c>
      <c r="C192" s="69">
        <v>4.5</v>
      </c>
      <c r="D192" s="69" t="s">
        <v>42</v>
      </c>
      <c r="E192" s="70">
        <v>1.2</v>
      </c>
      <c r="F192" s="69">
        <v>2</v>
      </c>
      <c r="G192" s="69">
        <v>1</v>
      </c>
      <c r="H192" s="69">
        <v>2</v>
      </c>
      <c r="I192" s="69">
        <v>3</v>
      </c>
      <c r="J192" s="69">
        <v>5</v>
      </c>
      <c r="K192" s="69">
        <v>0.44</v>
      </c>
      <c r="L192" s="69">
        <v>0.67</v>
      </c>
      <c r="M192" s="69">
        <v>1.1100000000000001</v>
      </c>
      <c r="N192" s="69">
        <v>0</v>
      </c>
      <c r="O192" s="69">
        <v>0</v>
      </c>
      <c r="P192" s="69">
        <v>0</v>
      </c>
      <c r="Q192" s="69">
        <v>0</v>
      </c>
      <c r="R192" s="69">
        <v>0</v>
      </c>
      <c r="S192" s="69">
        <v>0</v>
      </c>
      <c r="T192" s="69">
        <v>0</v>
      </c>
      <c r="U192" s="69">
        <v>0</v>
      </c>
      <c r="V192" s="69">
        <v>0</v>
      </c>
      <c r="W192" s="69">
        <v>0</v>
      </c>
      <c r="X192" s="69">
        <v>0</v>
      </c>
      <c r="Y192" s="69" t="s">
        <v>65</v>
      </c>
      <c r="Z192" s="69">
        <v>1.51</v>
      </c>
      <c r="AA192" s="69">
        <v>0</v>
      </c>
    </row>
    <row r="193" spans="1:27" x14ac:dyDescent="0.25">
      <c r="A193" s="33"/>
      <c r="B193" s="34"/>
      <c r="C193" s="34"/>
      <c r="D193" s="34"/>
      <c r="E193" s="35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x14ac:dyDescent="0.25">
      <c r="A194" s="30"/>
      <c r="B194" s="31"/>
      <c r="C194" s="31"/>
      <c r="D194" s="31"/>
      <c r="E194" s="32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x14ac:dyDescent="0.25">
      <c r="A195" s="33"/>
      <c r="B195" s="34"/>
      <c r="C195" s="34"/>
      <c r="D195" s="34"/>
      <c r="E195" s="35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x14ac:dyDescent="0.25">
      <c r="A196" s="30"/>
      <c r="B196" s="31"/>
      <c r="C196" s="31"/>
      <c r="D196" s="31"/>
      <c r="E196" s="32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x14ac:dyDescent="0.25">
      <c r="A197" s="33"/>
      <c r="B197" s="34"/>
      <c r="C197" s="34"/>
      <c r="D197" s="34"/>
      <c r="E197" s="35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x14ac:dyDescent="0.25">
      <c r="A198" s="30"/>
      <c r="B198" s="31"/>
      <c r="C198" s="31"/>
      <c r="D198" s="31"/>
      <c r="E198" s="32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x14ac:dyDescent="0.25">
      <c r="A199" s="33"/>
      <c r="B199" s="34"/>
      <c r="C199" s="34"/>
      <c r="D199" s="34"/>
      <c r="E199" s="35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x14ac:dyDescent="0.25">
      <c r="A200" s="30"/>
      <c r="B200" s="31"/>
      <c r="C200" s="31"/>
      <c r="D200" s="31"/>
      <c r="E200" s="32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0"/>
  <sheetViews>
    <sheetView workbookViewId="0">
      <selection activeCell="Z30" sqref="Z30"/>
    </sheetView>
  </sheetViews>
  <sheetFormatPr baseColWidth="10" defaultColWidth="9.1640625" defaultRowHeight="21" x14ac:dyDescent="0.25"/>
  <cols>
    <col min="1" max="1" width="19.5" style="1" bestFit="1" customWidth="1"/>
    <col min="2" max="2" width="20" style="1" bestFit="1" customWidth="1"/>
    <col min="3" max="3" width="8.33203125" style="1" bestFit="1" customWidth="1"/>
    <col min="4" max="4" width="8" style="1" bestFit="1" customWidth="1"/>
    <col min="5" max="5" width="8.5" style="7" bestFit="1" customWidth="1"/>
    <col min="6" max="6" width="9" style="1" bestFit="1" customWidth="1"/>
    <col min="7" max="7" width="14" style="1" hidden="1" customWidth="1"/>
    <col min="8" max="8" width="13.83203125" style="1" hidden="1" customWidth="1"/>
    <col min="9" max="9" width="10.33203125" style="1" bestFit="1" customWidth="1"/>
    <col min="10" max="10" width="9.5" style="1" bestFit="1" customWidth="1"/>
    <col min="11" max="11" width="16.1640625" style="1" hidden="1" customWidth="1"/>
    <col min="12" max="12" width="16" style="1" hidden="1" customWidth="1"/>
    <col min="13" max="13" width="12.5" style="1" bestFit="1" customWidth="1"/>
    <col min="14" max="14" width="3.83203125" style="1" bestFit="1" customWidth="1"/>
    <col min="15" max="15" width="8.33203125" style="1" bestFit="1" customWidth="1"/>
    <col min="16" max="16" width="3.6640625" style="1" bestFit="1" customWidth="1"/>
    <col min="17" max="17" width="8.33203125" style="1" bestFit="1" customWidth="1"/>
    <col min="18" max="18" width="9.1640625" style="1" hidden="1" customWidth="1"/>
    <col min="19" max="19" width="13.5" style="1" hidden="1" customWidth="1"/>
    <col min="20" max="20" width="9" style="1" hidden="1" customWidth="1"/>
    <col min="21" max="21" width="13.5" style="1" hidden="1" customWidth="1"/>
    <col min="22" max="22" width="8.33203125" style="1" bestFit="1" customWidth="1"/>
    <col min="23" max="23" width="10" style="1" bestFit="1" customWidth="1"/>
    <col min="24" max="24" width="21" style="1" bestFit="1" customWidth="1"/>
    <col min="25" max="25" width="20" style="1" bestFit="1" customWidth="1"/>
    <col min="26" max="26" width="8.33203125" style="1" bestFit="1" customWidth="1"/>
    <col min="27" max="27" width="32.33203125" style="1" bestFit="1" customWidth="1"/>
    <col min="28" max="43" width="9.1640625" style="1" customWidth="1"/>
    <col min="44" max="16384" width="9.1640625" style="1"/>
  </cols>
  <sheetData>
    <row r="1" spans="1:29" ht="21.75" customHeight="1" thickBot="1" x14ac:dyDescent="0.3">
      <c r="A1" s="71" t="s">
        <v>0</v>
      </c>
      <c r="B1" s="72" t="s">
        <v>1</v>
      </c>
      <c r="C1" s="72" t="s">
        <v>2</v>
      </c>
      <c r="D1" s="72" t="s">
        <v>3</v>
      </c>
      <c r="E1" s="73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2" t="s">
        <v>22</v>
      </c>
      <c r="X1" s="72" t="s">
        <v>23</v>
      </c>
      <c r="Y1" s="72" t="s">
        <v>24</v>
      </c>
      <c r="Z1" s="72" t="s">
        <v>26</v>
      </c>
      <c r="AA1" s="72" t="s">
        <v>28</v>
      </c>
      <c r="AB1" s="2"/>
      <c r="AC1" s="2"/>
    </row>
    <row r="2" spans="1:29" ht="21" customHeight="1" thickTop="1" x14ac:dyDescent="0.25">
      <c r="A2" s="74" t="s">
        <v>94</v>
      </c>
      <c r="B2" s="75" t="s">
        <v>45</v>
      </c>
      <c r="C2" s="75">
        <v>8.9</v>
      </c>
      <c r="D2" s="75" t="s">
        <v>51</v>
      </c>
      <c r="E2" s="76">
        <v>5.5</v>
      </c>
      <c r="F2" s="75">
        <v>4</v>
      </c>
      <c r="G2" s="75">
        <v>2</v>
      </c>
      <c r="H2" s="75">
        <v>2</v>
      </c>
      <c r="I2" s="75">
        <v>4</v>
      </c>
      <c r="J2" s="75">
        <v>22</v>
      </c>
      <c r="K2" s="75">
        <v>1.69</v>
      </c>
      <c r="L2" s="75">
        <v>0.79</v>
      </c>
      <c r="M2" s="75">
        <v>2.4700000000000002</v>
      </c>
      <c r="N2" s="75">
        <v>2</v>
      </c>
      <c r="O2" s="75">
        <v>2.76</v>
      </c>
      <c r="P2" s="75">
        <v>1</v>
      </c>
      <c r="Q2" s="75">
        <v>0.08</v>
      </c>
      <c r="R2" s="75">
        <v>2.12</v>
      </c>
      <c r="S2" s="75">
        <v>0.24</v>
      </c>
      <c r="T2" s="75">
        <v>0.72</v>
      </c>
      <c r="U2" s="75">
        <v>0.08</v>
      </c>
      <c r="V2" s="75">
        <v>2.84</v>
      </c>
      <c r="W2" s="75">
        <v>0.32</v>
      </c>
      <c r="X2" s="75">
        <v>-0.15999999999999989</v>
      </c>
      <c r="Y2" s="75" t="s">
        <v>46</v>
      </c>
      <c r="Z2" s="75">
        <v>2.08</v>
      </c>
      <c r="AA2" s="75">
        <v>1.9567600000000001</v>
      </c>
    </row>
    <row r="3" spans="1:29" ht="21" customHeight="1" x14ac:dyDescent="0.25">
      <c r="A3" s="77" t="s">
        <v>91</v>
      </c>
      <c r="B3" s="78" t="s">
        <v>77</v>
      </c>
      <c r="C3" s="78">
        <v>5.6</v>
      </c>
      <c r="D3" s="78" t="s">
        <v>51</v>
      </c>
      <c r="E3" s="79">
        <v>4.8</v>
      </c>
      <c r="F3" s="78">
        <v>4</v>
      </c>
      <c r="G3" s="78">
        <v>2</v>
      </c>
      <c r="H3" s="78">
        <v>2</v>
      </c>
      <c r="I3" s="78">
        <v>4</v>
      </c>
      <c r="J3" s="78">
        <v>19</v>
      </c>
      <c r="K3" s="78">
        <v>1.61</v>
      </c>
      <c r="L3" s="78">
        <v>1.79</v>
      </c>
      <c r="M3" s="78">
        <v>3.39</v>
      </c>
      <c r="N3" s="78">
        <v>2</v>
      </c>
      <c r="O3" s="78">
        <v>1.44</v>
      </c>
      <c r="P3" s="78">
        <v>0</v>
      </c>
      <c r="Q3" s="78">
        <v>7.0000000000000007E-2</v>
      </c>
      <c r="R3" s="78">
        <v>0.82000000000000006</v>
      </c>
      <c r="S3" s="78">
        <v>0.15</v>
      </c>
      <c r="T3" s="78">
        <v>0.69</v>
      </c>
      <c r="U3" s="78">
        <v>0.12</v>
      </c>
      <c r="V3" s="78">
        <v>1.51</v>
      </c>
      <c r="W3" s="78">
        <v>0.27</v>
      </c>
      <c r="X3" s="78">
        <v>-0.49</v>
      </c>
      <c r="Y3" s="78" t="s">
        <v>76</v>
      </c>
      <c r="Z3" s="78">
        <v>2.4500000000000002</v>
      </c>
      <c r="AA3" s="78">
        <v>1.225459375</v>
      </c>
    </row>
    <row r="4" spans="1:29" ht="21" customHeight="1" x14ac:dyDescent="0.25">
      <c r="A4" s="80" t="s">
        <v>104</v>
      </c>
      <c r="B4" s="81" t="s">
        <v>74</v>
      </c>
      <c r="C4" s="81">
        <v>7</v>
      </c>
      <c r="D4" s="81" t="s">
        <v>51</v>
      </c>
      <c r="E4" s="82">
        <v>1.3</v>
      </c>
      <c r="F4" s="81">
        <v>2</v>
      </c>
      <c r="G4" s="81">
        <v>2</v>
      </c>
      <c r="H4" s="81">
        <v>2</v>
      </c>
      <c r="I4" s="81">
        <v>4</v>
      </c>
      <c r="J4" s="81">
        <v>12</v>
      </c>
      <c r="K4" s="81">
        <v>1.29</v>
      </c>
      <c r="L4" s="81">
        <v>0.43</v>
      </c>
      <c r="M4" s="81">
        <v>1.71</v>
      </c>
      <c r="N4" s="81">
        <v>1</v>
      </c>
      <c r="O4" s="81">
        <v>2.09</v>
      </c>
      <c r="P4" s="81">
        <v>0</v>
      </c>
      <c r="Q4" s="81">
        <v>0.08</v>
      </c>
      <c r="R4" s="81">
        <v>0.97</v>
      </c>
      <c r="S4" s="81">
        <v>0.14000000000000001</v>
      </c>
      <c r="T4" s="81">
        <v>1.2</v>
      </c>
      <c r="U4" s="81">
        <v>0.17</v>
      </c>
      <c r="V4" s="81">
        <v>2.17</v>
      </c>
      <c r="W4" s="81">
        <v>0.31000000000000011</v>
      </c>
      <c r="X4" s="81">
        <v>1.17</v>
      </c>
      <c r="Y4" s="81" t="s">
        <v>73</v>
      </c>
      <c r="Z4" s="81">
        <v>1.32</v>
      </c>
      <c r="AA4" s="81">
        <v>0.94883249999999997</v>
      </c>
    </row>
    <row r="5" spans="1:29" ht="21" customHeight="1" x14ac:dyDescent="0.25">
      <c r="A5" s="77" t="s">
        <v>110</v>
      </c>
      <c r="B5" s="78" t="s">
        <v>56</v>
      </c>
      <c r="C5" s="78">
        <v>7.6</v>
      </c>
      <c r="D5" s="78" t="s">
        <v>51</v>
      </c>
      <c r="E5" s="79">
        <v>4.8</v>
      </c>
      <c r="F5" s="78">
        <v>4</v>
      </c>
      <c r="G5" s="78">
        <v>2</v>
      </c>
      <c r="H5" s="78">
        <v>2</v>
      </c>
      <c r="I5" s="78">
        <v>4</v>
      </c>
      <c r="J5" s="78">
        <v>19</v>
      </c>
      <c r="K5" s="78">
        <v>1.05</v>
      </c>
      <c r="L5" s="78">
        <v>1.45</v>
      </c>
      <c r="M5" s="78">
        <v>2.5</v>
      </c>
      <c r="N5" s="78">
        <v>2</v>
      </c>
      <c r="O5" s="78">
        <v>2.29</v>
      </c>
      <c r="P5" s="78">
        <v>1</v>
      </c>
      <c r="Q5" s="78">
        <v>0.08</v>
      </c>
      <c r="R5" s="78">
        <v>1.87</v>
      </c>
      <c r="S5" s="78">
        <v>0.25</v>
      </c>
      <c r="T5" s="78">
        <v>0.5</v>
      </c>
      <c r="U5" s="78">
        <v>7.0000000000000007E-2</v>
      </c>
      <c r="V5" s="78">
        <v>2.37</v>
      </c>
      <c r="W5" s="78">
        <v>0.32</v>
      </c>
      <c r="X5" s="78">
        <v>-0.62999999999999989</v>
      </c>
      <c r="Y5" s="78" t="s">
        <v>57</v>
      </c>
      <c r="Z5" s="78">
        <v>1.1299999999999999</v>
      </c>
      <c r="AA5" s="78">
        <v>0.88712062499999988</v>
      </c>
    </row>
    <row r="6" spans="1:29" ht="21" customHeight="1" x14ac:dyDescent="0.25">
      <c r="A6" s="80" t="s">
        <v>113</v>
      </c>
      <c r="B6" s="81" t="s">
        <v>46</v>
      </c>
      <c r="C6" s="81">
        <v>6.5</v>
      </c>
      <c r="D6" s="81" t="s">
        <v>51</v>
      </c>
      <c r="E6" s="82">
        <v>2.8</v>
      </c>
      <c r="F6" s="81">
        <v>3</v>
      </c>
      <c r="G6" s="81">
        <v>2</v>
      </c>
      <c r="H6" s="81">
        <v>2</v>
      </c>
      <c r="I6" s="81">
        <v>4</v>
      </c>
      <c r="J6" s="81">
        <v>11</v>
      </c>
      <c r="K6" s="81">
        <v>1.23</v>
      </c>
      <c r="L6" s="81">
        <v>0.46</v>
      </c>
      <c r="M6" s="81">
        <v>1.69</v>
      </c>
      <c r="N6" s="81">
        <v>1</v>
      </c>
      <c r="O6" s="81">
        <v>1.41</v>
      </c>
      <c r="P6" s="81">
        <v>0</v>
      </c>
      <c r="Q6" s="81">
        <v>0.57999999999999996</v>
      </c>
      <c r="R6" s="81">
        <v>1.33</v>
      </c>
      <c r="S6" s="81">
        <v>0.2</v>
      </c>
      <c r="T6" s="81">
        <v>0.65999999999999992</v>
      </c>
      <c r="U6" s="81">
        <v>0.1</v>
      </c>
      <c r="V6" s="81">
        <v>1.99</v>
      </c>
      <c r="W6" s="81">
        <v>0.3</v>
      </c>
      <c r="X6" s="81">
        <v>0.98999999999999977</v>
      </c>
      <c r="Y6" s="81" t="s">
        <v>45</v>
      </c>
      <c r="Z6" s="81">
        <v>1.1299999999999999</v>
      </c>
      <c r="AA6" s="81">
        <v>0.74488187499999992</v>
      </c>
    </row>
    <row r="7" spans="1:29" ht="21" customHeight="1" x14ac:dyDescent="0.25">
      <c r="A7" s="77" t="s">
        <v>132</v>
      </c>
      <c r="B7" s="78" t="s">
        <v>69</v>
      </c>
      <c r="C7" s="78">
        <v>6.1</v>
      </c>
      <c r="D7" s="78" t="s">
        <v>51</v>
      </c>
      <c r="E7" s="79">
        <v>7</v>
      </c>
      <c r="F7" s="78">
        <v>4</v>
      </c>
      <c r="G7" s="78">
        <v>2</v>
      </c>
      <c r="H7" s="78">
        <v>2</v>
      </c>
      <c r="I7" s="78">
        <v>4</v>
      </c>
      <c r="J7" s="78">
        <v>28</v>
      </c>
      <c r="K7" s="78">
        <v>3.11</v>
      </c>
      <c r="L7" s="78">
        <v>1.48</v>
      </c>
      <c r="M7" s="78">
        <v>4.59</v>
      </c>
      <c r="N7" s="78">
        <v>3</v>
      </c>
      <c r="O7" s="78">
        <v>2.4300000000000002</v>
      </c>
      <c r="P7" s="78">
        <v>1</v>
      </c>
      <c r="Q7" s="78">
        <v>0.27</v>
      </c>
      <c r="R7" s="78">
        <v>2.35</v>
      </c>
      <c r="S7" s="78">
        <v>0.39</v>
      </c>
      <c r="T7" s="78">
        <v>0.35</v>
      </c>
      <c r="U7" s="78">
        <v>0.06</v>
      </c>
      <c r="V7" s="78">
        <v>2.7</v>
      </c>
      <c r="W7" s="78">
        <v>0.45</v>
      </c>
      <c r="X7" s="78">
        <v>-1.3</v>
      </c>
      <c r="Y7" s="78" t="s">
        <v>71</v>
      </c>
      <c r="Z7" s="78">
        <v>0.75</v>
      </c>
      <c r="AA7" s="78">
        <v>0.67078125000000011</v>
      </c>
    </row>
    <row r="8" spans="1:29" ht="21" customHeight="1" x14ac:dyDescent="0.25">
      <c r="A8" s="80" t="s">
        <v>107</v>
      </c>
      <c r="B8" s="81" t="s">
        <v>76</v>
      </c>
      <c r="C8" s="81">
        <v>5.9</v>
      </c>
      <c r="D8" s="81" t="s">
        <v>51</v>
      </c>
      <c r="E8" s="82">
        <v>5.5</v>
      </c>
      <c r="F8" s="81">
        <v>4</v>
      </c>
      <c r="G8" s="81">
        <v>2</v>
      </c>
      <c r="H8" s="81">
        <v>2</v>
      </c>
      <c r="I8" s="81">
        <v>4</v>
      </c>
      <c r="J8" s="81">
        <v>22</v>
      </c>
      <c r="K8" s="81">
        <v>2.37</v>
      </c>
      <c r="L8" s="81">
        <v>1.36</v>
      </c>
      <c r="M8" s="81">
        <v>3.73</v>
      </c>
      <c r="N8" s="81">
        <v>2</v>
      </c>
      <c r="O8" s="81">
        <v>1.1200000000000001</v>
      </c>
      <c r="P8" s="81">
        <v>1</v>
      </c>
      <c r="Q8" s="81">
        <v>0.41</v>
      </c>
      <c r="R8" s="81">
        <v>0.72</v>
      </c>
      <c r="S8" s="81">
        <v>0.12</v>
      </c>
      <c r="T8" s="81">
        <v>0.81</v>
      </c>
      <c r="U8" s="81">
        <v>0.14000000000000001</v>
      </c>
      <c r="V8" s="81">
        <v>1.53</v>
      </c>
      <c r="W8" s="81">
        <v>0.26</v>
      </c>
      <c r="X8" s="81">
        <v>-1.47</v>
      </c>
      <c r="Y8" s="81" t="s">
        <v>77</v>
      </c>
      <c r="Z8" s="81">
        <v>1.32</v>
      </c>
      <c r="AA8" s="81">
        <v>0.66899249999999999</v>
      </c>
    </row>
    <row r="9" spans="1:29" ht="21" customHeight="1" x14ac:dyDescent="0.25">
      <c r="A9" s="77" t="s">
        <v>438</v>
      </c>
      <c r="B9" s="78" t="s">
        <v>45</v>
      </c>
      <c r="C9" s="78">
        <v>6</v>
      </c>
      <c r="D9" s="78" t="s">
        <v>51</v>
      </c>
      <c r="E9" s="79">
        <v>5</v>
      </c>
      <c r="F9" s="78">
        <v>0</v>
      </c>
      <c r="G9" s="78">
        <v>2</v>
      </c>
      <c r="H9" s="78">
        <v>1</v>
      </c>
      <c r="I9" s="78">
        <v>3</v>
      </c>
      <c r="J9" s="78">
        <v>13</v>
      </c>
      <c r="K9" s="78">
        <v>1.17</v>
      </c>
      <c r="L9" s="78">
        <v>1</v>
      </c>
      <c r="M9" s="78">
        <v>2.17</v>
      </c>
      <c r="N9" s="78">
        <v>2</v>
      </c>
      <c r="O9" s="78">
        <v>0.81</v>
      </c>
      <c r="P9" s="78">
        <v>0</v>
      </c>
      <c r="Q9" s="78">
        <v>0.14000000000000001</v>
      </c>
      <c r="R9" s="78">
        <v>0.57000000000000006</v>
      </c>
      <c r="S9" s="78">
        <v>0.1</v>
      </c>
      <c r="T9" s="78">
        <v>0.38</v>
      </c>
      <c r="U9" s="78">
        <v>0.06</v>
      </c>
      <c r="V9" s="78">
        <v>0.95000000000000007</v>
      </c>
      <c r="W9" s="78">
        <v>0.16</v>
      </c>
      <c r="X9" s="78">
        <v>-1.05</v>
      </c>
      <c r="Y9" s="78" t="s">
        <v>46</v>
      </c>
      <c r="Z9" s="78">
        <v>2.08</v>
      </c>
      <c r="AA9" s="78">
        <v>0.65455000000000008</v>
      </c>
    </row>
    <row r="10" spans="1:29" ht="21" customHeight="1" x14ac:dyDescent="0.25">
      <c r="A10" s="80" t="s">
        <v>119</v>
      </c>
      <c r="B10" s="81" t="s">
        <v>73</v>
      </c>
      <c r="C10" s="81">
        <v>7.4</v>
      </c>
      <c r="D10" s="81" t="s">
        <v>51</v>
      </c>
      <c r="E10" s="82">
        <v>4.5</v>
      </c>
      <c r="F10" s="81">
        <v>4</v>
      </c>
      <c r="G10" s="81">
        <v>2</v>
      </c>
      <c r="H10" s="81">
        <v>2</v>
      </c>
      <c r="I10" s="81">
        <v>4</v>
      </c>
      <c r="J10" s="81">
        <v>18</v>
      </c>
      <c r="K10" s="81">
        <v>2.0299999999999998</v>
      </c>
      <c r="L10" s="81">
        <v>0.41</v>
      </c>
      <c r="M10" s="81">
        <v>2.4300000000000002</v>
      </c>
      <c r="N10" s="81">
        <v>2</v>
      </c>
      <c r="O10" s="81">
        <v>1.68</v>
      </c>
      <c r="P10" s="81">
        <v>0</v>
      </c>
      <c r="Q10" s="81">
        <v>0.25</v>
      </c>
      <c r="R10" s="81">
        <v>1.9</v>
      </c>
      <c r="S10" s="81">
        <v>0.26</v>
      </c>
      <c r="T10" s="81">
        <v>0.03</v>
      </c>
      <c r="U10" s="81">
        <v>0</v>
      </c>
      <c r="V10" s="81">
        <v>1.93</v>
      </c>
      <c r="W10" s="81">
        <v>0.26</v>
      </c>
      <c r="X10" s="81">
        <v>-6.9999999999999868E-2</v>
      </c>
      <c r="Y10" s="81" t="s">
        <v>74</v>
      </c>
      <c r="Z10" s="81">
        <v>0.94</v>
      </c>
      <c r="AA10" s="81">
        <v>0.60095374999999995</v>
      </c>
    </row>
    <row r="11" spans="1:29" ht="21" customHeight="1" x14ac:dyDescent="0.25">
      <c r="A11" s="77" t="s">
        <v>101</v>
      </c>
      <c r="B11" s="78" t="s">
        <v>65</v>
      </c>
      <c r="C11" s="78">
        <v>5</v>
      </c>
      <c r="D11" s="78" t="s">
        <v>51</v>
      </c>
      <c r="E11" s="79">
        <v>0.8</v>
      </c>
      <c r="F11" s="78">
        <v>1</v>
      </c>
      <c r="G11" s="78">
        <v>2</v>
      </c>
      <c r="H11" s="78">
        <v>1</v>
      </c>
      <c r="I11" s="78">
        <v>3</v>
      </c>
      <c r="J11" s="78">
        <v>2</v>
      </c>
      <c r="K11" s="78">
        <v>0.2</v>
      </c>
      <c r="L11" s="78">
        <v>0.2</v>
      </c>
      <c r="M11" s="78">
        <v>0.4</v>
      </c>
      <c r="N11" s="78">
        <v>0</v>
      </c>
      <c r="O11" s="78">
        <v>1.02</v>
      </c>
      <c r="P11" s="78">
        <v>0</v>
      </c>
      <c r="Q11" s="78">
        <v>0.02</v>
      </c>
      <c r="R11" s="78">
        <v>0.85</v>
      </c>
      <c r="S11" s="78">
        <v>0.17</v>
      </c>
      <c r="T11" s="78">
        <v>0.19</v>
      </c>
      <c r="U11" s="78">
        <v>0.04</v>
      </c>
      <c r="V11" s="78">
        <v>1.04</v>
      </c>
      <c r="W11" s="78">
        <v>0.21</v>
      </c>
      <c r="X11" s="78">
        <v>1.04</v>
      </c>
      <c r="Y11" s="78" t="s">
        <v>66</v>
      </c>
      <c r="Z11" s="78">
        <v>1.32</v>
      </c>
      <c r="AA11" s="78">
        <v>0.45473999999999998</v>
      </c>
    </row>
    <row r="12" spans="1:29" ht="21" customHeight="1" x14ac:dyDescent="0.25">
      <c r="A12" s="80" t="s">
        <v>439</v>
      </c>
      <c r="B12" s="81" t="s">
        <v>46</v>
      </c>
      <c r="C12" s="81">
        <v>5.5</v>
      </c>
      <c r="D12" s="81" t="s">
        <v>51</v>
      </c>
      <c r="E12" s="82">
        <v>3.8</v>
      </c>
      <c r="F12" s="81">
        <v>4</v>
      </c>
      <c r="G12" s="81">
        <v>2</v>
      </c>
      <c r="H12" s="81">
        <v>2</v>
      </c>
      <c r="I12" s="81">
        <v>4</v>
      </c>
      <c r="J12" s="81">
        <v>15</v>
      </c>
      <c r="K12" s="81">
        <v>2</v>
      </c>
      <c r="L12" s="81">
        <v>0.73</v>
      </c>
      <c r="M12" s="81">
        <v>2.73</v>
      </c>
      <c r="N12" s="81">
        <v>1</v>
      </c>
      <c r="O12" s="81">
        <v>0.78999999999999992</v>
      </c>
      <c r="P12" s="81">
        <v>1</v>
      </c>
      <c r="Q12" s="81">
        <v>0.37999999999999989</v>
      </c>
      <c r="R12" s="81">
        <v>1.05</v>
      </c>
      <c r="S12" s="81">
        <v>0.19</v>
      </c>
      <c r="T12" s="81">
        <v>0.12</v>
      </c>
      <c r="U12" s="81">
        <v>0.02</v>
      </c>
      <c r="V12" s="81">
        <v>1.17</v>
      </c>
      <c r="W12" s="81">
        <v>0.21</v>
      </c>
      <c r="X12" s="81">
        <v>-0.83</v>
      </c>
      <c r="Y12" s="81" t="s">
        <v>45</v>
      </c>
      <c r="Z12" s="81">
        <v>1.1299999999999999</v>
      </c>
      <c r="AA12" s="81">
        <v>0.43794562499999989</v>
      </c>
    </row>
    <row r="13" spans="1:29" ht="21" customHeight="1" x14ac:dyDescent="0.25">
      <c r="A13" s="77" t="s">
        <v>436</v>
      </c>
      <c r="B13" s="78" t="s">
        <v>65</v>
      </c>
      <c r="C13" s="78">
        <v>5.4</v>
      </c>
      <c r="D13" s="78" t="s">
        <v>51</v>
      </c>
      <c r="E13" s="79">
        <v>1</v>
      </c>
      <c r="F13" s="78">
        <v>3</v>
      </c>
      <c r="G13" s="78">
        <v>1</v>
      </c>
      <c r="H13" s="78">
        <v>2</v>
      </c>
      <c r="I13" s="78">
        <v>3</v>
      </c>
      <c r="J13" s="78">
        <v>4</v>
      </c>
      <c r="K13" s="78">
        <v>0.19</v>
      </c>
      <c r="L13" s="78">
        <v>0.56000000000000005</v>
      </c>
      <c r="M13" s="78">
        <v>0.74</v>
      </c>
      <c r="N13" s="78">
        <v>0</v>
      </c>
      <c r="O13" s="78">
        <v>0.78</v>
      </c>
      <c r="P13" s="78">
        <v>0</v>
      </c>
      <c r="Q13" s="78">
        <v>0.14000000000000001</v>
      </c>
      <c r="R13" s="78">
        <v>0.03</v>
      </c>
      <c r="S13" s="78">
        <v>0.01</v>
      </c>
      <c r="T13" s="78">
        <v>0.89</v>
      </c>
      <c r="U13" s="78">
        <v>0.16</v>
      </c>
      <c r="V13" s="78">
        <v>0.92</v>
      </c>
      <c r="W13" s="78">
        <v>0.17</v>
      </c>
      <c r="X13" s="78">
        <v>0.92</v>
      </c>
      <c r="Y13" s="78" t="s">
        <v>66</v>
      </c>
      <c r="Z13" s="78">
        <v>1.32</v>
      </c>
      <c r="AA13" s="78">
        <v>0.40227000000000002</v>
      </c>
    </row>
    <row r="14" spans="1:29" ht="21" customHeight="1" x14ac:dyDescent="0.25">
      <c r="A14" s="80" t="s">
        <v>50</v>
      </c>
      <c r="B14" s="81" t="s">
        <v>48</v>
      </c>
      <c r="C14" s="81">
        <v>8.4</v>
      </c>
      <c r="D14" s="81" t="s">
        <v>51</v>
      </c>
      <c r="E14" s="82">
        <v>4.2</v>
      </c>
      <c r="F14" s="81">
        <v>4</v>
      </c>
      <c r="G14" s="81">
        <v>2</v>
      </c>
      <c r="H14" s="81">
        <v>2</v>
      </c>
      <c r="I14" s="81">
        <v>4</v>
      </c>
      <c r="J14" s="81">
        <v>17</v>
      </c>
      <c r="K14" s="81">
        <v>1.67</v>
      </c>
      <c r="L14" s="81">
        <v>0.36</v>
      </c>
      <c r="M14" s="81">
        <v>2.02</v>
      </c>
      <c r="N14" s="81">
        <v>1</v>
      </c>
      <c r="O14" s="81">
        <v>1.32</v>
      </c>
      <c r="P14" s="81">
        <v>1</v>
      </c>
      <c r="Q14" s="81">
        <v>0.28000000000000003</v>
      </c>
      <c r="R14" s="81">
        <v>1.0900000000000001</v>
      </c>
      <c r="S14" s="81">
        <v>0.13</v>
      </c>
      <c r="T14" s="81">
        <v>0.51</v>
      </c>
      <c r="U14" s="81">
        <v>0.06</v>
      </c>
      <c r="V14" s="81">
        <v>1.6</v>
      </c>
      <c r="W14" s="81">
        <v>0.19</v>
      </c>
      <c r="X14" s="81">
        <v>-0.39999999999999991</v>
      </c>
      <c r="Y14" s="81" t="s">
        <v>49</v>
      </c>
      <c r="Z14" s="81">
        <v>0.75</v>
      </c>
      <c r="AA14" s="81">
        <v>0.39750000000000002</v>
      </c>
    </row>
    <row r="15" spans="1:29" ht="21" customHeight="1" x14ac:dyDescent="0.25">
      <c r="A15" s="77" t="s">
        <v>440</v>
      </c>
      <c r="B15" s="78" t="s">
        <v>77</v>
      </c>
      <c r="C15" s="78">
        <v>5.4</v>
      </c>
      <c r="D15" s="78" t="s">
        <v>51</v>
      </c>
      <c r="E15" s="79">
        <v>0.8</v>
      </c>
      <c r="F15" s="78">
        <v>1</v>
      </c>
      <c r="G15" s="78">
        <v>1</v>
      </c>
      <c r="H15" s="78">
        <v>1</v>
      </c>
      <c r="I15" s="78">
        <v>2</v>
      </c>
      <c r="J15" s="78">
        <v>3</v>
      </c>
      <c r="K15" s="78">
        <v>0.37</v>
      </c>
      <c r="L15" s="78">
        <v>0.19</v>
      </c>
      <c r="M15" s="78">
        <v>0.56000000000000005</v>
      </c>
      <c r="N15" s="78">
        <v>0</v>
      </c>
      <c r="O15" s="78">
        <v>0.39</v>
      </c>
      <c r="P15" s="78">
        <v>0</v>
      </c>
      <c r="Q15" s="78">
        <v>0.03</v>
      </c>
      <c r="R15" s="78">
        <v>0.35</v>
      </c>
      <c r="S15" s="78">
        <v>0.06</v>
      </c>
      <c r="T15" s="78">
        <v>7.0000000000000007E-2</v>
      </c>
      <c r="U15" s="78">
        <v>0.01</v>
      </c>
      <c r="V15" s="78">
        <v>0.42</v>
      </c>
      <c r="W15" s="78">
        <v>6.9999999999999993E-2</v>
      </c>
      <c r="X15" s="78">
        <v>0.42</v>
      </c>
      <c r="Y15" s="78" t="s">
        <v>76</v>
      </c>
      <c r="Z15" s="78">
        <v>2.4500000000000002</v>
      </c>
      <c r="AA15" s="78">
        <v>0.34085625000000003</v>
      </c>
    </row>
    <row r="16" spans="1:29" ht="21" customHeight="1" x14ac:dyDescent="0.25">
      <c r="A16" s="80" t="s">
        <v>139</v>
      </c>
      <c r="B16" s="81" t="s">
        <v>54</v>
      </c>
      <c r="C16" s="81">
        <v>8.1</v>
      </c>
      <c r="D16" s="81" t="s">
        <v>51</v>
      </c>
      <c r="E16" s="82">
        <v>6</v>
      </c>
      <c r="F16" s="81">
        <v>4</v>
      </c>
      <c r="G16" s="81">
        <v>1</v>
      </c>
      <c r="H16" s="81">
        <v>3</v>
      </c>
      <c r="I16" s="81">
        <v>4</v>
      </c>
      <c r="J16" s="81">
        <v>24</v>
      </c>
      <c r="K16" s="81">
        <v>2.4700000000000002</v>
      </c>
      <c r="L16" s="81">
        <v>0.49</v>
      </c>
      <c r="M16" s="81">
        <v>2.96</v>
      </c>
      <c r="N16" s="81">
        <v>2</v>
      </c>
      <c r="O16" s="81">
        <v>1.57</v>
      </c>
      <c r="P16" s="81">
        <v>1</v>
      </c>
      <c r="Q16" s="81">
        <v>0.12</v>
      </c>
      <c r="R16" s="81">
        <v>1.31</v>
      </c>
      <c r="S16" s="81">
        <v>0.16</v>
      </c>
      <c r="T16" s="81">
        <v>0.38</v>
      </c>
      <c r="U16" s="81">
        <v>0.05</v>
      </c>
      <c r="V16" s="81">
        <v>1.69</v>
      </c>
      <c r="W16" s="81">
        <v>0.21</v>
      </c>
      <c r="X16" s="81">
        <v>-1.31</v>
      </c>
      <c r="Y16" s="81" t="s">
        <v>53</v>
      </c>
      <c r="Z16" s="81">
        <v>0.56999999999999995</v>
      </c>
      <c r="AA16" s="81">
        <v>0.31909312499999998</v>
      </c>
    </row>
    <row r="17" spans="1:27" ht="21" customHeight="1" x14ac:dyDescent="0.25">
      <c r="A17" s="77" t="s">
        <v>52</v>
      </c>
      <c r="B17" s="78" t="s">
        <v>53</v>
      </c>
      <c r="C17" s="78">
        <v>15.2</v>
      </c>
      <c r="D17" s="78" t="s">
        <v>51</v>
      </c>
      <c r="E17" s="79">
        <v>13.5</v>
      </c>
      <c r="F17" s="78">
        <v>4</v>
      </c>
      <c r="G17" s="78">
        <v>2</v>
      </c>
      <c r="H17" s="78">
        <v>2</v>
      </c>
      <c r="I17" s="78">
        <v>4</v>
      </c>
      <c r="J17" s="78">
        <v>54</v>
      </c>
      <c r="K17" s="78">
        <v>1.97</v>
      </c>
      <c r="L17" s="78">
        <v>1.58</v>
      </c>
      <c r="M17" s="78">
        <v>3.55</v>
      </c>
      <c r="N17" s="78">
        <v>9</v>
      </c>
      <c r="O17" s="78">
        <v>4.88</v>
      </c>
      <c r="P17" s="78">
        <v>0</v>
      </c>
      <c r="Q17" s="78">
        <v>0.16</v>
      </c>
      <c r="R17" s="78">
        <v>2.94</v>
      </c>
      <c r="S17" s="78">
        <v>0.19</v>
      </c>
      <c r="T17" s="78">
        <v>2.1</v>
      </c>
      <c r="U17" s="78">
        <v>0.14000000000000001</v>
      </c>
      <c r="V17" s="78">
        <v>5.0400000000000009</v>
      </c>
      <c r="W17" s="78">
        <v>0.33</v>
      </c>
      <c r="X17" s="78">
        <v>-3.96</v>
      </c>
      <c r="Y17" s="78" t="s">
        <v>54</v>
      </c>
      <c r="Z17" s="78">
        <v>0.19</v>
      </c>
      <c r="AA17" s="78">
        <v>0.31720500000000013</v>
      </c>
    </row>
    <row r="18" spans="1:27" ht="21" customHeight="1" x14ac:dyDescent="0.25">
      <c r="A18" s="80" t="s">
        <v>125</v>
      </c>
      <c r="B18" s="81" t="s">
        <v>57</v>
      </c>
      <c r="C18" s="81">
        <v>5.5</v>
      </c>
      <c r="D18" s="81" t="s">
        <v>51</v>
      </c>
      <c r="E18" s="82">
        <v>1.8</v>
      </c>
      <c r="F18" s="81">
        <v>4</v>
      </c>
      <c r="G18" s="81">
        <v>2</v>
      </c>
      <c r="H18" s="81">
        <v>2</v>
      </c>
      <c r="I18" s="81">
        <v>4</v>
      </c>
      <c r="J18" s="81">
        <v>7</v>
      </c>
      <c r="K18" s="81">
        <v>0.73</v>
      </c>
      <c r="L18" s="81">
        <v>0.55000000000000004</v>
      </c>
      <c r="M18" s="81">
        <v>1.27</v>
      </c>
      <c r="N18" s="81">
        <v>0</v>
      </c>
      <c r="O18" s="81">
        <v>0.84000000000000008</v>
      </c>
      <c r="P18" s="81">
        <v>0</v>
      </c>
      <c r="Q18" s="81">
        <v>0.01</v>
      </c>
      <c r="R18" s="81">
        <v>0.26</v>
      </c>
      <c r="S18" s="81">
        <v>0.05</v>
      </c>
      <c r="T18" s="81">
        <v>0.59</v>
      </c>
      <c r="U18" s="81">
        <v>0.11</v>
      </c>
      <c r="V18" s="81">
        <v>0.85</v>
      </c>
      <c r="W18" s="81">
        <v>0.16</v>
      </c>
      <c r="X18" s="81">
        <v>0.85</v>
      </c>
      <c r="Y18" s="81" t="s">
        <v>56</v>
      </c>
      <c r="Z18" s="81">
        <v>0.94</v>
      </c>
      <c r="AA18" s="81">
        <v>0.26466875000000001</v>
      </c>
    </row>
    <row r="19" spans="1:27" ht="21" customHeight="1" x14ac:dyDescent="0.25">
      <c r="A19" s="77" t="s">
        <v>116</v>
      </c>
      <c r="B19" s="78" t="s">
        <v>71</v>
      </c>
      <c r="C19" s="78">
        <v>7.5</v>
      </c>
      <c r="D19" s="78" t="s">
        <v>51</v>
      </c>
      <c r="E19" s="79">
        <v>1</v>
      </c>
      <c r="F19" s="78">
        <v>2</v>
      </c>
      <c r="G19" s="78">
        <v>1</v>
      </c>
      <c r="H19" s="78">
        <v>1</v>
      </c>
      <c r="I19" s="78">
        <v>2</v>
      </c>
      <c r="J19" s="78">
        <v>4</v>
      </c>
      <c r="K19" s="78">
        <v>0.27</v>
      </c>
      <c r="L19" s="78">
        <v>0.27</v>
      </c>
      <c r="M19" s="78">
        <v>0.53</v>
      </c>
      <c r="N19" s="78">
        <v>0</v>
      </c>
      <c r="O19" s="78">
        <v>0.51</v>
      </c>
      <c r="P19" s="78">
        <v>0</v>
      </c>
      <c r="Q19" s="78">
        <v>0.18</v>
      </c>
      <c r="R19" s="78">
        <v>0.2</v>
      </c>
      <c r="S19" s="78">
        <v>0.03</v>
      </c>
      <c r="T19" s="78">
        <v>0.49</v>
      </c>
      <c r="U19" s="78">
        <v>7.0000000000000007E-2</v>
      </c>
      <c r="V19" s="78">
        <v>0.69</v>
      </c>
      <c r="W19" s="78">
        <v>0.1</v>
      </c>
      <c r="X19" s="78">
        <v>0.69</v>
      </c>
      <c r="Y19" s="78" t="s">
        <v>69</v>
      </c>
      <c r="Z19" s="78">
        <v>1.1299999999999999</v>
      </c>
      <c r="AA19" s="78">
        <v>0.25827562500000001</v>
      </c>
    </row>
    <row r="20" spans="1:27" ht="21" customHeight="1" x14ac:dyDescent="0.25">
      <c r="A20" s="80" t="s">
        <v>142</v>
      </c>
      <c r="B20" s="81" t="s">
        <v>61</v>
      </c>
      <c r="C20" s="81">
        <v>5.7</v>
      </c>
      <c r="D20" s="81" t="s">
        <v>51</v>
      </c>
      <c r="E20" s="82">
        <v>6.2</v>
      </c>
      <c r="F20" s="81">
        <v>4</v>
      </c>
      <c r="G20" s="81">
        <v>2</v>
      </c>
      <c r="H20" s="81">
        <v>2</v>
      </c>
      <c r="I20" s="81">
        <v>4</v>
      </c>
      <c r="J20" s="81">
        <v>25</v>
      </c>
      <c r="K20" s="81">
        <v>1.93</v>
      </c>
      <c r="L20" s="81">
        <v>2.46</v>
      </c>
      <c r="M20" s="81">
        <v>4.3899999999999997</v>
      </c>
      <c r="N20" s="81">
        <v>2</v>
      </c>
      <c r="O20" s="81">
        <v>1.59</v>
      </c>
      <c r="P20" s="81">
        <v>1</v>
      </c>
      <c r="Q20" s="81">
        <v>0.2</v>
      </c>
      <c r="R20" s="81">
        <v>1.44</v>
      </c>
      <c r="S20" s="81">
        <v>0.25</v>
      </c>
      <c r="T20" s="81">
        <v>0.35</v>
      </c>
      <c r="U20" s="81">
        <v>0.06</v>
      </c>
      <c r="V20" s="81">
        <v>1.79</v>
      </c>
      <c r="W20" s="81">
        <v>0.31</v>
      </c>
      <c r="X20" s="81">
        <v>-1.21</v>
      </c>
      <c r="Y20" s="81" t="s">
        <v>60</v>
      </c>
      <c r="Z20" s="81">
        <v>0.38</v>
      </c>
      <c r="AA20" s="81">
        <v>0.22531625</v>
      </c>
    </row>
    <row r="21" spans="1:27" ht="21" customHeight="1" x14ac:dyDescent="0.25">
      <c r="A21" s="77" t="s">
        <v>98</v>
      </c>
      <c r="B21" s="78" t="s">
        <v>66</v>
      </c>
      <c r="C21" s="78">
        <v>5.5</v>
      </c>
      <c r="D21" s="78" t="s">
        <v>51</v>
      </c>
      <c r="E21" s="79">
        <v>3</v>
      </c>
      <c r="F21" s="78">
        <v>4</v>
      </c>
      <c r="G21" s="78">
        <v>2</v>
      </c>
      <c r="H21" s="78">
        <v>2</v>
      </c>
      <c r="I21" s="78">
        <v>4</v>
      </c>
      <c r="J21" s="78">
        <v>12</v>
      </c>
      <c r="K21" s="78">
        <v>1.64</v>
      </c>
      <c r="L21" s="78">
        <v>0.55000000000000004</v>
      </c>
      <c r="M21" s="78">
        <v>2.1800000000000002</v>
      </c>
      <c r="N21" s="78">
        <v>1</v>
      </c>
      <c r="O21" s="78">
        <v>0.42</v>
      </c>
      <c r="P21" s="78">
        <v>0</v>
      </c>
      <c r="Q21" s="78">
        <v>0.01</v>
      </c>
      <c r="R21" s="78">
        <v>0.21</v>
      </c>
      <c r="S21" s="78">
        <v>0.04</v>
      </c>
      <c r="T21" s="78">
        <v>0.22</v>
      </c>
      <c r="U21" s="78">
        <v>0.04</v>
      </c>
      <c r="V21" s="78">
        <v>0.43</v>
      </c>
      <c r="W21" s="78">
        <v>0.08</v>
      </c>
      <c r="X21" s="78">
        <v>-0.57000000000000006</v>
      </c>
      <c r="Y21" s="78" t="s">
        <v>65</v>
      </c>
      <c r="Z21" s="78">
        <v>1.51</v>
      </c>
      <c r="AA21" s="78">
        <v>0.215080625</v>
      </c>
    </row>
    <row r="22" spans="1:27" ht="21" customHeight="1" x14ac:dyDescent="0.25">
      <c r="A22" s="80" t="s">
        <v>144</v>
      </c>
      <c r="B22" s="81" t="s">
        <v>60</v>
      </c>
      <c r="C22" s="81">
        <v>6.1</v>
      </c>
      <c r="D22" s="81" t="s">
        <v>51</v>
      </c>
      <c r="E22" s="82">
        <v>5.2</v>
      </c>
      <c r="F22" s="81">
        <v>4</v>
      </c>
      <c r="G22" s="81">
        <v>2</v>
      </c>
      <c r="H22" s="81">
        <v>2</v>
      </c>
      <c r="I22" s="81">
        <v>4</v>
      </c>
      <c r="J22" s="81">
        <v>21</v>
      </c>
      <c r="K22" s="81">
        <v>2.95</v>
      </c>
      <c r="L22" s="81">
        <v>0.49</v>
      </c>
      <c r="M22" s="81">
        <v>3.44</v>
      </c>
      <c r="N22" s="81">
        <v>2</v>
      </c>
      <c r="O22" s="81">
        <v>1.55</v>
      </c>
      <c r="P22" s="81">
        <v>0</v>
      </c>
      <c r="Q22" s="81">
        <v>0.13</v>
      </c>
      <c r="R22" s="81">
        <v>1.21</v>
      </c>
      <c r="S22" s="81">
        <v>0.2</v>
      </c>
      <c r="T22" s="81">
        <v>0.47</v>
      </c>
      <c r="U22" s="81">
        <v>0.08</v>
      </c>
      <c r="V22" s="81">
        <v>1.68</v>
      </c>
      <c r="W22" s="81">
        <v>0.28000000000000003</v>
      </c>
      <c r="X22" s="81">
        <v>-0.32</v>
      </c>
      <c r="Y22" s="81" t="s">
        <v>61</v>
      </c>
      <c r="Z22" s="81">
        <v>0.38</v>
      </c>
      <c r="AA22" s="81">
        <v>0.21146999999999999</v>
      </c>
    </row>
    <row r="23" spans="1:27" ht="21" customHeight="1" x14ac:dyDescent="0.25">
      <c r="A23" s="77" t="s">
        <v>58</v>
      </c>
      <c r="B23" s="78" t="s">
        <v>49</v>
      </c>
      <c r="C23" s="78">
        <v>6.1</v>
      </c>
      <c r="D23" s="78" t="s">
        <v>51</v>
      </c>
      <c r="E23" s="79">
        <v>1.7</v>
      </c>
      <c r="F23" s="78">
        <v>3</v>
      </c>
      <c r="G23" s="78">
        <v>2</v>
      </c>
      <c r="H23" s="78">
        <v>2</v>
      </c>
      <c r="I23" s="78">
        <v>4</v>
      </c>
      <c r="J23" s="78">
        <v>7</v>
      </c>
      <c r="K23" s="78">
        <v>0.49</v>
      </c>
      <c r="L23" s="78">
        <v>0.66</v>
      </c>
      <c r="M23" s="78">
        <v>1.1499999999999999</v>
      </c>
      <c r="N23" s="78">
        <v>0</v>
      </c>
      <c r="O23" s="78">
        <v>1.03</v>
      </c>
      <c r="P23" s="78">
        <v>0</v>
      </c>
      <c r="Q23" s="78">
        <v>0.02</v>
      </c>
      <c r="R23" s="78">
        <v>0.59</v>
      </c>
      <c r="S23" s="78">
        <v>0.1</v>
      </c>
      <c r="T23" s="78">
        <v>0.46</v>
      </c>
      <c r="U23" s="78">
        <v>0.08</v>
      </c>
      <c r="V23" s="78">
        <v>1.05</v>
      </c>
      <c r="W23" s="78">
        <v>0.18</v>
      </c>
      <c r="X23" s="78">
        <v>1.05</v>
      </c>
      <c r="Y23" s="78" t="s">
        <v>48</v>
      </c>
      <c r="Z23" s="78">
        <v>0.56999999999999995</v>
      </c>
      <c r="AA23" s="78">
        <v>0.198253125</v>
      </c>
    </row>
    <row r="24" spans="1:27" ht="21" customHeight="1" x14ac:dyDescent="0.25">
      <c r="A24" s="80" t="s">
        <v>441</v>
      </c>
      <c r="B24" s="81" t="s">
        <v>73</v>
      </c>
      <c r="C24" s="81">
        <v>5.9</v>
      </c>
      <c r="D24" s="81" t="s">
        <v>51</v>
      </c>
      <c r="E24" s="82">
        <v>0.5</v>
      </c>
      <c r="F24" s="81">
        <v>1</v>
      </c>
      <c r="G24" s="81">
        <v>1</v>
      </c>
      <c r="H24" s="81">
        <v>0</v>
      </c>
      <c r="I24" s="81">
        <v>1</v>
      </c>
      <c r="J24" s="81">
        <v>2</v>
      </c>
      <c r="K24" s="81">
        <v>0.34</v>
      </c>
      <c r="L24" s="81">
        <v>0</v>
      </c>
      <c r="M24" s="81">
        <v>0.34</v>
      </c>
      <c r="N24" s="81">
        <v>0</v>
      </c>
      <c r="O24" s="81">
        <v>0.34</v>
      </c>
      <c r="P24" s="81">
        <v>0</v>
      </c>
      <c r="Q24" s="81">
        <v>0.23</v>
      </c>
      <c r="R24" s="81">
        <v>0.56999999999999995</v>
      </c>
      <c r="S24" s="81">
        <v>0.1</v>
      </c>
      <c r="T24" s="81">
        <v>0</v>
      </c>
      <c r="U24" s="81">
        <v>0</v>
      </c>
      <c r="V24" s="81">
        <v>0.56999999999999995</v>
      </c>
      <c r="W24" s="81">
        <v>0.1</v>
      </c>
      <c r="X24" s="81">
        <v>0.56999999999999995</v>
      </c>
      <c r="Y24" s="81" t="s">
        <v>74</v>
      </c>
      <c r="Z24" s="81">
        <v>0.94</v>
      </c>
      <c r="AA24" s="81">
        <v>0.17748375</v>
      </c>
    </row>
    <row r="25" spans="1:27" ht="21" customHeight="1" x14ac:dyDescent="0.25">
      <c r="A25" s="77" t="s">
        <v>442</v>
      </c>
      <c r="B25" s="78" t="s">
        <v>76</v>
      </c>
      <c r="C25" s="78">
        <v>5.4</v>
      </c>
      <c r="D25" s="78" t="s">
        <v>51</v>
      </c>
      <c r="E25" s="79">
        <v>1.2</v>
      </c>
      <c r="F25" s="78">
        <v>2</v>
      </c>
      <c r="G25" s="78">
        <v>2</v>
      </c>
      <c r="H25" s="78">
        <v>2</v>
      </c>
      <c r="I25" s="78">
        <v>4</v>
      </c>
      <c r="J25" s="78">
        <v>5</v>
      </c>
      <c r="K25" s="78">
        <v>0.56000000000000005</v>
      </c>
      <c r="L25" s="78">
        <v>0.37</v>
      </c>
      <c r="M25" s="78">
        <v>0.93</v>
      </c>
      <c r="N25" s="78">
        <v>0</v>
      </c>
      <c r="O25" s="78">
        <v>0.3</v>
      </c>
      <c r="P25" s="78">
        <v>0</v>
      </c>
      <c r="Q25" s="78">
        <v>7.0000000000000007E-2</v>
      </c>
      <c r="R25" s="78">
        <v>0.3</v>
      </c>
      <c r="S25" s="78">
        <v>0.06</v>
      </c>
      <c r="T25" s="78">
        <v>6.9999999999999993E-2</v>
      </c>
      <c r="U25" s="78">
        <v>0.01</v>
      </c>
      <c r="V25" s="78">
        <v>0.37</v>
      </c>
      <c r="W25" s="78">
        <v>6.9999999999999993E-2</v>
      </c>
      <c r="X25" s="78">
        <v>0.37</v>
      </c>
      <c r="Y25" s="78" t="s">
        <v>77</v>
      </c>
      <c r="Z25" s="78">
        <v>1.32</v>
      </c>
      <c r="AA25" s="78">
        <v>0.1617825</v>
      </c>
    </row>
    <row r="26" spans="1:27" ht="21" customHeight="1" x14ac:dyDescent="0.25">
      <c r="A26" s="80" t="s">
        <v>443</v>
      </c>
      <c r="B26" s="81" t="s">
        <v>61</v>
      </c>
      <c r="C26" s="81">
        <v>5.7</v>
      </c>
      <c r="D26" s="81" t="s">
        <v>51</v>
      </c>
      <c r="E26" s="82">
        <v>4.5</v>
      </c>
      <c r="F26" s="81">
        <v>3</v>
      </c>
      <c r="G26" s="81">
        <v>1</v>
      </c>
      <c r="H26" s="81">
        <v>2</v>
      </c>
      <c r="I26" s="81">
        <v>3</v>
      </c>
      <c r="J26" s="81">
        <v>18</v>
      </c>
      <c r="K26" s="81">
        <v>1.4</v>
      </c>
      <c r="L26" s="81">
        <v>1.75</v>
      </c>
      <c r="M26" s="81">
        <v>3.16</v>
      </c>
      <c r="N26" s="81">
        <v>2</v>
      </c>
      <c r="O26" s="81">
        <v>0.88</v>
      </c>
      <c r="P26" s="81">
        <v>0</v>
      </c>
      <c r="Q26" s="81">
        <v>0.26</v>
      </c>
      <c r="R26" s="81">
        <v>0.65</v>
      </c>
      <c r="S26" s="81">
        <v>0.11</v>
      </c>
      <c r="T26" s="81">
        <v>0.49</v>
      </c>
      <c r="U26" s="81">
        <v>0.09</v>
      </c>
      <c r="V26" s="81">
        <v>1.1399999999999999</v>
      </c>
      <c r="W26" s="81">
        <v>0.2</v>
      </c>
      <c r="X26" s="81">
        <v>-0.86</v>
      </c>
      <c r="Y26" s="81" t="s">
        <v>60</v>
      </c>
      <c r="Z26" s="81">
        <v>0.38</v>
      </c>
      <c r="AA26" s="81">
        <v>0.1434975</v>
      </c>
    </row>
    <row r="27" spans="1:27" ht="21" customHeight="1" x14ac:dyDescent="0.25">
      <c r="A27" s="77" t="s">
        <v>147</v>
      </c>
      <c r="B27" s="78" t="s">
        <v>43</v>
      </c>
      <c r="C27" s="78">
        <v>5.9</v>
      </c>
      <c r="D27" s="78" t="s">
        <v>51</v>
      </c>
      <c r="E27" s="79">
        <v>1.3</v>
      </c>
      <c r="F27" s="78">
        <v>3</v>
      </c>
      <c r="G27" s="78">
        <v>2</v>
      </c>
      <c r="H27" s="78">
        <v>1</v>
      </c>
      <c r="I27" s="78">
        <v>3</v>
      </c>
      <c r="J27" s="78">
        <v>4</v>
      </c>
      <c r="K27" s="78">
        <v>0.34</v>
      </c>
      <c r="L27" s="78">
        <v>0.34</v>
      </c>
      <c r="M27" s="78">
        <v>0.68</v>
      </c>
      <c r="N27" s="78">
        <v>0</v>
      </c>
      <c r="O27" s="78">
        <v>1.86</v>
      </c>
      <c r="P27" s="78">
        <v>0</v>
      </c>
      <c r="Q27" s="78">
        <v>0.15</v>
      </c>
      <c r="R27" s="78">
        <v>1.74</v>
      </c>
      <c r="S27" s="78">
        <v>0.28999999999999998</v>
      </c>
      <c r="T27" s="78">
        <v>0.27</v>
      </c>
      <c r="U27" s="78">
        <v>0.05</v>
      </c>
      <c r="V27" s="78">
        <v>2.0099999999999998</v>
      </c>
      <c r="W27" s="78">
        <v>0.34</v>
      </c>
      <c r="X27" s="78">
        <v>2.0099999999999998</v>
      </c>
      <c r="Y27" s="78" t="s">
        <v>41</v>
      </c>
      <c r="Z27" s="78">
        <v>0.19</v>
      </c>
      <c r="AA27" s="78">
        <v>0.126504375</v>
      </c>
    </row>
    <row r="28" spans="1:27" ht="21" customHeight="1" x14ac:dyDescent="0.25">
      <c r="A28" s="80" t="s">
        <v>444</v>
      </c>
      <c r="B28" s="81" t="s">
        <v>57</v>
      </c>
      <c r="C28" s="81">
        <v>6.8</v>
      </c>
      <c r="D28" s="81" t="s">
        <v>51</v>
      </c>
      <c r="E28" s="82">
        <v>0.8</v>
      </c>
      <c r="F28" s="81">
        <v>0</v>
      </c>
      <c r="G28" s="81">
        <v>1</v>
      </c>
      <c r="H28" s="81">
        <v>1</v>
      </c>
      <c r="I28" s="81">
        <v>2</v>
      </c>
      <c r="J28" s="81">
        <v>2</v>
      </c>
      <c r="K28" s="81">
        <v>0.15</v>
      </c>
      <c r="L28" s="81">
        <v>0.15</v>
      </c>
      <c r="M28" s="81">
        <v>0.28999999999999998</v>
      </c>
      <c r="N28" s="81">
        <v>0</v>
      </c>
      <c r="O28" s="81">
        <v>0.25</v>
      </c>
      <c r="P28" s="81">
        <v>0</v>
      </c>
      <c r="Q28" s="81">
        <v>0</v>
      </c>
      <c r="R28" s="81">
        <v>0</v>
      </c>
      <c r="S28" s="81">
        <v>0</v>
      </c>
      <c r="T28" s="81">
        <v>0.25</v>
      </c>
      <c r="U28" s="81">
        <v>0.04</v>
      </c>
      <c r="V28" s="81">
        <v>0.25</v>
      </c>
      <c r="W28" s="81">
        <v>0.04</v>
      </c>
      <c r="X28" s="81">
        <v>0.25</v>
      </c>
      <c r="Y28" s="81" t="s">
        <v>56</v>
      </c>
      <c r="Z28" s="81">
        <v>0.94</v>
      </c>
      <c r="AA28" s="81">
        <v>7.7843749999999989E-2</v>
      </c>
    </row>
    <row r="29" spans="1:27" ht="21" customHeight="1" x14ac:dyDescent="0.25">
      <c r="A29" s="77" t="s">
        <v>445</v>
      </c>
      <c r="B29" s="78" t="s">
        <v>57</v>
      </c>
      <c r="C29" s="78">
        <v>5</v>
      </c>
      <c r="D29" s="78" t="s">
        <v>51</v>
      </c>
      <c r="E29" s="79">
        <v>0.3</v>
      </c>
      <c r="F29" s="78">
        <v>0</v>
      </c>
      <c r="G29" s="78">
        <v>1</v>
      </c>
      <c r="H29" s="78">
        <v>0</v>
      </c>
      <c r="I29" s="78">
        <v>1</v>
      </c>
      <c r="J29" s="78">
        <v>1</v>
      </c>
      <c r="K29" s="78">
        <v>0.2</v>
      </c>
      <c r="L29" s="78">
        <v>0</v>
      </c>
      <c r="M29" s="78">
        <v>0.2</v>
      </c>
      <c r="N29" s="78">
        <v>0</v>
      </c>
      <c r="O29" s="78">
        <v>0.25</v>
      </c>
      <c r="P29" s="78">
        <v>0</v>
      </c>
      <c r="Q29" s="78">
        <v>0</v>
      </c>
      <c r="R29" s="78">
        <v>0.25</v>
      </c>
      <c r="S29" s="78"/>
      <c r="T29" s="78">
        <v>0</v>
      </c>
      <c r="U29" s="78"/>
      <c r="V29" s="78">
        <v>0.25</v>
      </c>
      <c r="W29" s="78"/>
      <c r="X29" s="78">
        <v>0.25</v>
      </c>
      <c r="Y29" s="78" t="s">
        <v>56</v>
      </c>
      <c r="Z29" s="78">
        <v>0.94</v>
      </c>
      <c r="AA29" s="78">
        <v>7.7843749999999989E-2</v>
      </c>
    </row>
    <row r="30" spans="1:27" ht="21" customHeight="1" x14ac:dyDescent="0.25">
      <c r="A30" s="80" t="s">
        <v>446</v>
      </c>
      <c r="B30" s="81" t="s">
        <v>71</v>
      </c>
      <c r="C30" s="81">
        <v>7</v>
      </c>
      <c r="D30" s="81" t="s">
        <v>51</v>
      </c>
      <c r="E30" s="82">
        <v>0.7</v>
      </c>
      <c r="F30" s="81">
        <v>0</v>
      </c>
      <c r="G30" s="81">
        <v>1</v>
      </c>
      <c r="H30" s="81">
        <v>1</v>
      </c>
      <c r="I30" s="81">
        <v>2</v>
      </c>
      <c r="J30" s="81">
        <v>2</v>
      </c>
      <c r="K30" s="81">
        <v>0.14000000000000001</v>
      </c>
      <c r="L30" s="81">
        <v>0.14000000000000001</v>
      </c>
      <c r="M30" s="81">
        <v>0.28999999999999998</v>
      </c>
      <c r="N30" s="81">
        <v>0</v>
      </c>
      <c r="O30" s="81">
        <v>0.19</v>
      </c>
      <c r="P30" s="81">
        <v>0</v>
      </c>
      <c r="Q30" s="81">
        <v>0</v>
      </c>
      <c r="R30" s="81">
        <v>0</v>
      </c>
      <c r="S30" s="81"/>
      <c r="T30" s="81">
        <v>0.19</v>
      </c>
      <c r="U30" s="81"/>
      <c r="V30" s="81">
        <v>0.19</v>
      </c>
      <c r="W30" s="81"/>
      <c r="X30" s="81">
        <v>0.19</v>
      </c>
      <c r="Y30" s="81" t="s">
        <v>69</v>
      </c>
      <c r="Z30" s="81">
        <v>1.1299999999999999</v>
      </c>
      <c r="AA30" s="81">
        <v>7.1119374999999985E-2</v>
      </c>
    </row>
    <row r="31" spans="1:27" ht="21" customHeight="1" x14ac:dyDescent="0.25">
      <c r="A31" s="77" t="s">
        <v>447</v>
      </c>
      <c r="B31" s="78" t="s">
        <v>49</v>
      </c>
      <c r="C31" s="78">
        <v>5.4</v>
      </c>
      <c r="D31" s="78" t="s">
        <v>51</v>
      </c>
      <c r="E31" s="79">
        <v>3.7</v>
      </c>
      <c r="F31" s="78">
        <v>1</v>
      </c>
      <c r="G31" s="78">
        <v>2</v>
      </c>
      <c r="H31" s="78">
        <v>1</v>
      </c>
      <c r="I31" s="78">
        <v>3</v>
      </c>
      <c r="J31" s="78">
        <v>11</v>
      </c>
      <c r="K31" s="78">
        <v>1.85</v>
      </c>
      <c r="L31" s="78">
        <v>0.19</v>
      </c>
      <c r="M31" s="78">
        <v>2.04</v>
      </c>
      <c r="N31" s="78">
        <v>1</v>
      </c>
      <c r="O31" s="78">
        <v>0.26</v>
      </c>
      <c r="P31" s="78">
        <v>0</v>
      </c>
      <c r="Q31" s="78">
        <v>0.04</v>
      </c>
      <c r="R31" s="78">
        <v>0.3</v>
      </c>
      <c r="S31" s="78">
        <v>0.05</v>
      </c>
      <c r="T31" s="78">
        <v>0</v>
      </c>
      <c r="U31" s="78">
        <v>0</v>
      </c>
      <c r="V31" s="78">
        <v>0.3</v>
      </c>
      <c r="W31" s="78">
        <v>0.05</v>
      </c>
      <c r="X31" s="78">
        <v>-0.7</v>
      </c>
      <c r="Y31" s="78" t="s">
        <v>48</v>
      </c>
      <c r="Z31" s="78">
        <v>0.56999999999999995</v>
      </c>
      <c r="AA31" s="78">
        <v>5.6643749999999993E-2</v>
      </c>
    </row>
    <row r="32" spans="1:27" ht="21" customHeight="1" x14ac:dyDescent="0.25">
      <c r="A32" s="80" t="s">
        <v>448</v>
      </c>
      <c r="B32" s="81" t="s">
        <v>60</v>
      </c>
      <c r="C32" s="81">
        <v>5.8</v>
      </c>
      <c r="D32" s="81" t="s">
        <v>51</v>
      </c>
      <c r="E32" s="82">
        <v>0.8</v>
      </c>
      <c r="F32" s="81">
        <v>0</v>
      </c>
      <c r="G32" s="81">
        <v>1</v>
      </c>
      <c r="H32" s="81">
        <v>1</v>
      </c>
      <c r="I32" s="81">
        <v>2</v>
      </c>
      <c r="J32" s="81">
        <v>2</v>
      </c>
      <c r="K32" s="81">
        <v>0.17</v>
      </c>
      <c r="L32" s="81">
        <v>0.17</v>
      </c>
      <c r="M32" s="81">
        <v>0.34</v>
      </c>
      <c r="N32" s="81">
        <v>0</v>
      </c>
      <c r="O32" s="81">
        <v>0.12</v>
      </c>
      <c r="P32" s="81">
        <v>0</v>
      </c>
      <c r="Q32" s="81">
        <v>0.03</v>
      </c>
      <c r="R32" s="81">
        <v>0.15</v>
      </c>
      <c r="S32" s="81">
        <v>0.03</v>
      </c>
      <c r="T32" s="81">
        <v>0</v>
      </c>
      <c r="U32" s="81">
        <v>0</v>
      </c>
      <c r="V32" s="81">
        <v>0.15</v>
      </c>
      <c r="W32" s="81">
        <v>0.03</v>
      </c>
      <c r="X32" s="81">
        <v>0.15</v>
      </c>
      <c r="Y32" s="81" t="s">
        <v>61</v>
      </c>
      <c r="Z32" s="81">
        <v>0.38</v>
      </c>
      <c r="AA32" s="81">
        <v>1.8881249999999999E-2</v>
      </c>
    </row>
    <row r="33" spans="1:27" ht="21" customHeight="1" x14ac:dyDescent="0.25">
      <c r="A33" s="77" t="s">
        <v>127</v>
      </c>
      <c r="B33" s="78" t="s">
        <v>41</v>
      </c>
      <c r="C33" s="78">
        <v>7.2</v>
      </c>
      <c r="D33" s="78" t="s">
        <v>51</v>
      </c>
      <c r="E33" s="79">
        <v>0.8</v>
      </c>
      <c r="F33" s="78">
        <v>0</v>
      </c>
      <c r="G33" s="78">
        <v>2</v>
      </c>
      <c r="H33" s="78">
        <v>1</v>
      </c>
      <c r="I33" s="78">
        <v>3</v>
      </c>
      <c r="J33" s="78">
        <v>2</v>
      </c>
      <c r="K33" s="78">
        <v>0.28000000000000003</v>
      </c>
      <c r="L33" s="78">
        <v>0</v>
      </c>
      <c r="M33" s="78">
        <v>0.28000000000000003</v>
      </c>
      <c r="N33" s="78">
        <v>0</v>
      </c>
      <c r="O33" s="78">
        <v>0.03</v>
      </c>
      <c r="P33" s="78">
        <v>0</v>
      </c>
      <c r="Q33" s="78">
        <v>0.01</v>
      </c>
      <c r="R33" s="78">
        <v>0.04</v>
      </c>
      <c r="S33" s="78">
        <v>0.01</v>
      </c>
      <c r="T33" s="78">
        <v>0</v>
      </c>
      <c r="U33" s="78">
        <v>0</v>
      </c>
      <c r="V33" s="78">
        <v>0.04</v>
      </c>
      <c r="W33" s="78">
        <v>0.01</v>
      </c>
      <c r="X33" s="78">
        <v>0.04</v>
      </c>
      <c r="Y33" s="78" t="s">
        <v>43</v>
      </c>
      <c r="Z33" s="78">
        <v>0.94</v>
      </c>
      <c r="AA33" s="78">
        <v>1.2455000000000001E-2</v>
      </c>
    </row>
    <row r="34" spans="1:27" ht="21" customHeight="1" x14ac:dyDescent="0.25">
      <c r="A34" s="80" t="s">
        <v>449</v>
      </c>
      <c r="B34" s="81" t="s">
        <v>41</v>
      </c>
      <c r="C34" s="81">
        <v>7.2</v>
      </c>
      <c r="D34" s="81" t="s">
        <v>51</v>
      </c>
      <c r="E34" s="82">
        <v>0.8</v>
      </c>
      <c r="F34" s="81">
        <v>0</v>
      </c>
      <c r="G34" s="81">
        <v>2</v>
      </c>
      <c r="H34" s="81">
        <v>0</v>
      </c>
      <c r="I34" s="81">
        <v>2</v>
      </c>
      <c r="J34" s="81">
        <v>2</v>
      </c>
      <c r="K34" s="81">
        <v>0.28000000000000003</v>
      </c>
      <c r="L34" s="81">
        <v>0</v>
      </c>
      <c r="M34" s="81">
        <v>0.28000000000000003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0</v>
      </c>
      <c r="Y34" s="81" t="s">
        <v>43</v>
      </c>
      <c r="Z34" s="81">
        <v>0.94</v>
      </c>
      <c r="AA34" s="81">
        <v>0</v>
      </c>
    </row>
    <row r="35" spans="1:27" ht="21" customHeight="1" x14ac:dyDescent="0.25">
      <c r="A35" s="77" t="s">
        <v>450</v>
      </c>
      <c r="B35" s="78" t="s">
        <v>66</v>
      </c>
      <c r="C35" s="78">
        <v>5</v>
      </c>
      <c r="D35" s="78" t="s">
        <v>51</v>
      </c>
      <c r="E35" s="79">
        <v>0.2</v>
      </c>
      <c r="F35" s="78">
        <v>0</v>
      </c>
      <c r="G35" s="78">
        <v>1</v>
      </c>
      <c r="H35" s="78">
        <v>1</v>
      </c>
      <c r="I35" s="78">
        <v>2</v>
      </c>
      <c r="J35" s="78">
        <v>1</v>
      </c>
      <c r="K35" s="78">
        <v>0.2</v>
      </c>
      <c r="L35" s="78">
        <v>0</v>
      </c>
      <c r="M35" s="78">
        <v>0.2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78">
        <v>0</v>
      </c>
      <c r="V35" s="78">
        <v>0</v>
      </c>
      <c r="W35" s="78">
        <v>0</v>
      </c>
      <c r="X35" s="78">
        <v>0</v>
      </c>
      <c r="Y35" s="78" t="s">
        <v>65</v>
      </c>
      <c r="Z35" s="78">
        <v>1.51</v>
      </c>
      <c r="AA35" s="78">
        <v>0</v>
      </c>
    </row>
    <row r="36" spans="1:27" ht="21" customHeight="1" x14ac:dyDescent="0.25">
      <c r="A36" s="80" t="s">
        <v>451</v>
      </c>
      <c r="B36" s="81" t="s">
        <v>56</v>
      </c>
      <c r="C36" s="81">
        <v>5</v>
      </c>
      <c r="D36" s="81" t="s">
        <v>51</v>
      </c>
      <c r="E36" s="82">
        <v>0.3</v>
      </c>
      <c r="F36" s="81">
        <v>0</v>
      </c>
      <c r="G36" s="81">
        <v>1</v>
      </c>
      <c r="H36" s="81">
        <v>0</v>
      </c>
      <c r="I36" s="81">
        <v>1</v>
      </c>
      <c r="J36" s="81">
        <v>1</v>
      </c>
      <c r="K36" s="81">
        <v>0.2</v>
      </c>
      <c r="L36" s="81">
        <v>0</v>
      </c>
      <c r="M36" s="81">
        <v>0.2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/>
      <c r="T36" s="81">
        <v>0</v>
      </c>
      <c r="U36" s="81"/>
      <c r="V36" s="81">
        <v>0</v>
      </c>
      <c r="W36" s="81"/>
      <c r="X36" s="81">
        <v>0</v>
      </c>
      <c r="Y36" s="81" t="s">
        <v>57</v>
      </c>
      <c r="Z36" s="81">
        <v>1.1299999999999999</v>
      </c>
      <c r="AA36" s="81">
        <v>0</v>
      </c>
    </row>
    <row r="37" spans="1:27" ht="21" customHeight="1" x14ac:dyDescent="0.25">
      <c r="A37" s="77" t="s">
        <v>452</v>
      </c>
      <c r="B37" s="78" t="s">
        <v>49</v>
      </c>
      <c r="C37" s="78">
        <v>5</v>
      </c>
      <c r="D37" s="78" t="s">
        <v>51</v>
      </c>
      <c r="E37" s="79">
        <v>0.3</v>
      </c>
      <c r="F37" s="78">
        <v>0</v>
      </c>
      <c r="G37" s="78">
        <v>0</v>
      </c>
      <c r="H37" s="78">
        <v>1</v>
      </c>
      <c r="I37" s="78">
        <v>1</v>
      </c>
      <c r="J37" s="78">
        <v>1</v>
      </c>
      <c r="K37" s="78">
        <v>0</v>
      </c>
      <c r="L37" s="78">
        <v>0.2</v>
      </c>
      <c r="M37" s="78">
        <v>0.2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/>
      <c r="T37" s="78">
        <v>0</v>
      </c>
      <c r="U37" s="78"/>
      <c r="V37" s="78">
        <v>0</v>
      </c>
      <c r="W37" s="78"/>
      <c r="X37" s="78">
        <v>0</v>
      </c>
      <c r="Y37" s="78" t="s">
        <v>48</v>
      </c>
      <c r="Z37" s="78">
        <v>0.56999999999999995</v>
      </c>
      <c r="AA37" s="78">
        <v>0</v>
      </c>
    </row>
    <row r="38" spans="1:27" ht="21" customHeight="1" x14ac:dyDescent="0.25">
      <c r="A38" s="80" t="s">
        <v>453</v>
      </c>
      <c r="B38" s="81" t="s">
        <v>66</v>
      </c>
      <c r="C38" s="81">
        <v>5.4</v>
      </c>
      <c r="D38" s="81" t="s">
        <v>51</v>
      </c>
      <c r="E38" s="82">
        <v>0.2</v>
      </c>
      <c r="F38" s="81">
        <v>0</v>
      </c>
      <c r="G38" s="81">
        <v>0</v>
      </c>
      <c r="H38" s="81">
        <v>1</v>
      </c>
      <c r="I38" s="81">
        <v>1</v>
      </c>
      <c r="J38" s="81">
        <v>1</v>
      </c>
      <c r="K38" s="81">
        <v>0</v>
      </c>
      <c r="L38" s="81">
        <v>0.19</v>
      </c>
      <c r="M38" s="81">
        <v>0.19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 t="s">
        <v>65</v>
      </c>
      <c r="Z38" s="81">
        <v>1.51</v>
      </c>
      <c r="AA38" s="81">
        <v>0</v>
      </c>
    </row>
    <row r="39" spans="1:27" ht="21" customHeight="1" x14ac:dyDescent="0.25">
      <c r="A39" s="77" t="s">
        <v>454</v>
      </c>
      <c r="B39" s="78" t="s">
        <v>54</v>
      </c>
      <c r="C39" s="78">
        <v>6.8</v>
      </c>
      <c r="D39" s="78" t="s">
        <v>51</v>
      </c>
      <c r="E39" s="79">
        <v>0</v>
      </c>
      <c r="F39" s="78">
        <v>0</v>
      </c>
      <c r="G39" s="78">
        <v>1</v>
      </c>
      <c r="H39" s="78">
        <v>0</v>
      </c>
      <c r="I39" s="78">
        <v>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/>
      <c r="T39" s="78">
        <v>0</v>
      </c>
      <c r="U39" s="78"/>
      <c r="V39" s="78">
        <v>0</v>
      </c>
      <c r="W39" s="78"/>
      <c r="X39" s="78">
        <v>0</v>
      </c>
      <c r="Y39" s="78" t="s">
        <v>53</v>
      </c>
      <c r="Z39" s="78">
        <v>0.56999999999999995</v>
      </c>
      <c r="AA39" s="78">
        <v>0</v>
      </c>
    </row>
    <row r="40" spans="1:27" ht="21" customHeight="1" x14ac:dyDescent="0.25">
      <c r="A40" s="80" t="s">
        <v>455</v>
      </c>
      <c r="B40" s="81" t="s">
        <v>76</v>
      </c>
      <c r="C40" s="81">
        <v>5</v>
      </c>
      <c r="D40" s="81" t="s">
        <v>51</v>
      </c>
      <c r="E40" s="82">
        <v>1</v>
      </c>
      <c r="F40" s="81">
        <v>0</v>
      </c>
      <c r="G40" s="81">
        <v>1</v>
      </c>
      <c r="H40" s="81">
        <v>2</v>
      </c>
      <c r="I40" s="81">
        <v>3</v>
      </c>
      <c r="J40" s="81">
        <v>3</v>
      </c>
      <c r="K40" s="81">
        <v>0.2</v>
      </c>
      <c r="L40" s="81">
        <v>0.4</v>
      </c>
      <c r="M40" s="81">
        <v>0.6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 t="s">
        <v>77</v>
      </c>
      <c r="Z40" s="81">
        <v>1.32</v>
      </c>
      <c r="AA40" s="81">
        <v>0</v>
      </c>
    </row>
    <row r="41" spans="1:27" ht="21" customHeight="1" x14ac:dyDescent="0.25">
      <c r="A41" s="77" t="s">
        <v>456</v>
      </c>
      <c r="B41" s="78" t="s">
        <v>43</v>
      </c>
      <c r="C41" s="78">
        <v>4.5</v>
      </c>
      <c r="D41" s="78" t="s">
        <v>51</v>
      </c>
      <c r="E41" s="79">
        <v>0.7</v>
      </c>
      <c r="F41" s="78">
        <v>0</v>
      </c>
      <c r="G41" s="78">
        <v>1</v>
      </c>
      <c r="H41" s="78">
        <v>1</v>
      </c>
      <c r="I41" s="78">
        <v>2</v>
      </c>
      <c r="J41" s="78">
        <v>2</v>
      </c>
      <c r="K41" s="78">
        <v>0.22</v>
      </c>
      <c r="L41" s="78">
        <v>0.22</v>
      </c>
      <c r="M41" s="78">
        <v>0.44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/>
      <c r="T41" s="78">
        <v>0</v>
      </c>
      <c r="U41" s="78"/>
      <c r="V41" s="78">
        <v>0</v>
      </c>
      <c r="W41" s="78"/>
      <c r="X41" s="78">
        <v>0</v>
      </c>
      <c r="Y41" s="78" t="s">
        <v>41</v>
      </c>
      <c r="Z41" s="78">
        <v>0.19</v>
      </c>
      <c r="AA41" s="78">
        <v>0</v>
      </c>
    </row>
    <row r="42" spans="1:27" ht="21" customHeight="1" x14ac:dyDescent="0.25">
      <c r="A42" s="15"/>
      <c r="B42" s="16"/>
      <c r="C42" s="16"/>
      <c r="D42" s="16"/>
      <c r="E42" s="17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21" customHeight="1" x14ac:dyDescent="0.25">
      <c r="A43" s="12"/>
      <c r="B43" s="13"/>
      <c r="C43" s="13"/>
      <c r="D43" s="13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21" customHeight="1" x14ac:dyDescent="0.25">
      <c r="A44" s="15"/>
      <c r="B44" s="16"/>
      <c r="C44" s="16"/>
      <c r="D44" s="16"/>
      <c r="E44" s="1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2"/>
      <c r="B45" s="13"/>
      <c r="C45" s="13"/>
      <c r="D45" s="13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A46" s="15"/>
      <c r="B46" s="16"/>
      <c r="C46" s="16"/>
      <c r="D46" s="16"/>
      <c r="E46" s="1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2"/>
      <c r="B47" s="13"/>
      <c r="C47" s="13"/>
      <c r="D47" s="13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5">
      <c r="A48" s="15"/>
      <c r="B48" s="16"/>
      <c r="C48" s="16"/>
      <c r="D48" s="16"/>
      <c r="E48" s="17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2"/>
      <c r="B49" s="13"/>
      <c r="C49" s="13"/>
      <c r="D49" s="13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5">
      <c r="A50" s="15"/>
      <c r="B50" s="16"/>
      <c r="C50" s="16"/>
      <c r="D50" s="16"/>
      <c r="E50" s="17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2"/>
      <c r="B51" s="13"/>
      <c r="C51" s="13"/>
      <c r="D51" s="13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5"/>
      <c r="B52" s="16"/>
      <c r="C52" s="16"/>
      <c r="D52" s="16"/>
      <c r="E52" s="17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2"/>
      <c r="B53" s="13"/>
      <c r="C53" s="13"/>
      <c r="D53" s="13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5"/>
      <c r="B54" s="16"/>
      <c r="C54" s="16"/>
      <c r="D54" s="16"/>
      <c r="E54" s="17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2"/>
      <c r="B55" s="13"/>
      <c r="C55" s="13"/>
      <c r="D55" s="13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5"/>
      <c r="B56" s="16"/>
      <c r="C56" s="16"/>
      <c r="D56" s="16"/>
      <c r="E56" s="17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2"/>
      <c r="B57" s="13"/>
      <c r="C57" s="13"/>
      <c r="D57" s="13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A58" s="15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2"/>
      <c r="B59" s="13"/>
      <c r="C59" s="13"/>
      <c r="D59" s="13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5">
      <c r="A60" s="15"/>
      <c r="B60" s="16"/>
      <c r="C60" s="16"/>
      <c r="D60" s="16"/>
      <c r="E60" s="17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2"/>
      <c r="B61" s="13"/>
      <c r="C61" s="13"/>
      <c r="D61" s="13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5">
      <c r="A62" s="15"/>
      <c r="B62" s="16"/>
      <c r="C62" s="16"/>
      <c r="D62" s="16"/>
      <c r="E62" s="17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2"/>
      <c r="B63" s="13"/>
      <c r="C63" s="13"/>
      <c r="D63" s="13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5">
      <c r="A64" s="15"/>
      <c r="B64" s="16"/>
      <c r="C64" s="16"/>
      <c r="D64" s="16"/>
      <c r="E64" s="17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2"/>
      <c r="B65" s="13"/>
      <c r="C65" s="13"/>
      <c r="D65" s="13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5">
      <c r="A66" s="15"/>
      <c r="B66" s="16"/>
      <c r="C66" s="16"/>
      <c r="D66" s="16"/>
      <c r="E66" s="17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2"/>
      <c r="B67" s="13"/>
      <c r="C67" s="13"/>
      <c r="D67" s="13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5">
      <c r="A68" s="15"/>
      <c r="B68" s="16"/>
      <c r="C68" s="16"/>
      <c r="D68" s="16"/>
      <c r="E68" s="17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2"/>
      <c r="B69" s="13"/>
      <c r="C69" s="13"/>
      <c r="D69" s="13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5">
      <c r="A70" s="15"/>
      <c r="B70" s="16"/>
      <c r="C70" s="16"/>
      <c r="D70" s="16"/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2"/>
      <c r="B71" s="13"/>
      <c r="C71" s="13"/>
      <c r="D71" s="13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5">
      <c r="A72" s="15"/>
      <c r="B72" s="16"/>
      <c r="C72" s="16"/>
      <c r="D72" s="16"/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2"/>
      <c r="B73" s="13"/>
      <c r="C73" s="13"/>
      <c r="D73" s="13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5">
      <c r="A74" s="15"/>
      <c r="B74" s="16"/>
      <c r="C74" s="16"/>
      <c r="D74" s="16"/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2"/>
      <c r="B75" s="13"/>
      <c r="C75" s="13"/>
      <c r="D75" s="13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5">
      <c r="A76" s="15"/>
      <c r="B76" s="16"/>
      <c r="C76" s="16"/>
      <c r="D76" s="16"/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2"/>
      <c r="B77" s="13"/>
      <c r="C77" s="13"/>
      <c r="D77" s="13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5">
      <c r="A78" s="15"/>
      <c r="B78" s="16"/>
      <c r="C78" s="16"/>
      <c r="D78" s="16"/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2"/>
      <c r="B79" s="13"/>
      <c r="C79" s="13"/>
      <c r="D79" s="13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5">
      <c r="A80" s="15"/>
      <c r="B80" s="16"/>
      <c r="C80" s="16"/>
      <c r="D80" s="16"/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 Team</vt:lpstr>
      <vt:lpstr>Fixtures</vt:lpstr>
      <vt:lpstr>GK</vt:lpstr>
      <vt:lpstr>DEF</vt:lpstr>
      <vt:lpstr>MID</vt:lpstr>
      <vt:lpstr>FWD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2024-09-17T02:29:35Z</dcterms:modified>
</cp:coreProperties>
</file>