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8885" windowHeight="8850"/>
  </bookViews>
  <sheets>
    <sheet name="2018野手一覧" sheetId="10" r:id="rId1"/>
    <sheet name="2018投手一覧" sheetId="3" r:id="rId2"/>
    <sheet name="work" sheetId="11" r:id="rId3"/>
    <sheet name="参考サイト" sheetId="8" r:id="rId4"/>
    <sheet name="2017野手一覧" sheetId="12" r:id="rId5"/>
    <sheet name="2017投手一覧" sheetId="13" r:id="rId6"/>
  </sheets>
  <definedNames>
    <definedName name="_xlnm._FilterDatabase" localSheetId="1" hidden="1">'2018投手一覧'!$A$1:$AU$70</definedName>
    <definedName name="_xlnm._FilterDatabase" localSheetId="0" hidden="1">'2018野手一覧'!$A$1:$AU$119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72" i="3" l="1"/>
  <c r="AJ121" i="10"/>
  <c r="AI2" i="3" l="1"/>
  <c r="AI70" i="3"/>
  <c r="AI69" i="3"/>
  <c r="AI68" i="3"/>
  <c r="AI67" i="3"/>
  <c r="AI66" i="3"/>
  <c r="AI65" i="3"/>
  <c r="AI64" i="3"/>
  <c r="AI63" i="3"/>
  <c r="AI62" i="3"/>
  <c r="AI61" i="3"/>
  <c r="AI60" i="3"/>
  <c r="AI59" i="3"/>
  <c r="AI58" i="3"/>
  <c r="AI57" i="3"/>
  <c r="AI56" i="3"/>
  <c r="AI55" i="3"/>
  <c r="AI54" i="3"/>
  <c r="AI53" i="3"/>
  <c r="AI52" i="3"/>
  <c r="AI51" i="3"/>
  <c r="AI50" i="3"/>
  <c r="AI49" i="3"/>
  <c r="AI48" i="3"/>
  <c r="AI47" i="3"/>
  <c r="AI46" i="3"/>
  <c r="AI45" i="3"/>
  <c r="AI44" i="3"/>
  <c r="AI43" i="3"/>
  <c r="AI42" i="3"/>
  <c r="AI41" i="3"/>
  <c r="AI40" i="3"/>
  <c r="AI39" i="3"/>
  <c r="AI38" i="3"/>
  <c r="AI37" i="3"/>
  <c r="AI36" i="3"/>
  <c r="AI35" i="3"/>
  <c r="AI34" i="3"/>
  <c r="AI33" i="3"/>
  <c r="AI32" i="3"/>
  <c r="AI31" i="3"/>
  <c r="AI30" i="3"/>
  <c r="AI29" i="3"/>
  <c r="AI28" i="3"/>
  <c r="AI27" i="3"/>
  <c r="AI26" i="3"/>
  <c r="AI25" i="3"/>
  <c r="AI24" i="3"/>
  <c r="AI23" i="3"/>
  <c r="AI22" i="3"/>
  <c r="AI21" i="3"/>
  <c r="AI20" i="3"/>
  <c r="AI19" i="3"/>
  <c r="AI18" i="3"/>
  <c r="AI17" i="3"/>
  <c r="AI16" i="3"/>
  <c r="AI15" i="3"/>
  <c r="AI14" i="3"/>
  <c r="AI13" i="3"/>
  <c r="AI12" i="3"/>
  <c r="AI11" i="3"/>
  <c r="AI10" i="3"/>
  <c r="AI9" i="3"/>
  <c r="AI8" i="3"/>
  <c r="AI7" i="3"/>
  <c r="AI6" i="3"/>
  <c r="AI5" i="3"/>
  <c r="AI4" i="3"/>
  <c r="AI3" i="3"/>
  <c r="AJ3" i="10"/>
  <c r="AJ4" i="10"/>
  <c r="AJ5" i="10"/>
  <c r="AJ6" i="10"/>
  <c r="AJ7" i="10"/>
  <c r="AJ8" i="10"/>
  <c r="AJ9" i="10"/>
  <c r="AJ10" i="10"/>
  <c r="AJ11" i="10"/>
  <c r="AJ12" i="10"/>
  <c r="AJ13" i="10"/>
  <c r="AJ14" i="10"/>
  <c r="AJ15" i="10"/>
  <c r="AJ16" i="10"/>
  <c r="AJ17" i="10"/>
  <c r="AJ18" i="10"/>
  <c r="AJ19" i="10"/>
  <c r="AJ20" i="10"/>
  <c r="AJ21" i="10"/>
  <c r="AJ22" i="10"/>
  <c r="AJ23" i="10"/>
  <c r="AJ24" i="10"/>
  <c r="AJ25" i="10"/>
  <c r="AJ26" i="10"/>
  <c r="AJ27" i="10"/>
  <c r="AJ28" i="10"/>
  <c r="AJ29" i="10"/>
  <c r="AJ30" i="10"/>
  <c r="AJ31" i="10"/>
  <c r="AJ32" i="10"/>
  <c r="AJ33" i="10"/>
  <c r="AJ34" i="10"/>
  <c r="AJ35" i="10"/>
  <c r="AJ36" i="10"/>
  <c r="AJ37" i="10"/>
  <c r="AJ38" i="10"/>
  <c r="AJ39" i="10"/>
  <c r="AJ40" i="10"/>
  <c r="AJ41" i="10"/>
  <c r="AJ42" i="10"/>
  <c r="AJ43" i="10"/>
  <c r="AJ44" i="10"/>
  <c r="AJ45" i="10"/>
  <c r="AJ46" i="10"/>
  <c r="AJ47" i="10"/>
  <c r="AJ48" i="10"/>
  <c r="AJ49" i="10"/>
  <c r="AJ50" i="10"/>
  <c r="AJ51" i="10"/>
  <c r="AJ52" i="10"/>
  <c r="AJ53" i="10"/>
  <c r="AJ54" i="10"/>
  <c r="AJ55" i="10"/>
  <c r="AJ56" i="10"/>
  <c r="AJ57" i="10"/>
  <c r="AJ58" i="10"/>
  <c r="AJ59" i="10"/>
  <c r="AJ60" i="10"/>
  <c r="AJ61" i="10"/>
  <c r="AJ62" i="10"/>
  <c r="AJ63" i="10"/>
  <c r="AJ64" i="10"/>
  <c r="AJ65" i="10"/>
  <c r="AJ66" i="10"/>
  <c r="AJ67" i="10"/>
  <c r="AJ68" i="10"/>
  <c r="AJ69" i="10"/>
  <c r="AJ70" i="10"/>
  <c r="AJ71" i="10"/>
  <c r="AJ72" i="10"/>
  <c r="AJ73" i="10"/>
  <c r="AJ74" i="10"/>
  <c r="AJ75" i="10"/>
  <c r="AJ76" i="10"/>
  <c r="AJ77" i="10"/>
  <c r="AJ78" i="10"/>
  <c r="AJ79" i="10"/>
  <c r="AJ80" i="10"/>
  <c r="AJ81" i="10"/>
  <c r="AJ82" i="10"/>
  <c r="AJ83" i="10"/>
  <c r="AJ84" i="10"/>
  <c r="AJ85" i="10"/>
  <c r="AJ86" i="10"/>
  <c r="AJ87" i="10"/>
  <c r="AJ88" i="10"/>
  <c r="AJ89" i="10"/>
  <c r="AJ90" i="10"/>
  <c r="AJ91" i="10"/>
  <c r="AJ92" i="10"/>
  <c r="AJ93" i="10"/>
  <c r="AJ94" i="10"/>
  <c r="AJ95" i="10"/>
  <c r="AJ96" i="10"/>
  <c r="AJ97" i="10"/>
  <c r="AJ98" i="10"/>
  <c r="AJ99" i="10"/>
  <c r="AJ100" i="10"/>
  <c r="AJ101" i="10"/>
  <c r="AJ102" i="10"/>
  <c r="AJ103" i="10"/>
  <c r="AJ104" i="10"/>
  <c r="AJ105" i="10"/>
  <c r="AJ106" i="10"/>
  <c r="AJ107" i="10"/>
  <c r="AJ108" i="10"/>
  <c r="AJ109" i="10"/>
  <c r="AJ110" i="10"/>
  <c r="AJ111" i="10"/>
  <c r="AJ112" i="10"/>
  <c r="AJ113" i="10"/>
  <c r="AJ114" i="10"/>
  <c r="AJ115" i="10"/>
  <c r="AJ116" i="10"/>
  <c r="AJ117" i="10"/>
  <c r="AJ118" i="10"/>
  <c r="AJ119" i="10"/>
  <c r="AJ2" i="10"/>
  <c r="AC3" i="13" l="1"/>
  <c r="AC4" i="13"/>
  <c r="AC5" i="13"/>
  <c r="AC6" i="13"/>
  <c r="AC7" i="13"/>
  <c r="AC8" i="13"/>
  <c r="AC9" i="13"/>
  <c r="AC10" i="13"/>
  <c r="AC11" i="13"/>
  <c r="AC12" i="13"/>
  <c r="AC13" i="13"/>
  <c r="AC14" i="13"/>
  <c r="AC15" i="13"/>
  <c r="AC16" i="13"/>
  <c r="AC17" i="13"/>
  <c r="AC18" i="13"/>
  <c r="AC19" i="13"/>
  <c r="AC20" i="13"/>
  <c r="AC21" i="13"/>
  <c r="AC22" i="13"/>
  <c r="AC23" i="13"/>
  <c r="AC24" i="13"/>
  <c r="AC25" i="13"/>
  <c r="AC26" i="13"/>
  <c r="AC27" i="13"/>
  <c r="AC28" i="13"/>
  <c r="AC29" i="13"/>
  <c r="AC30" i="13"/>
  <c r="AC31" i="13"/>
  <c r="AC32" i="13"/>
  <c r="AC33" i="13"/>
  <c r="AC34" i="13"/>
  <c r="AC35" i="13"/>
  <c r="AC36" i="13"/>
  <c r="AC37" i="13"/>
  <c r="AC38" i="13"/>
  <c r="AC39" i="13"/>
  <c r="AC40" i="13"/>
  <c r="AC41" i="13"/>
  <c r="AC42" i="13"/>
  <c r="AC43" i="13"/>
  <c r="AC44" i="13"/>
  <c r="AC45" i="13"/>
  <c r="AC46" i="13"/>
  <c r="AC47" i="13"/>
  <c r="AC48" i="13"/>
  <c r="AC49" i="13"/>
  <c r="AC50" i="13"/>
  <c r="AC51" i="13"/>
  <c r="AC52" i="13"/>
  <c r="AC53" i="13"/>
  <c r="AC54" i="13"/>
  <c r="AC55" i="13"/>
  <c r="AC56" i="13"/>
  <c r="AC57" i="13"/>
  <c r="AC58" i="13"/>
  <c r="AC59" i="13"/>
  <c r="AC60" i="13"/>
  <c r="AC61" i="13"/>
  <c r="AC62" i="13"/>
  <c r="AC63" i="13"/>
  <c r="AC64" i="13"/>
  <c r="AC65" i="13"/>
  <c r="AC66" i="13"/>
  <c r="AC67" i="13"/>
  <c r="AC2" i="13"/>
  <c r="AD3" i="13"/>
  <c r="AE3" i="13"/>
  <c r="AF3" i="13"/>
  <c r="AG3" i="13"/>
  <c r="AO3" i="13"/>
  <c r="AP3" i="13"/>
  <c r="AQ3" i="13"/>
  <c r="AR3" i="13"/>
  <c r="AS3" i="13"/>
  <c r="AT3" i="13"/>
  <c r="AD4" i="13"/>
  <c r="AE4" i="13"/>
  <c r="AF4" i="13"/>
  <c r="AG4" i="13"/>
  <c r="AO4" i="13"/>
  <c r="AP4" i="13"/>
  <c r="AQ4" i="13"/>
  <c r="AR4" i="13"/>
  <c r="AS4" i="13"/>
  <c r="AT4" i="13"/>
  <c r="AD5" i="13"/>
  <c r="AE5" i="13"/>
  <c r="AF5" i="13"/>
  <c r="AG5" i="13"/>
  <c r="AO5" i="13"/>
  <c r="AP5" i="13"/>
  <c r="AQ5" i="13"/>
  <c r="AR5" i="13"/>
  <c r="AS5" i="13"/>
  <c r="AT5" i="13"/>
  <c r="AD6" i="13"/>
  <c r="AE6" i="13"/>
  <c r="AF6" i="13"/>
  <c r="AG6" i="13"/>
  <c r="AO6" i="13"/>
  <c r="AP6" i="13"/>
  <c r="AQ6" i="13"/>
  <c r="AR6" i="13"/>
  <c r="AS6" i="13"/>
  <c r="AT6" i="13"/>
  <c r="AD7" i="13"/>
  <c r="AE7" i="13"/>
  <c r="AF7" i="13"/>
  <c r="AG7" i="13"/>
  <c r="AO7" i="13"/>
  <c r="AP7" i="13"/>
  <c r="AQ7" i="13"/>
  <c r="AR7" i="13"/>
  <c r="AS7" i="13"/>
  <c r="AT7" i="13"/>
  <c r="AD8" i="13"/>
  <c r="AE8" i="13"/>
  <c r="AF8" i="13"/>
  <c r="AG8" i="13"/>
  <c r="AO8" i="13"/>
  <c r="AI8" i="13" s="1"/>
  <c r="AH8" i="13" s="1"/>
  <c r="AP8" i="13"/>
  <c r="AQ8" i="13"/>
  <c r="AR8" i="13"/>
  <c r="AS8" i="13"/>
  <c r="AT8" i="13"/>
  <c r="AD9" i="13"/>
  <c r="AE9" i="13"/>
  <c r="AF9" i="13"/>
  <c r="AG9" i="13"/>
  <c r="AO9" i="13"/>
  <c r="AP9" i="13"/>
  <c r="AQ9" i="13"/>
  <c r="AR9" i="13"/>
  <c r="AS9" i="13"/>
  <c r="AT9" i="13"/>
  <c r="AD10" i="13"/>
  <c r="AE10" i="13"/>
  <c r="AF10" i="13"/>
  <c r="AG10" i="13"/>
  <c r="AO10" i="13"/>
  <c r="AP10" i="13"/>
  <c r="AQ10" i="13"/>
  <c r="AR10" i="13"/>
  <c r="AS10" i="13"/>
  <c r="AT10" i="13"/>
  <c r="AD11" i="13"/>
  <c r="AE11" i="13"/>
  <c r="AF11" i="13"/>
  <c r="AG11" i="13"/>
  <c r="AO11" i="13"/>
  <c r="AP11" i="13"/>
  <c r="AQ11" i="13"/>
  <c r="AR11" i="13"/>
  <c r="AS11" i="13"/>
  <c r="AT11" i="13"/>
  <c r="AD12" i="13"/>
  <c r="AE12" i="13"/>
  <c r="AF12" i="13"/>
  <c r="AG12" i="13"/>
  <c r="AO12" i="13"/>
  <c r="AP12" i="13"/>
  <c r="AQ12" i="13"/>
  <c r="AR12" i="13"/>
  <c r="AS12" i="13"/>
  <c r="AT12" i="13"/>
  <c r="AD13" i="13"/>
  <c r="AE13" i="13"/>
  <c r="AF13" i="13"/>
  <c r="AG13" i="13"/>
  <c r="AO13" i="13"/>
  <c r="AP13" i="13"/>
  <c r="AQ13" i="13"/>
  <c r="AR13" i="13"/>
  <c r="AS13" i="13"/>
  <c r="AT13" i="13"/>
  <c r="AD14" i="13"/>
  <c r="AE14" i="13"/>
  <c r="AF14" i="13"/>
  <c r="AG14" i="13"/>
  <c r="AO14" i="13"/>
  <c r="AP14" i="13"/>
  <c r="AQ14" i="13"/>
  <c r="AR14" i="13"/>
  <c r="AS14" i="13"/>
  <c r="AT14" i="13"/>
  <c r="AD15" i="13"/>
  <c r="AE15" i="13"/>
  <c r="AF15" i="13"/>
  <c r="AG15" i="13"/>
  <c r="AO15" i="13"/>
  <c r="AP15" i="13"/>
  <c r="AQ15" i="13"/>
  <c r="AR15" i="13"/>
  <c r="AS15" i="13"/>
  <c r="AT15" i="13"/>
  <c r="AD16" i="13"/>
  <c r="AE16" i="13"/>
  <c r="AF16" i="13"/>
  <c r="AG16" i="13"/>
  <c r="AO16" i="13"/>
  <c r="AP16" i="13"/>
  <c r="AQ16" i="13"/>
  <c r="AR16" i="13"/>
  <c r="AS16" i="13"/>
  <c r="AT16" i="13"/>
  <c r="AD17" i="13"/>
  <c r="AE17" i="13"/>
  <c r="AF17" i="13"/>
  <c r="AG17" i="13"/>
  <c r="AO17" i="13"/>
  <c r="AP17" i="13"/>
  <c r="AQ17" i="13"/>
  <c r="AR17" i="13"/>
  <c r="AS17" i="13"/>
  <c r="AT17" i="13"/>
  <c r="AD18" i="13"/>
  <c r="AE18" i="13"/>
  <c r="AF18" i="13"/>
  <c r="AG18" i="13"/>
  <c r="AO18" i="13"/>
  <c r="AP18" i="13"/>
  <c r="AQ18" i="13"/>
  <c r="AR18" i="13"/>
  <c r="AS18" i="13"/>
  <c r="AT18" i="13"/>
  <c r="AD19" i="13"/>
  <c r="AE19" i="13"/>
  <c r="AF19" i="13"/>
  <c r="AG19" i="13"/>
  <c r="AO19" i="13"/>
  <c r="AP19" i="13"/>
  <c r="AQ19" i="13"/>
  <c r="AR19" i="13"/>
  <c r="AS19" i="13"/>
  <c r="AT19" i="13"/>
  <c r="AD20" i="13"/>
  <c r="AE20" i="13"/>
  <c r="AF20" i="13"/>
  <c r="AG20" i="13"/>
  <c r="AO20" i="13"/>
  <c r="AP20" i="13"/>
  <c r="AQ20" i="13"/>
  <c r="AR20" i="13"/>
  <c r="AS20" i="13"/>
  <c r="AT20" i="13"/>
  <c r="AD21" i="13"/>
  <c r="AE21" i="13"/>
  <c r="AF21" i="13"/>
  <c r="AG21" i="13"/>
  <c r="AO21" i="13"/>
  <c r="AP21" i="13"/>
  <c r="AQ21" i="13"/>
  <c r="AR21" i="13"/>
  <c r="AS21" i="13"/>
  <c r="AT21" i="13"/>
  <c r="AD22" i="13"/>
  <c r="AE22" i="13"/>
  <c r="AF22" i="13"/>
  <c r="AG22" i="13"/>
  <c r="AO22" i="13"/>
  <c r="AP22" i="13"/>
  <c r="AQ22" i="13"/>
  <c r="AR22" i="13"/>
  <c r="AS22" i="13"/>
  <c r="AT22" i="13"/>
  <c r="AD23" i="13"/>
  <c r="AE23" i="13"/>
  <c r="AF23" i="13"/>
  <c r="AG23" i="13"/>
  <c r="AO23" i="13"/>
  <c r="AP23" i="13"/>
  <c r="AI23" i="13" s="1"/>
  <c r="AH23" i="13" s="1"/>
  <c r="AQ23" i="13"/>
  <c r="AR23" i="13"/>
  <c r="AS23" i="13"/>
  <c r="AT23" i="13"/>
  <c r="AD24" i="13"/>
  <c r="AE24" i="13"/>
  <c r="AF24" i="13"/>
  <c r="AG24" i="13"/>
  <c r="AO24" i="13"/>
  <c r="AP24" i="13"/>
  <c r="AQ24" i="13"/>
  <c r="AR24" i="13"/>
  <c r="AI24" i="13" s="1"/>
  <c r="AH24" i="13" s="1"/>
  <c r="AS24" i="13"/>
  <c r="AT24" i="13"/>
  <c r="AD25" i="13"/>
  <c r="AE25" i="13"/>
  <c r="AF25" i="13"/>
  <c r="AG25" i="13"/>
  <c r="AO25" i="13"/>
  <c r="AP25" i="13"/>
  <c r="AQ25" i="13"/>
  <c r="AR25" i="13"/>
  <c r="AI25" i="13" s="1"/>
  <c r="AH25" i="13" s="1"/>
  <c r="AS25" i="13"/>
  <c r="AT25" i="13"/>
  <c r="AD26" i="13"/>
  <c r="AE26" i="13"/>
  <c r="AF26" i="13"/>
  <c r="AG26" i="13"/>
  <c r="AO26" i="13"/>
  <c r="AI26" i="13" s="1"/>
  <c r="AH26" i="13" s="1"/>
  <c r="AP26" i="13"/>
  <c r="AQ26" i="13"/>
  <c r="AR26" i="13"/>
  <c r="AS26" i="13"/>
  <c r="AT26" i="13"/>
  <c r="AD27" i="13"/>
  <c r="AE27" i="13"/>
  <c r="AF27" i="13"/>
  <c r="AG27" i="13"/>
  <c r="AO27" i="13"/>
  <c r="AI27" i="13" s="1"/>
  <c r="AH27" i="13" s="1"/>
  <c r="AP27" i="13"/>
  <c r="AQ27" i="13"/>
  <c r="AR27" i="13"/>
  <c r="AS27" i="13"/>
  <c r="AT27" i="13"/>
  <c r="AD28" i="13"/>
  <c r="AE28" i="13"/>
  <c r="AF28" i="13"/>
  <c r="AG28" i="13"/>
  <c r="AO28" i="13"/>
  <c r="AP28" i="13"/>
  <c r="AI28" i="13" s="1"/>
  <c r="AH28" i="13" s="1"/>
  <c r="AQ28" i="13"/>
  <c r="AR28" i="13"/>
  <c r="AS28" i="13"/>
  <c r="AT28" i="13"/>
  <c r="AD29" i="13"/>
  <c r="AE29" i="13"/>
  <c r="AF29" i="13"/>
  <c r="AG29" i="13"/>
  <c r="AO29" i="13"/>
  <c r="AP29" i="13"/>
  <c r="AQ29" i="13"/>
  <c r="AR29" i="13"/>
  <c r="AI29" i="13" s="1"/>
  <c r="AH29" i="13" s="1"/>
  <c r="AS29" i="13"/>
  <c r="AT29" i="13"/>
  <c r="AD30" i="13"/>
  <c r="AE30" i="13"/>
  <c r="AF30" i="13"/>
  <c r="AG30" i="13"/>
  <c r="AO30" i="13"/>
  <c r="AI30" i="13" s="1"/>
  <c r="AH30" i="13" s="1"/>
  <c r="AP30" i="13"/>
  <c r="AQ30" i="13"/>
  <c r="AR30" i="13"/>
  <c r="AS30" i="13"/>
  <c r="AT30" i="13"/>
  <c r="AD31" i="13"/>
  <c r="AE31" i="13"/>
  <c r="AF31" i="13"/>
  <c r="AG31" i="13"/>
  <c r="AO31" i="13"/>
  <c r="AI31" i="13" s="1"/>
  <c r="AH31" i="13" s="1"/>
  <c r="AP31" i="13"/>
  <c r="AQ31" i="13"/>
  <c r="AR31" i="13"/>
  <c r="AS31" i="13"/>
  <c r="AT31" i="13"/>
  <c r="AD32" i="13"/>
  <c r="AE32" i="13"/>
  <c r="AF32" i="13"/>
  <c r="AG32" i="13"/>
  <c r="AO32" i="13"/>
  <c r="AP32" i="13"/>
  <c r="AI32" i="13" s="1"/>
  <c r="AH32" i="13" s="1"/>
  <c r="AQ32" i="13"/>
  <c r="AR32" i="13"/>
  <c r="AS32" i="13"/>
  <c r="AT32" i="13"/>
  <c r="AD33" i="13"/>
  <c r="AE33" i="13"/>
  <c r="AF33" i="13"/>
  <c r="AG33" i="13"/>
  <c r="AO33" i="13"/>
  <c r="AP33" i="13"/>
  <c r="AQ33" i="13"/>
  <c r="AR33" i="13"/>
  <c r="AI33" i="13" s="1"/>
  <c r="AH33" i="13" s="1"/>
  <c r="AS33" i="13"/>
  <c r="AT33" i="13"/>
  <c r="AD34" i="13"/>
  <c r="AE34" i="13"/>
  <c r="AF34" i="13"/>
  <c r="AG34" i="13"/>
  <c r="AO34" i="13"/>
  <c r="AI34" i="13" s="1"/>
  <c r="AH34" i="13" s="1"/>
  <c r="AP34" i="13"/>
  <c r="AQ34" i="13"/>
  <c r="AR34" i="13"/>
  <c r="AS34" i="13"/>
  <c r="AT34" i="13"/>
  <c r="AD35" i="13"/>
  <c r="AE35" i="13"/>
  <c r="AF35" i="13"/>
  <c r="AG35" i="13"/>
  <c r="AO35" i="13"/>
  <c r="AI35" i="13" s="1"/>
  <c r="AH35" i="13" s="1"/>
  <c r="AP35" i="13"/>
  <c r="AQ35" i="13"/>
  <c r="AR35" i="13"/>
  <c r="AS35" i="13"/>
  <c r="AT35" i="13"/>
  <c r="AD36" i="13"/>
  <c r="AE36" i="13"/>
  <c r="AF36" i="13"/>
  <c r="AG36" i="13"/>
  <c r="AO36" i="13"/>
  <c r="AI36" i="13" s="1"/>
  <c r="AH36" i="13" s="1"/>
  <c r="AP36" i="13"/>
  <c r="AQ36" i="13"/>
  <c r="AR36" i="13"/>
  <c r="AS36" i="13"/>
  <c r="AT36" i="13"/>
  <c r="AD37" i="13"/>
  <c r="AE37" i="13"/>
  <c r="AF37" i="13"/>
  <c r="AG37" i="13"/>
  <c r="AO37" i="13"/>
  <c r="AP37" i="13"/>
  <c r="AQ37" i="13"/>
  <c r="AR37" i="13"/>
  <c r="AI37" i="13" s="1"/>
  <c r="AH37" i="13" s="1"/>
  <c r="AS37" i="13"/>
  <c r="AT37" i="13"/>
  <c r="AD38" i="13"/>
  <c r="AE38" i="13"/>
  <c r="AF38" i="13"/>
  <c r="AG38" i="13"/>
  <c r="AO38" i="13"/>
  <c r="AI38" i="13" s="1"/>
  <c r="AH38" i="13" s="1"/>
  <c r="AP38" i="13"/>
  <c r="AQ38" i="13"/>
  <c r="AR38" i="13"/>
  <c r="AS38" i="13"/>
  <c r="AT38" i="13"/>
  <c r="AD39" i="13"/>
  <c r="AE39" i="13"/>
  <c r="AF39" i="13"/>
  <c r="AG39" i="13"/>
  <c r="AO39" i="13"/>
  <c r="AI39" i="13" s="1"/>
  <c r="AH39" i="13" s="1"/>
  <c r="AP39" i="13"/>
  <c r="AQ39" i="13"/>
  <c r="AR39" i="13"/>
  <c r="AS39" i="13"/>
  <c r="AT39" i="13"/>
  <c r="AD40" i="13"/>
  <c r="AE40" i="13"/>
  <c r="AF40" i="13"/>
  <c r="AG40" i="13"/>
  <c r="AO40" i="13"/>
  <c r="AI40" i="13" s="1"/>
  <c r="AH40" i="13" s="1"/>
  <c r="AP40" i="13"/>
  <c r="AQ40" i="13"/>
  <c r="AR40" i="13"/>
  <c r="AS40" i="13"/>
  <c r="AT40" i="13"/>
  <c r="AD41" i="13"/>
  <c r="AE41" i="13"/>
  <c r="AF41" i="13"/>
  <c r="AG41" i="13"/>
  <c r="AO41" i="13"/>
  <c r="AP41" i="13"/>
  <c r="AQ41" i="13"/>
  <c r="AR41" i="13"/>
  <c r="AI41" i="13" s="1"/>
  <c r="AH41" i="13" s="1"/>
  <c r="AS41" i="13"/>
  <c r="AT41" i="13"/>
  <c r="AD42" i="13"/>
  <c r="AE42" i="13"/>
  <c r="AF42" i="13"/>
  <c r="AG42" i="13"/>
  <c r="AO42" i="13"/>
  <c r="AI42" i="13" s="1"/>
  <c r="AH42" i="13" s="1"/>
  <c r="AP42" i="13"/>
  <c r="AQ42" i="13"/>
  <c r="AR42" i="13"/>
  <c r="AS42" i="13"/>
  <c r="AT42" i="13"/>
  <c r="AD43" i="13"/>
  <c r="AE43" i="13"/>
  <c r="AF43" i="13"/>
  <c r="AG43" i="13"/>
  <c r="AO43" i="13"/>
  <c r="AI43" i="13" s="1"/>
  <c r="AH43" i="13" s="1"/>
  <c r="AP43" i="13"/>
  <c r="AQ43" i="13"/>
  <c r="AR43" i="13"/>
  <c r="AS43" i="13"/>
  <c r="AT43" i="13"/>
  <c r="AD44" i="13"/>
  <c r="AE44" i="13"/>
  <c r="AF44" i="13"/>
  <c r="AG44" i="13"/>
  <c r="AO44" i="13"/>
  <c r="AI44" i="13" s="1"/>
  <c r="AH44" i="13" s="1"/>
  <c r="AP44" i="13"/>
  <c r="AQ44" i="13"/>
  <c r="AR44" i="13"/>
  <c r="AS44" i="13"/>
  <c r="AT44" i="13"/>
  <c r="AD45" i="13"/>
  <c r="AE45" i="13"/>
  <c r="AF45" i="13"/>
  <c r="AG45" i="13"/>
  <c r="AO45" i="13"/>
  <c r="AP45" i="13"/>
  <c r="AQ45" i="13"/>
  <c r="AR45" i="13"/>
  <c r="AI45" i="13" s="1"/>
  <c r="AH45" i="13" s="1"/>
  <c r="AS45" i="13"/>
  <c r="AT45" i="13"/>
  <c r="AD46" i="13"/>
  <c r="AE46" i="13"/>
  <c r="AF46" i="13"/>
  <c r="AG46" i="13"/>
  <c r="AO46" i="13"/>
  <c r="AI46" i="13" s="1"/>
  <c r="AH46" i="13" s="1"/>
  <c r="AP46" i="13"/>
  <c r="AQ46" i="13"/>
  <c r="AR46" i="13"/>
  <c r="AS46" i="13"/>
  <c r="AT46" i="13"/>
  <c r="AD47" i="13"/>
  <c r="AE47" i="13"/>
  <c r="AF47" i="13"/>
  <c r="AG47" i="13"/>
  <c r="AO47" i="13"/>
  <c r="AI47" i="13" s="1"/>
  <c r="AH47" i="13" s="1"/>
  <c r="AP47" i="13"/>
  <c r="AQ47" i="13"/>
  <c r="AR47" i="13"/>
  <c r="AS47" i="13"/>
  <c r="AT47" i="13"/>
  <c r="AD48" i="13"/>
  <c r="AE48" i="13"/>
  <c r="AF48" i="13"/>
  <c r="AG48" i="13"/>
  <c r="AO48" i="13"/>
  <c r="AI48" i="13" s="1"/>
  <c r="AH48" i="13" s="1"/>
  <c r="AP48" i="13"/>
  <c r="AQ48" i="13"/>
  <c r="AR48" i="13"/>
  <c r="AS48" i="13"/>
  <c r="AT48" i="13"/>
  <c r="AD49" i="13"/>
  <c r="AE49" i="13"/>
  <c r="AF49" i="13"/>
  <c r="AG49" i="13"/>
  <c r="AO49" i="13"/>
  <c r="AP49" i="13"/>
  <c r="AQ49" i="13"/>
  <c r="AR49" i="13"/>
  <c r="AI49" i="13" s="1"/>
  <c r="AH49" i="13" s="1"/>
  <c r="AS49" i="13"/>
  <c r="AT49" i="13"/>
  <c r="AD50" i="13"/>
  <c r="AE50" i="13"/>
  <c r="AF50" i="13"/>
  <c r="AG50" i="13"/>
  <c r="AO50" i="13"/>
  <c r="AI50" i="13" s="1"/>
  <c r="AH50" i="13" s="1"/>
  <c r="AP50" i="13"/>
  <c r="AQ50" i="13"/>
  <c r="AR50" i="13"/>
  <c r="AS50" i="13"/>
  <c r="AT50" i="13"/>
  <c r="AD51" i="13"/>
  <c r="AE51" i="13"/>
  <c r="AF51" i="13"/>
  <c r="AG51" i="13"/>
  <c r="AO51" i="13"/>
  <c r="AI51" i="13" s="1"/>
  <c r="AH51" i="13" s="1"/>
  <c r="AP51" i="13"/>
  <c r="AQ51" i="13"/>
  <c r="AR51" i="13"/>
  <c r="AS51" i="13"/>
  <c r="AT51" i="13"/>
  <c r="AD52" i="13"/>
  <c r="AE52" i="13"/>
  <c r="AF52" i="13"/>
  <c r="AG52" i="13"/>
  <c r="AO52" i="13"/>
  <c r="AI52" i="13" s="1"/>
  <c r="AH52" i="13" s="1"/>
  <c r="AP52" i="13"/>
  <c r="AQ52" i="13"/>
  <c r="AR52" i="13"/>
  <c r="AS52" i="13"/>
  <c r="AT52" i="13"/>
  <c r="AD53" i="13"/>
  <c r="AE53" i="13"/>
  <c r="AF53" i="13"/>
  <c r="AG53" i="13"/>
  <c r="AO53" i="13"/>
  <c r="AP53" i="13"/>
  <c r="AQ53" i="13"/>
  <c r="AR53" i="13"/>
  <c r="AI53" i="13" s="1"/>
  <c r="AH53" i="13" s="1"/>
  <c r="AS53" i="13"/>
  <c r="AT53" i="13"/>
  <c r="AD54" i="13"/>
  <c r="AE54" i="13"/>
  <c r="AF54" i="13"/>
  <c r="AG54" i="13"/>
  <c r="AO54" i="13"/>
  <c r="AI54" i="13" s="1"/>
  <c r="AH54" i="13" s="1"/>
  <c r="AP54" i="13"/>
  <c r="AQ54" i="13"/>
  <c r="AR54" i="13"/>
  <c r="AS54" i="13"/>
  <c r="AT54" i="13"/>
  <c r="AD55" i="13"/>
  <c r="AE55" i="13"/>
  <c r="AF55" i="13"/>
  <c r="AG55" i="13"/>
  <c r="AO55" i="13"/>
  <c r="AI55" i="13" s="1"/>
  <c r="AH55" i="13" s="1"/>
  <c r="AP55" i="13"/>
  <c r="AQ55" i="13"/>
  <c r="AR55" i="13"/>
  <c r="AS55" i="13"/>
  <c r="AT55" i="13"/>
  <c r="AD56" i="13"/>
  <c r="AE56" i="13"/>
  <c r="AF56" i="13"/>
  <c r="AG56" i="13"/>
  <c r="AO56" i="13"/>
  <c r="AI56" i="13" s="1"/>
  <c r="AH56" i="13" s="1"/>
  <c r="AP56" i="13"/>
  <c r="AQ56" i="13"/>
  <c r="AR56" i="13"/>
  <c r="AS56" i="13"/>
  <c r="AT56" i="13"/>
  <c r="AD57" i="13"/>
  <c r="AE57" i="13"/>
  <c r="AF57" i="13"/>
  <c r="AG57" i="13"/>
  <c r="AO57" i="13"/>
  <c r="AP57" i="13"/>
  <c r="AQ57" i="13"/>
  <c r="AR57" i="13"/>
  <c r="AI57" i="13" s="1"/>
  <c r="AH57" i="13" s="1"/>
  <c r="AS57" i="13"/>
  <c r="AT57" i="13"/>
  <c r="AD58" i="13"/>
  <c r="AE58" i="13"/>
  <c r="AF58" i="13"/>
  <c r="AG58" i="13"/>
  <c r="AO58" i="13"/>
  <c r="AI58" i="13" s="1"/>
  <c r="AH58" i="13" s="1"/>
  <c r="AP58" i="13"/>
  <c r="AQ58" i="13"/>
  <c r="AR58" i="13"/>
  <c r="AS58" i="13"/>
  <c r="AT58" i="13"/>
  <c r="AD59" i="13"/>
  <c r="AE59" i="13"/>
  <c r="AF59" i="13"/>
  <c r="AG59" i="13"/>
  <c r="AO59" i="13"/>
  <c r="AI59" i="13" s="1"/>
  <c r="AH59" i="13" s="1"/>
  <c r="AP59" i="13"/>
  <c r="AQ59" i="13"/>
  <c r="AR59" i="13"/>
  <c r="AS59" i="13"/>
  <c r="AT59" i="13"/>
  <c r="AD60" i="13"/>
  <c r="AE60" i="13"/>
  <c r="AF60" i="13"/>
  <c r="AG60" i="13"/>
  <c r="AO60" i="13"/>
  <c r="AI60" i="13" s="1"/>
  <c r="AH60" i="13" s="1"/>
  <c r="AP60" i="13"/>
  <c r="AQ60" i="13"/>
  <c r="AR60" i="13"/>
  <c r="AS60" i="13"/>
  <c r="AT60" i="13"/>
  <c r="AD61" i="13"/>
  <c r="AE61" i="13"/>
  <c r="AF61" i="13"/>
  <c r="AG61" i="13"/>
  <c r="AO61" i="13"/>
  <c r="AP61" i="13"/>
  <c r="AQ61" i="13"/>
  <c r="AR61" i="13"/>
  <c r="AI61" i="13" s="1"/>
  <c r="AH61" i="13" s="1"/>
  <c r="AS61" i="13"/>
  <c r="AT61" i="13"/>
  <c r="AD62" i="13"/>
  <c r="AE62" i="13"/>
  <c r="AF62" i="13"/>
  <c r="AG62" i="13"/>
  <c r="AO62" i="13"/>
  <c r="AI62" i="13" s="1"/>
  <c r="AH62" i="13" s="1"/>
  <c r="AP62" i="13"/>
  <c r="AQ62" i="13"/>
  <c r="AR62" i="13"/>
  <c r="AS62" i="13"/>
  <c r="AT62" i="13"/>
  <c r="AD63" i="13"/>
  <c r="AE63" i="13"/>
  <c r="AF63" i="13"/>
  <c r="AG63" i="13"/>
  <c r="AO63" i="13"/>
  <c r="AI63" i="13" s="1"/>
  <c r="AH63" i="13" s="1"/>
  <c r="AP63" i="13"/>
  <c r="AQ63" i="13"/>
  <c r="AR63" i="13"/>
  <c r="AS63" i="13"/>
  <c r="AT63" i="13"/>
  <c r="AD64" i="13"/>
  <c r="AE64" i="13"/>
  <c r="AF64" i="13"/>
  <c r="AG64" i="13"/>
  <c r="AO64" i="13"/>
  <c r="AI64" i="13" s="1"/>
  <c r="AH64" i="13" s="1"/>
  <c r="AP64" i="13"/>
  <c r="AQ64" i="13"/>
  <c r="AR64" i="13"/>
  <c r="AS64" i="13"/>
  <c r="AT64" i="13"/>
  <c r="AD65" i="13"/>
  <c r="AE65" i="13"/>
  <c r="AF65" i="13"/>
  <c r="AG65" i="13"/>
  <c r="AO65" i="13"/>
  <c r="AP65" i="13"/>
  <c r="AQ65" i="13"/>
  <c r="AR65" i="13"/>
  <c r="AI65" i="13" s="1"/>
  <c r="AH65" i="13" s="1"/>
  <c r="AS65" i="13"/>
  <c r="AT65" i="13"/>
  <c r="AD66" i="13"/>
  <c r="AE66" i="13"/>
  <c r="AF66" i="13"/>
  <c r="AG66" i="13"/>
  <c r="AO66" i="13"/>
  <c r="AI66" i="13" s="1"/>
  <c r="AH66" i="13" s="1"/>
  <c r="AP66" i="13"/>
  <c r="AQ66" i="13"/>
  <c r="AR66" i="13"/>
  <c r="AS66" i="13"/>
  <c r="AT66" i="13"/>
  <c r="AD67" i="13"/>
  <c r="AE67" i="13"/>
  <c r="AF67" i="13"/>
  <c r="AG67" i="13"/>
  <c r="AO67" i="13"/>
  <c r="AI67" i="13" s="1"/>
  <c r="AH67" i="13" s="1"/>
  <c r="AP67" i="13"/>
  <c r="AQ67" i="13"/>
  <c r="AR67" i="13"/>
  <c r="AS67" i="13"/>
  <c r="AT67" i="13"/>
  <c r="AT2" i="13"/>
  <c r="AS2" i="13"/>
  <c r="AR2" i="13"/>
  <c r="AQ2" i="13"/>
  <c r="AP2" i="13"/>
  <c r="AO2" i="13"/>
  <c r="AI2" i="13" s="1"/>
  <c r="AH2" i="13" s="1"/>
  <c r="AG2" i="13"/>
  <c r="AF2" i="13"/>
  <c r="AE2" i="13"/>
  <c r="AD2" i="13"/>
  <c r="AI22" i="13" l="1"/>
  <c r="AH22" i="13" s="1"/>
  <c r="AI20" i="13"/>
  <c r="AH20" i="13" s="1"/>
  <c r="AI18" i="13"/>
  <c r="AH18" i="13" s="1"/>
  <c r="AI16" i="13"/>
  <c r="AH16" i="13" s="1"/>
  <c r="AI14" i="13"/>
  <c r="AH14" i="13" s="1"/>
  <c r="AI12" i="13"/>
  <c r="AH12" i="13" s="1"/>
  <c r="AI10" i="13"/>
  <c r="AH10" i="13" s="1"/>
  <c r="AI6" i="13"/>
  <c r="AH6" i="13" s="1"/>
  <c r="AI4" i="13"/>
  <c r="AH4" i="13" s="1"/>
  <c r="AI21" i="13"/>
  <c r="AH21" i="13" s="1"/>
  <c r="AI19" i="13"/>
  <c r="AH19" i="13" s="1"/>
  <c r="AI17" i="13"/>
  <c r="AH17" i="13" s="1"/>
  <c r="AI15" i="13"/>
  <c r="AH15" i="13" s="1"/>
  <c r="AI13" i="13"/>
  <c r="AH13" i="13" s="1"/>
  <c r="AI11" i="13"/>
  <c r="AH11" i="13" s="1"/>
  <c r="AI9" i="13"/>
  <c r="AH9" i="13" s="1"/>
  <c r="AI7" i="13"/>
  <c r="AH7" i="13" s="1"/>
  <c r="AI5" i="13"/>
  <c r="AH5" i="13" s="1"/>
  <c r="AI3" i="13"/>
  <c r="AH3" i="13" s="1"/>
  <c r="AD72" i="3"/>
  <c r="AE72" i="3"/>
  <c r="AF72" i="3"/>
  <c r="AG72" i="3"/>
  <c r="AC72" i="3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" i="11"/>
  <c r="AC121" i="10"/>
  <c r="AD121" i="10"/>
  <c r="AE121" i="10"/>
  <c r="AF121" i="10"/>
  <c r="AG121" i="10"/>
  <c r="AH121" i="10"/>
  <c r="AB121" i="10"/>
  <c r="AH101" i="10" l="1"/>
  <c r="AQ65" i="3" l="1"/>
  <c r="AP65" i="3"/>
  <c r="AP11" i="3"/>
  <c r="AQ11" i="3"/>
  <c r="AR11" i="3"/>
  <c r="AS11" i="3"/>
  <c r="AT11" i="3"/>
  <c r="AU11" i="3"/>
  <c r="AP39" i="3"/>
  <c r="AQ39" i="3"/>
  <c r="AR39" i="3"/>
  <c r="AS39" i="3"/>
  <c r="AT39" i="3"/>
  <c r="AU39" i="3"/>
  <c r="AP3" i="3"/>
  <c r="AQ3" i="3"/>
  <c r="AR3" i="3"/>
  <c r="AS3" i="3"/>
  <c r="AT3" i="3"/>
  <c r="AU3" i="3"/>
  <c r="AP20" i="3"/>
  <c r="AQ20" i="3"/>
  <c r="AR20" i="3"/>
  <c r="AS20" i="3"/>
  <c r="AT20" i="3"/>
  <c r="AU20" i="3"/>
  <c r="AP33" i="3"/>
  <c r="AQ33" i="3"/>
  <c r="AR33" i="3"/>
  <c r="AS33" i="3"/>
  <c r="AT33" i="3"/>
  <c r="AU33" i="3"/>
  <c r="AP23" i="3"/>
  <c r="AQ23" i="3"/>
  <c r="AR23" i="3"/>
  <c r="AS23" i="3"/>
  <c r="AT23" i="3"/>
  <c r="AU23" i="3"/>
  <c r="AP31" i="3"/>
  <c r="AQ31" i="3"/>
  <c r="AR31" i="3"/>
  <c r="AS31" i="3"/>
  <c r="AT31" i="3"/>
  <c r="AU31" i="3"/>
  <c r="AP60" i="3"/>
  <c r="AQ60" i="3"/>
  <c r="AR60" i="3"/>
  <c r="AS60" i="3"/>
  <c r="AT60" i="3"/>
  <c r="AU60" i="3"/>
  <c r="AP6" i="3"/>
  <c r="AQ6" i="3"/>
  <c r="AR6" i="3"/>
  <c r="AS6" i="3"/>
  <c r="AT6" i="3"/>
  <c r="AU6" i="3"/>
  <c r="AP32" i="3"/>
  <c r="AQ32" i="3"/>
  <c r="AR32" i="3"/>
  <c r="AS32" i="3"/>
  <c r="AT32" i="3"/>
  <c r="AU32" i="3"/>
  <c r="AP53" i="3"/>
  <c r="AQ53" i="3"/>
  <c r="AR53" i="3"/>
  <c r="AS53" i="3"/>
  <c r="AT53" i="3"/>
  <c r="AU53" i="3"/>
  <c r="AP38" i="3"/>
  <c r="AQ38" i="3"/>
  <c r="AR38" i="3"/>
  <c r="AS38" i="3"/>
  <c r="AT38" i="3"/>
  <c r="AU38" i="3"/>
  <c r="AP18" i="3"/>
  <c r="AQ18" i="3"/>
  <c r="AR18" i="3"/>
  <c r="AS18" i="3"/>
  <c r="AT18" i="3"/>
  <c r="AU18" i="3"/>
  <c r="AP63" i="3"/>
  <c r="AQ63" i="3"/>
  <c r="AR63" i="3"/>
  <c r="AS63" i="3"/>
  <c r="AT63" i="3"/>
  <c r="AU63" i="3"/>
  <c r="AP55" i="3"/>
  <c r="AQ55" i="3"/>
  <c r="AR55" i="3"/>
  <c r="AS55" i="3"/>
  <c r="AT55" i="3"/>
  <c r="AU55" i="3"/>
  <c r="AP19" i="3"/>
  <c r="AQ19" i="3"/>
  <c r="AR19" i="3"/>
  <c r="AS19" i="3"/>
  <c r="AT19" i="3"/>
  <c r="AU19" i="3"/>
  <c r="AP15" i="3"/>
  <c r="AQ15" i="3"/>
  <c r="AR15" i="3"/>
  <c r="AS15" i="3"/>
  <c r="AT15" i="3"/>
  <c r="AU15" i="3"/>
  <c r="AP61" i="3"/>
  <c r="AQ61" i="3"/>
  <c r="AR61" i="3"/>
  <c r="AS61" i="3"/>
  <c r="AT61" i="3"/>
  <c r="AU61" i="3"/>
  <c r="AP40" i="3"/>
  <c r="AQ40" i="3"/>
  <c r="AR40" i="3"/>
  <c r="AS40" i="3"/>
  <c r="AT40" i="3"/>
  <c r="AU40" i="3"/>
  <c r="AP45" i="3"/>
  <c r="AQ45" i="3"/>
  <c r="AR45" i="3"/>
  <c r="AS45" i="3"/>
  <c r="AT45" i="3"/>
  <c r="AU45" i="3"/>
  <c r="AP48" i="3"/>
  <c r="AQ48" i="3"/>
  <c r="AR48" i="3"/>
  <c r="AS48" i="3"/>
  <c r="AT48" i="3"/>
  <c r="AU48" i="3"/>
  <c r="AP8" i="3"/>
  <c r="AQ8" i="3"/>
  <c r="AR8" i="3"/>
  <c r="AS8" i="3"/>
  <c r="AT8" i="3"/>
  <c r="AU8" i="3"/>
  <c r="AP64" i="3"/>
  <c r="AQ64" i="3"/>
  <c r="AR64" i="3"/>
  <c r="AS64" i="3"/>
  <c r="AT64" i="3"/>
  <c r="AU64" i="3"/>
  <c r="AP35" i="3"/>
  <c r="AQ35" i="3"/>
  <c r="AR35" i="3"/>
  <c r="AS35" i="3"/>
  <c r="AT35" i="3"/>
  <c r="AU35" i="3"/>
  <c r="AP67" i="3"/>
  <c r="AQ67" i="3"/>
  <c r="AR67" i="3"/>
  <c r="AS67" i="3"/>
  <c r="AT67" i="3"/>
  <c r="AU67" i="3"/>
  <c r="AP50" i="3"/>
  <c r="AQ50" i="3"/>
  <c r="AR50" i="3"/>
  <c r="AS50" i="3"/>
  <c r="AT50" i="3"/>
  <c r="AU50" i="3"/>
  <c r="AP70" i="3"/>
  <c r="AQ70" i="3"/>
  <c r="AR70" i="3"/>
  <c r="AS70" i="3"/>
  <c r="AT70" i="3"/>
  <c r="AU70" i="3"/>
  <c r="AP5" i="3"/>
  <c r="AQ5" i="3"/>
  <c r="AR5" i="3"/>
  <c r="AS5" i="3"/>
  <c r="AT5" i="3"/>
  <c r="AU5" i="3"/>
  <c r="AP44" i="3"/>
  <c r="AQ44" i="3"/>
  <c r="AR44" i="3"/>
  <c r="AS44" i="3"/>
  <c r="AT44" i="3"/>
  <c r="AU44" i="3"/>
  <c r="AP2" i="3"/>
  <c r="AQ2" i="3"/>
  <c r="AR2" i="3"/>
  <c r="AS2" i="3"/>
  <c r="AT2" i="3"/>
  <c r="AU2" i="3"/>
  <c r="AP14" i="3"/>
  <c r="AQ14" i="3"/>
  <c r="AR14" i="3"/>
  <c r="AS14" i="3"/>
  <c r="AT14" i="3"/>
  <c r="AU14" i="3"/>
  <c r="AP69" i="3"/>
  <c r="AQ69" i="3"/>
  <c r="AR69" i="3"/>
  <c r="AS69" i="3"/>
  <c r="AT69" i="3"/>
  <c r="AU69" i="3"/>
  <c r="AP28" i="3"/>
  <c r="AQ28" i="3"/>
  <c r="AR28" i="3"/>
  <c r="AS28" i="3"/>
  <c r="AT28" i="3"/>
  <c r="AU28" i="3"/>
  <c r="AP52" i="3"/>
  <c r="AQ52" i="3"/>
  <c r="AR52" i="3"/>
  <c r="AS52" i="3"/>
  <c r="AT52" i="3"/>
  <c r="AU52" i="3"/>
  <c r="AP7" i="3"/>
  <c r="AQ7" i="3"/>
  <c r="AR7" i="3"/>
  <c r="AS7" i="3"/>
  <c r="AT7" i="3"/>
  <c r="AU7" i="3"/>
  <c r="AP58" i="3"/>
  <c r="AQ58" i="3"/>
  <c r="AR58" i="3"/>
  <c r="AS58" i="3"/>
  <c r="AT58" i="3"/>
  <c r="AU58" i="3"/>
  <c r="AP66" i="3"/>
  <c r="AQ66" i="3"/>
  <c r="AR66" i="3"/>
  <c r="AS66" i="3"/>
  <c r="AT66" i="3"/>
  <c r="AU66" i="3"/>
  <c r="AP56" i="3"/>
  <c r="AQ56" i="3"/>
  <c r="AR56" i="3"/>
  <c r="AS56" i="3"/>
  <c r="AT56" i="3"/>
  <c r="AU56" i="3"/>
  <c r="AP30" i="3"/>
  <c r="AQ30" i="3"/>
  <c r="AR30" i="3"/>
  <c r="AS30" i="3"/>
  <c r="AT30" i="3"/>
  <c r="AU30" i="3"/>
  <c r="AP21" i="3"/>
  <c r="AQ21" i="3"/>
  <c r="AR21" i="3"/>
  <c r="AS21" i="3"/>
  <c r="AT21" i="3"/>
  <c r="AU21" i="3"/>
  <c r="AP59" i="3"/>
  <c r="AQ59" i="3"/>
  <c r="AR59" i="3"/>
  <c r="AS59" i="3"/>
  <c r="AT59" i="3"/>
  <c r="AU59" i="3"/>
  <c r="AP25" i="3"/>
  <c r="AQ25" i="3"/>
  <c r="AR25" i="3"/>
  <c r="AS25" i="3"/>
  <c r="AT25" i="3"/>
  <c r="AU25" i="3"/>
  <c r="AP17" i="3"/>
  <c r="AQ17" i="3"/>
  <c r="AR17" i="3"/>
  <c r="AS17" i="3"/>
  <c r="AT17" i="3"/>
  <c r="AU17" i="3"/>
  <c r="AP29" i="3"/>
  <c r="AQ29" i="3"/>
  <c r="AR29" i="3"/>
  <c r="AS29" i="3"/>
  <c r="AT29" i="3"/>
  <c r="AU29" i="3"/>
  <c r="AP49" i="3"/>
  <c r="AQ49" i="3"/>
  <c r="AR49" i="3"/>
  <c r="AS49" i="3"/>
  <c r="AT49" i="3"/>
  <c r="AU49" i="3"/>
  <c r="AP34" i="3"/>
  <c r="AQ34" i="3"/>
  <c r="AR34" i="3"/>
  <c r="AS34" i="3"/>
  <c r="AT34" i="3"/>
  <c r="AU34" i="3"/>
  <c r="AP68" i="3"/>
  <c r="AQ68" i="3"/>
  <c r="AR68" i="3"/>
  <c r="AS68" i="3"/>
  <c r="AT68" i="3"/>
  <c r="AU68" i="3"/>
  <c r="AP54" i="3"/>
  <c r="AQ54" i="3"/>
  <c r="AR54" i="3"/>
  <c r="AS54" i="3"/>
  <c r="AT54" i="3"/>
  <c r="AU54" i="3"/>
  <c r="AP46" i="3"/>
  <c r="AQ46" i="3"/>
  <c r="AR46" i="3"/>
  <c r="AS46" i="3"/>
  <c r="AT46" i="3"/>
  <c r="AU46" i="3"/>
  <c r="AP57" i="3"/>
  <c r="AQ57" i="3"/>
  <c r="AR57" i="3"/>
  <c r="AS57" i="3"/>
  <c r="AT57" i="3"/>
  <c r="AU57" i="3"/>
  <c r="AP43" i="3"/>
  <c r="AQ43" i="3"/>
  <c r="AR43" i="3"/>
  <c r="AS43" i="3"/>
  <c r="AT43" i="3"/>
  <c r="AU43" i="3"/>
  <c r="AP26" i="3"/>
  <c r="AQ26" i="3"/>
  <c r="AR26" i="3"/>
  <c r="AS26" i="3"/>
  <c r="AT26" i="3"/>
  <c r="AU26" i="3"/>
  <c r="AP41" i="3"/>
  <c r="AQ41" i="3"/>
  <c r="AR41" i="3"/>
  <c r="AS41" i="3"/>
  <c r="AT41" i="3"/>
  <c r="AU41" i="3"/>
  <c r="AP27" i="3"/>
  <c r="AQ27" i="3"/>
  <c r="AR27" i="3"/>
  <c r="AS27" i="3"/>
  <c r="AT27" i="3"/>
  <c r="AU27" i="3"/>
  <c r="AP4" i="3"/>
  <c r="AQ4" i="3"/>
  <c r="AR4" i="3"/>
  <c r="AS4" i="3"/>
  <c r="AT4" i="3"/>
  <c r="AU4" i="3"/>
  <c r="AP62" i="3"/>
  <c r="AQ62" i="3"/>
  <c r="AR62" i="3"/>
  <c r="AS62" i="3"/>
  <c r="AT62" i="3"/>
  <c r="AU62" i="3"/>
  <c r="AP36" i="3"/>
  <c r="AQ36" i="3"/>
  <c r="AR36" i="3"/>
  <c r="AS36" i="3"/>
  <c r="AT36" i="3"/>
  <c r="AU36" i="3"/>
  <c r="AP24" i="3"/>
  <c r="AQ24" i="3"/>
  <c r="AR24" i="3"/>
  <c r="AS24" i="3"/>
  <c r="AT24" i="3"/>
  <c r="AU24" i="3"/>
  <c r="AP42" i="3"/>
  <c r="AQ42" i="3"/>
  <c r="AR42" i="3"/>
  <c r="AS42" i="3"/>
  <c r="AT42" i="3"/>
  <c r="AU42" i="3"/>
  <c r="AP12" i="3"/>
  <c r="AQ12" i="3"/>
  <c r="AR12" i="3"/>
  <c r="AS12" i="3"/>
  <c r="AT12" i="3"/>
  <c r="AU12" i="3"/>
  <c r="AP51" i="3"/>
  <c r="AQ51" i="3"/>
  <c r="AR51" i="3"/>
  <c r="AS51" i="3"/>
  <c r="AT51" i="3"/>
  <c r="AU51" i="3"/>
  <c r="AP9" i="3"/>
  <c r="AQ9" i="3"/>
  <c r="AR9" i="3"/>
  <c r="AS9" i="3"/>
  <c r="AT9" i="3"/>
  <c r="AU9" i="3"/>
  <c r="AP10" i="3"/>
  <c r="AQ10" i="3"/>
  <c r="AR10" i="3"/>
  <c r="AS10" i="3"/>
  <c r="AT10" i="3"/>
  <c r="AU10" i="3"/>
  <c r="AP16" i="3"/>
  <c r="AQ16" i="3"/>
  <c r="AR16" i="3"/>
  <c r="AS16" i="3"/>
  <c r="AT16" i="3"/>
  <c r="AU16" i="3"/>
  <c r="AP22" i="3"/>
  <c r="AQ22" i="3"/>
  <c r="AR22" i="3"/>
  <c r="AS22" i="3"/>
  <c r="AT22" i="3"/>
  <c r="AU22" i="3"/>
  <c r="AP47" i="3"/>
  <c r="AQ47" i="3"/>
  <c r="AR47" i="3"/>
  <c r="AS47" i="3"/>
  <c r="AT47" i="3"/>
  <c r="AU47" i="3"/>
  <c r="AP37" i="3"/>
  <c r="AQ37" i="3"/>
  <c r="AR37" i="3"/>
  <c r="AS37" i="3"/>
  <c r="AT37" i="3"/>
  <c r="AU37" i="3"/>
  <c r="AP13" i="3"/>
  <c r="AQ13" i="3"/>
  <c r="AR13" i="3"/>
  <c r="AS13" i="3"/>
  <c r="AT13" i="3"/>
  <c r="AU13" i="3"/>
  <c r="AU65" i="3"/>
  <c r="AT65" i="3"/>
  <c r="AS65" i="3"/>
  <c r="AR65" i="3"/>
  <c r="AJ55" i="3" l="1"/>
  <c r="AH55" i="3" s="1"/>
  <c r="AJ51" i="3"/>
  <c r="AH51" i="3" s="1"/>
  <c r="AJ23" i="3"/>
  <c r="AH23" i="3" s="1"/>
  <c r="AJ18" i="3"/>
  <c r="AH18" i="3" s="1"/>
  <c r="AJ69" i="3"/>
  <c r="AH69" i="3" s="1"/>
  <c r="AJ46" i="3"/>
  <c r="AH46" i="3" s="1"/>
  <c r="AJ7" i="3"/>
  <c r="AH7" i="3" s="1"/>
  <c r="AJ50" i="3"/>
  <c r="AH50" i="3" s="1"/>
  <c r="AJ30" i="3"/>
  <c r="AH30" i="3" s="1"/>
  <c r="AJ57" i="3"/>
  <c r="AH57" i="3" s="1"/>
  <c r="AJ66" i="3"/>
  <c r="AH66" i="3" s="1"/>
  <c r="AJ70" i="3"/>
  <c r="AH70" i="3" s="1"/>
  <c r="AJ15" i="3"/>
  <c r="AH15" i="3" s="1"/>
  <c r="AJ19" i="3"/>
  <c r="AH19" i="3" s="1"/>
  <c r="AJ53" i="3"/>
  <c r="AH53" i="3" s="1"/>
  <c r="AJ31" i="3"/>
  <c r="AH31" i="3" s="1"/>
  <c r="AJ59" i="3"/>
  <c r="AH59" i="3" s="1"/>
  <c r="AJ38" i="3"/>
  <c r="AH38" i="3" s="1"/>
  <c r="AJ39" i="3"/>
  <c r="AH39" i="3" s="1"/>
  <c r="AJ11" i="3"/>
  <c r="AH11" i="3" s="1"/>
  <c r="AJ47" i="3"/>
  <c r="AH47" i="3" s="1"/>
  <c r="AJ62" i="3"/>
  <c r="AH62" i="3" s="1"/>
  <c r="AJ27" i="3"/>
  <c r="AH27" i="3" s="1"/>
  <c r="AJ43" i="3"/>
  <c r="AH43" i="3" s="1"/>
  <c r="AJ34" i="3"/>
  <c r="AH34" i="3" s="1"/>
  <c r="AJ22" i="3"/>
  <c r="AH22" i="3" s="1"/>
  <c r="AJ54" i="3"/>
  <c r="AH54" i="3" s="1"/>
  <c r="AJ58" i="3"/>
  <c r="AH58" i="3" s="1"/>
  <c r="AJ67" i="3"/>
  <c r="AH67" i="3" s="1"/>
  <c r="AJ35" i="3"/>
  <c r="AH35" i="3" s="1"/>
  <c r="AJ45" i="3"/>
  <c r="AH45" i="3" s="1"/>
  <c r="AJ61" i="3"/>
  <c r="AH61" i="3" s="1"/>
  <c r="AJ63" i="3"/>
  <c r="AH63" i="3" s="1"/>
  <c r="AJ6" i="3"/>
  <c r="AH6" i="3" s="1"/>
  <c r="AJ33" i="3"/>
  <c r="AH33" i="3" s="1"/>
  <c r="AJ3" i="3"/>
  <c r="AH3" i="3" s="1"/>
  <c r="AJ65" i="3"/>
  <c r="AH65" i="3" s="1"/>
  <c r="AJ49" i="3"/>
  <c r="AH49" i="3" s="1"/>
  <c r="AJ42" i="3"/>
  <c r="AH42" i="3" s="1"/>
  <c r="AJ26" i="3"/>
  <c r="AH26" i="3" s="1"/>
  <c r="AJ10" i="3"/>
  <c r="AH10" i="3" s="1"/>
  <c r="AJ68" i="3"/>
  <c r="AH68" i="3" s="1"/>
  <c r="AJ64" i="3"/>
  <c r="AH64" i="3" s="1"/>
  <c r="AJ60" i="3"/>
  <c r="AH60" i="3" s="1"/>
  <c r="AJ56" i="3"/>
  <c r="AH56" i="3" s="1"/>
  <c r="AJ52" i="3"/>
  <c r="AH52" i="3" s="1"/>
  <c r="AJ48" i="3"/>
  <c r="AH48" i="3" s="1"/>
  <c r="AJ44" i="3"/>
  <c r="AH44" i="3" s="1"/>
  <c r="AJ40" i="3"/>
  <c r="AH40" i="3" s="1"/>
  <c r="AJ36" i="3"/>
  <c r="AH36" i="3" s="1"/>
  <c r="AJ32" i="3"/>
  <c r="AH32" i="3" s="1"/>
  <c r="AJ28" i="3"/>
  <c r="AH28" i="3" s="1"/>
  <c r="AJ24" i="3"/>
  <c r="AH24" i="3" s="1"/>
  <c r="AJ20" i="3"/>
  <c r="AH20" i="3" s="1"/>
  <c r="AJ16" i="3"/>
  <c r="AH16" i="3" s="1"/>
  <c r="AJ12" i="3"/>
  <c r="AH12" i="3" s="1"/>
  <c r="AJ8" i="3"/>
  <c r="AH8" i="3" s="1"/>
  <c r="AJ4" i="3"/>
  <c r="AH4" i="3" s="1"/>
  <c r="AJ2" i="3"/>
  <c r="AH2" i="3" s="1"/>
  <c r="AJ14" i="3"/>
  <c r="AH14" i="3" s="1"/>
  <c r="AJ41" i="3"/>
  <c r="AH41" i="3" s="1"/>
  <c r="AJ37" i="3"/>
  <c r="AH37" i="3" s="1"/>
  <c r="AJ29" i="3"/>
  <c r="AH29" i="3" s="1"/>
  <c r="AJ25" i="3"/>
  <c r="AH25" i="3" s="1"/>
  <c r="AJ21" i="3"/>
  <c r="AH21" i="3" s="1"/>
  <c r="AJ17" i="3"/>
  <c r="AH17" i="3" s="1"/>
  <c r="AJ13" i="3"/>
  <c r="AH13" i="3" s="1"/>
  <c r="AJ9" i="3"/>
  <c r="AH9" i="3" s="1"/>
  <c r="AJ5" i="3"/>
  <c r="AH5" i="3" s="1"/>
  <c r="AC11" i="3"/>
  <c r="AC39" i="3"/>
  <c r="AC3" i="3"/>
  <c r="AC20" i="3"/>
  <c r="AC33" i="3"/>
  <c r="AC23" i="3"/>
  <c r="AC31" i="3"/>
  <c r="AC60" i="3"/>
  <c r="AC32" i="3"/>
  <c r="AC6" i="3"/>
  <c r="AC53" i="3"/>
  <c r="AC38" i="3"/>
  <c r="AC18" i="3"/>
  <c r="AC63" i="3"/>
  <c r="AC19" i="3"/>
  <c r="AC55" i="3"/>
  <c r="AC15" i="3"/>
  <c r="AC61" i="3"/>
  <c r="AC40" i="3"/>
  <c r="AC45" i="3"/>
  <c r="AC48" i="3"/>
  <c r="AC8" i="3"/>
  <c r="AC64" i="3"/>
  <c r="AC35" i="3"/>
  <c r="AC67" i="3"/>
  <c r="AC50" i="3"/>
  <c r="AC70" i="3"/>
  <c r="AC5" i="3"/>
  <c r="AC44" i="3"/>
  <c r="AC2" i="3"/>
  <c r="AC14" i="3"/>
  <c r="AC69" i="3"/>
  <c r="AC28" i="3"/>
  <c r="AC52" i="3"/>
  <c r="AC7" i="3"/>
  <c r="AC58" i="3"/>
  <c r="AC66" i="3"/>
  <c r="AC56" i="3"/>
  <c r="AC30" i="3"/>
  <c r="AC21" i="3"/>
  <c r="AC59" i="3"/>
  <c r="AC25" i="3"/>
  <c r="AC17" i="3"/>
  <c r="AC29" i="3"/>
  <c r="AC49" i="3"/>
  <c r="AC34" i="3"/>
  <c r="AC68" i="3"/>
  <c r="AC54" i="3"/>
  <c r="AC46" i="3"/>
  <c r="AC57" i="3"/>
  <c r="AC43" i="3"/>
  <c r="AC26" i="3"/>
  <c r="AC41" i="3"/>
  <c r="AC27" i="3"/>
  <c r="AC4" i="3"/>
  <c r="AC62" i="3"/>
  <c r="AC36" i="3"/>
  <c r="AC24" i="3"/>
  <c r="AC42" i="3"/>
  <c r="AC12" i="3"/>
  <c r="AC51" i="3"/>
  <c r="AC9" i="3"/>
  <c r="AC10" i="3"/>
  <c r="AC16" i="3"/>
  <c r="AC22" i="3"/>
  <c r="AC47" i="3"/>
  <c r="AC37" i="3"/>
  <c r="AC13" i="3"/>
  <c r="AC65" i="3"/>
  <c r="AF65" i="3"/>
  <c r="AB83" i="10"/>
  <c r="AB48" i="10"/>
  <c r="AB85" i="10"/>
  <c r="AB3" i="10"/>
  <c r="AB46" i="10"/>
  <c r="AB4" i="10"/>
  <c r="AB92" i="10"/>
  <c r="AB11" i="10"/>
  <c r="AB114" i="10"/>
  <c r="AB53" i="10"/>
  <c r="AB110" i="10"/>
  <c r="AB101" i="10"/>
  <c r="AB94" i="10"/>
  <c r="AB47" i="10"/>
  <c r="AB108" i="10"/>
  <c r="AB55" i="10"/>
  <c r="AB5" i="10"/>
  <c r="AB79" i="10"/>
  <c r="AB27" i="10"/>
  <c r="AB12" i="10"/>
  <c r="AB98" i="10"/>
  <c r="AB2" i="10"/>
  <c r="AB97" i="10"/>
  <c r="AB62" i="10"/>
  <c r="AB14" i="10"/>
  <c r="AB51" i="10"/>
  <c r="AB72" i="10"/>
  <c r="AB61" i="10"/>
  <c r="AB69" i="10"/>
  <c r="AB117" i="10"/>
  <c r="AB28" i="10"/>
  <c r="AB66" i="10"/>
  <c r="AB80" i="10"/>
  <c r="AB13" i="10"/>
  <c r="AB93" i="10"/>
  <c r="AB73" i="10"/>
  <c r="AB107" i="10"/>
  <c r="AB88" i="10"/>
  <c r="AB43" i="10"/>
  <c r="AB78" i="10"/>
  <c r="AB76" i="10"/>
  <c r="AB15" i="10"/>
  <c r="AB38" i="10"/>
  <c r="AB105" i="10"/>
  <c r="AB22" i="10"/>
  <c r="AB25" i="10"/>
  <c r="AB24" i="10"/>
  <c r="AB19" i="10"/>
  <c r="AB17" i="10"/>
  <c r="AB9" i="10"/>
  <c r="AB82" i="10"/>
  <c r="AB16" i="10"/>
  <c r="AB90" i="10"/>
  <c r="AB54" i="10"/>
  <c r="AB57" i="10"/>
  <c r="AB74" i="10"/>
  <c r="AB70" i="10"/>
  <c r="AB30" i="10"/>
  <c r="AB86" i="10"/>
  <c r="AB58" i="10"/>
  <c r="AB68" i="10"/>
  <c r="AB87" i="10"/>
  <c r="AB41" i="10"/>
  <c r="AB21" i="10"/>
  <c r="AB34" i="10"/>
  <c r="AB40" i="10"/>
  <c r="AB56" i="10"/>
  <c r="AB33" i="10"/>
  <c r="AB113" i="10"/>
  <c r="AB112" i="10"/>
  <c r="AB32" i="10"/>
  <c r="AB96" i="10"/>
  <c r="AB104" i="10"/>
  <c r="AB7" i="10"/>
  <c r="AB119" i="10"/>
  <c r="AB111" i="10"/>
  <c r="AB109" i="10"/>
  <c r="AB42" i="10"/>
  <c r="AB63" i="10"/>
  <c r="AB116" i="10"/>
  <c r="AB77" i="10"/>
  <c r="AB81" i="10"/>
  <c r="AB20" i="10"/>
  <c r="AB59" i="10"/>
  <c r="AB60" i="10"/>
  <c r="AB65" i="10"/>
  <c r="AB118" i="10"/>
  <c r="AB8" i="10"/>
  <c r="AB36" i="10"/>
  <c r="AB102" i="10"/>
  <c r="AB35" i="10"/>
  <c r="AB115" i="10"/>
  <c r="AB91" i="10"/>
  <c r="AB39" i="10"/>
  <c r="AB67" i="10"/>
  <c r="AB23" i="10"/>
  <c r="AB71" i="10"/>
  <c r="AB89" i="10"/>
  <c r="AB95" i="10"/>
  <c r="AB37" i="10"/>
  <c r="AB64" i="10"/>
  <c r="AB31" i="10"/>
  <c r="AB10" i="10"/>
  <c r="AB6" i="10"/>
  <c r="AB44" i="10"/>
  <c r="AB49" i="10"/>
  <c r="AB52" i="10"/>
  <c r="AB29" i="10"/>
  <c r="AB84" i="10"/>
  <c r="AB103" i="10"/>
  <c r="AB75" i="10"/>
  <c r="AB45" i="10"/>
  <c r="AB50" i="10"/>
  <c r="AB99" i="10"/>
  <c r="AB18" i="10"/>
  <c r="AB26" i="10"/>
  <c r="AB100" i="10"/>
  <c r="AB106" i="10"/>
  <c r="AH72" i="3" l="1"/>
  <c r="AP83" i="10"/>
  <c r="AQ83" i="10"/>
  <c r="AR83" i="10"/>
  <c r="AS83" i="10"/>
  <c r="AT83" i="10"/>
  <c r="AU83" i="10"/>
  <c r="AP48" i="10"/>
  <c r="AQ48" i="10"/>
  <c r="AR48" i="10"/>
  <c r="AS48" i="10"/>
  <c r="AT48" i="10"/>
  <c r="AU48" i="10"/>
  <c r="AP85" i="10"/>
  <c r="AQ85" i="10"/>
  <c r="AR85" i="10"/>
  <c r="AS85" i="10"/>
  <c r="AT85" i="10"/>
  <c r="AU85" i="10"/>
  <c r="AP3" i="10"/>
  <c r="AQ3" i="10"/>
  <c r="AR3" i="10"/>
  <c r="AS3" i="10"/>
  <c r="AT3" i="10"/>
  <c r="AU3" i="10"/>
  <c r="AP4" i="10"/>
  <c r="AQ4" i="10"/>
  <c r="AR4" i="10"/>
  <c r="AS4" i="10"/>
  <c r="AT4" i="10"/>
  <c r="AU4" i="10"/>
  <c r="AP46" i="10"/>
  <c r="AQ46" i="10"/>
  <c r="AR46" i="10"/>
  <c r="AS46" i="10"/>
  <c r="AT46" i="10"/>
  <c r="AU46" i="10"/>
  <c r="AP92" i="10"/>
  <c r="AQ92" i="10"/>
  <c r="AR92" i="10"/>
  <c r="AS92" i="10"/>
  <c r="AT92" i="10"/>
  <c r="AU92" i="10"/>
  <c r="AP114" i="10"/>
  <c r="AQ114" i="10"/>
  <c r="AR114" i="10"/>
  <c r="AS11" i="10"/>
  <c r="AT11" i="10"/>
  <c r="AU11" i="10"/>
  <c r="AP11" i="10"/>
  <c r="AQ11" i="10"/>
  <c r="AR11" i="10"/>
  <c r="AS114" i="10"/>
  <c r="AT114" i="10"/>
  <c r="AU114" i="10"/>
  <c r="AP53" i="10"/>
  <c r="AQ53" i="10"/>
  <c r="AR53" i="10"/>
  <c r="AS53" i="10"/>
  <c r="AT53" i="10"/>
  <c r="AU53" i="10"/>
  <c r="AP101" i="10"/>
  <c r="AQ101" i="10"/>
  <c r="AR101" i="10"/>
  <c r="AS101" i="10"/>
  <c r="AT101" i="10"/>
  <c r="AU101" i="10"/>
  <c r="AP110" i="10"/>
  <c r="AQ110" i="10"/>
  <c r="AR110" i="10"/>
  <c r="AS110" i="10"/>
  <c r="AT110" i="10"/>
  <c r="AU110" i="10"/>
  <c r="AP47" i="10"/>
  <c r="AQ47" i="10"/>
  <c r="AR47" i="10"/>
  <c r="AS47" i="10"/>
  <c r="AT47" i="10"/>
  <c r="AU47" i="10"/>
  <c r="AP94" i="10"/>
  <c r="AQ94" i="10"/>
  <c r="AR94" i="10"/>
  <c r="AS94" i="10"/>
  <c r="AT94" i="10"/>
  <c r="AU94" i="10"/>
  <c r="AP108" i="10"/>
  <c r="AQ108" i="10"/>
  <c r="AR108" i="10"/>
  <c r="AS108" i="10"/>
  <c r="AT108" i="10"/>
  <c r="AU108" i="10"/>
  <c r="AP5" i="10"/>
  <c r="AQ5" i="10"/>
  <c r="AR5" i="10"/>
  <c r="AS5" i="10"/>
  <c r="AT5" i="10"/>
  <c r="AU5" i="10"/>
  <c r="AP55" i="10"/>
  <c r="AQ55" i="10"/>
  <c r="AR55" i="10"/>
  <c r="AS55" i="10"/>
  <c r="AT55" i="10"/>
  <c r="AU55" i="10"/>
  <c r="AP79" i="10"/>
  <c r="AQ79" i="10"/>
  <c r="AR79" i="10"/>
  <c r="AS27" i="10"/>
  <c r="AT27" i="10"/>
  <c r="AU27" i="10"/>
  <c r="AP27" i="10"/>
  <c r="AQ27" i="10"/>
  <c r="AR27" i="10"/>
  <c r="AS79" i="10"/>
  <c r="AT79" i="10"/>
  <c r="AU79" i="10"/>
  <c r="AP12" i="10"/>
  <c r="AQ12" i="10"/>
  <c r="AR12" i="10"/>
  <c r="AS12" i="10"/>
  <c r="AT12" i="10"/>
  <c r="AU12" i="10"/>
  <c r="AP98" i="10"/>
  <c r="AQ98" i="10"/>
  <c r="AR98" i="10"/>
  <c r="AS98" i="10"/>
  <c r="AT98" i="10"/>
  <c r="AU98" i="10"/>
  <c r="AP2" i="10"/>
  <c r="AQ2" i="10"/>
  <c r="AR2" i="10"/>
  <c r="AS2" i="10"/>
  <c r="AT2" i="10"/>
  <c r="AU2" i="10"/>
  <c r="AP97" i="10"/>
  <c r="AQ97" i="10"/>
  <c r="AR97" i="10"/>
  <c r="AS97" i="10"/>
  <c r="AT97" i="10"/>
  <c r="AU97" i="10"/>
  <c r="AP62" i="10"/>
  <c r="AQ62" i="10"/>
  <c r="AR62" i="10"/>
  <c r="AS62" i="10"/>
  <c r="AT62" i="10"/>
  <c r="AU62" i="10"/>
  <c r="AP51" i="10"/>
  <c r="AQ51" i="10"/>
  <c r="AR51" i="10"/>
  <c r="AS14" i="10"/>
  <c r="AT14" i="10"/>
  <c r="AU14" i="10"/>
  <c r="AP72" i="10"/>
  <c r="AQ72" i="10"/>
  <c r="AR72" i="10"/>
  <c r="AS51" i="10"/>
  <c r="AT51" i="10"/>
  <c r="AU51" i="10"/>
  <c r="AP14" i="10"/>
  <c r="AQ14" i="10"/>
  <c r="AR14" i="10"/>
  <c r="AS72" i="10"/>
  <c r="AT72" i="10"/>
  <c r="AU72" i="10"/>
  <c r="AP61" i="10"/>
  <c r="AQ61" i="10"/>
  <c r="AR61" i="10"/>
  <c r="AS61" i="10"/>
  <c r="AT61" i="10"/>
  <c r="AU61" i="10"/>
  <c r="AP69" i="10"/>
  <c r="AQ69" i="10"/>
  <c r="AR69" i="10"/>
  <c r="AS69" i="10"/>
  <c r="AT69" i="10"/>
  <c r="AU69" i="10"/>
  <c r="AP117" i="10"/>
  <c r="AQ117" i="10"/>
  <c r="AR117" i="10"/>
  <c r="AS117" i="10"/>
  <c r="AT117" i="10"/>
  <c r="AU117" i="10"/>
  <c r="AP28" i="10"/>
  <c r="AQ28" i="10"/>
  <c r="AR28" i="10"/>
  <c r="AS28" i="10"/>
  <c r="AT28" i="10"/>
  <c r="AU28" i="10"/>
  <c r="AP66" i="10"/>
  <c r="AQ66" i="10"/>
  <c r="AR66" i="10"/>
  <c r="AS66" i="10"/>
  <c r="AT66" i="10"/>
  <c r="AU66" i="10"/>
  <c r="AP13" i="10"/>
  <c r="AQ13" i="10"/>
  <c r="AR13" i="10"/>
  <c r="AS13" i="10"/>
  <c r="AT13" i="10"/>
  <c r="AU13" i="10"/>
  <c r="AP80" i="10"/>
  <c r="AQ80" i="10"/>
  <c r="AR80" i="10"/>
  <c r="AS80" i="10"/>
  <c r="AT80" i="10"/>
  <c r="AU80" i="10"/>
  <c r="AP93" i="10"/>
  <c r="AQ93" i="10"/>
  <c r="AR93" i="10"/>
  <c r="AS93" i="10"/>
  <c r="AT93" i="10"/>
  <c r="AU93" i="10"/>
  <c r="AP73" i="10"/>
  <c r="AQ73" i="10"/>
  <c r="AR73" i="10"/>
  <c r="AS73" i="10"/>
  <c r="AT73" i="10"/>
  <c r="AU73" i="10"/>
  <c r="AP107" i="10"/>
  <c r="AQ107" i="10"/>
  <c r="AR107" i="10"/>
  <c r="AS107" i="10"/>
  <c r="AT107" i="10"/>
  <c r="AU107" i="10"/>
  <c r="AP88" i="10"/>
  <c r="AQ88" i="10"/>
  <c r="AR88" i="10"/>
  <c r="AS88" i="10"/>
  <c r="AT88" i="10"/>
  <c r="AU88" i="10"/>
  <c r="AP43" i="10"/>
  <c r="AQ43" i="10"/>
  <c r="AR43" i="10"/>
  <c r="AS43" i="10"/>
  <c r="AT43" i="10"/>
  <c r="AU43" i="10"/>
  <c r="AP78" i="10"/>
  <c r="AQ78" i="10"/>
  <c r="AR78" i="10"/>
  <c r="AS78" i="10"/>
  <c r="AT78" i="10"/>
  <c r="AU78" i="10"/>
  <c r="AP38" i="10"/>
  <c r="AQ38" i="10"/>
  <c r="AR38" i="10"/>
  <c r="AS15" i="10"/>
  <c r="AT15" i="10"/>
  <c r="AU15" i="10"/>
  <c r="AP15" i="10"/>
  <c r="AQ15" i="10"/>
  <c r="AR15" i="10"/>
  <c r="AS38" i="10"/>
  <c r="AT38" i="10"/>
  <c r="AU38" i="10"/>
  <c r="AP76" i="10"/>
  <c r="AQ76" i="10"/>
  <c r="AR76" i="10"/>
  <c r="AS76" i="10"/>
  <c r="AT76" i="10"/>
  <c r="AU76" i="10"/>
  <c r="AP105" i="10"/>
  <c r="AQ105" i="10"/>
  <c r="AR105" i="10"/>
  <c r="AS105" i="10"/>
  <c r="AT105" i="10"/>
  <c r="AU105" i="10"/>
  <c r="AP22" i="10"/>
  <c r="AQ22" i="10"/>
  <c r="AR22" i="10"/>
  <c r="AS22" i="10"/>
  <c r="AT22" i="10"/>
  <c r="AU22" i="10"/>
  <c r="AP25" i="10"/>
  <c r="AQ25" i="10"/>
  <c r="AR25" i="10"/>
  <c r="AS24" i="10"/>
  <c r="AT24" i="10"/>
  <c r="AU24" i="10"/>
  <c r="AP24" i="10"/>
  <c r="AQ24" i="10"/>
  <c r="AR24" i="10"/>
  <c r="AS25" i="10"/>
  <c r="AT25" i="10"/>
  <c r="AU25" i="10"/>
  <c r="AP19" i="10"/>
  <c r="AQ19" i="10"/>
  <c r="AR19" i="10"/>
  <c r="AS19" i="10"/>
  <c r="AT19" i="10"/>
  <c r="AU19" i="10"/>
  <c r="AP17" i="10"/>
  <c r="AQ17" i="10"/>
  <c r="AR17" i="10"/>
  <c r="AS9" i="10"/>
  <c r="AT9" i="10"/>
  <c r="AU9" i="10"/>
  <c r="AP9" i="10"/>
  <c r="AQ9" i="10"/>
  <c r="AR9" i="10"/>
  <c r="AS17" i="10"/>
  <c r="AT17" i="10"/>
  <c r="AU17" i="10"/>
  <c r="AP82" i="10"/>
  <c r="AQ82" i="10"/>
  <c r="AR82" i="10"/>
  <c r="AS82" i="10"/>
  <c r="AT82" i="10"/>
  <c r="AU82" i="10"/>
  <c r="AP90" i="10"/>
  <c r="AQ90" i="10"/>
  <c r="AR90" i="10"/>
  <c r="AS16" i="10"/>
  <c r="AT16" i="10"/>
  <c r="AU16" i="10"/>
  <c r="AP54" i="10"/>
  <c r="AQ54" i="10"/>
  <c r="AR54" i="10"/>
  <c r="AS54" i="10"/>
  <c r="AT54" i="10"/>
  <c r="AU54" i="10"/>
  <c r="AP16" i="10"/>
  <c r="AQ16" i="10"/>
  <c r="AR16" i="10"/>
  <c r="AS90" i="10"/>
  <c r="AT90" i="10"/>
  <c r="AU90" i="10"/>
  <c r="AP30" i="10"/>
  <c r="AQ30" i="10"/>
  <c r="AR30" i="10"/>
  <c r="AS30" i="10"/>
  <c r="AT30" i="10"/>
  <c r="AU30" i="10"/>
  <c r="AP70" i="10"/>
  <c r="AQ70" i="10"/>
  <c r="AR70" i="10"/>
  <c r="AS57" i="10"/>
  <c r="AT57" i="10"/>
  <c r="AU57" i="10"/>
  <c r="AP57" i="10"/>
  <c r="AQ57" i="10"/>
  <c r="AR57" i="10"/>
  <c r="AS70" i="10"/>
  <c r="AT70" i="10"/>
  <c r="AU70" i="10"/>
  <c r="AP74" i="10"/>
  <c r="AQ74" i="10"/>
  <c r="AR74" i="10"/>
  <c r="AS74" i="10"/>
  <c r="AT74" i="10"/>
  <c r="AU74" i="10"/>
  <c r="AP86" i="10"/>
  <c r="AQ86" i="10"/>
  <c r="AR86" i="10"/>
  <c r="AS86" i="10"/>
  <c r="AT86" i="10"/>
  <c r="AU86" i="10"/>
  <c r="AP58" i="10"/>
  <c r="AQ58" i="10"/>
  <c r="AR58" i="10"/>
  <c r="AS58" i="10"/>
  <c r="AT58" i="10"/>
  <c r="AU58" i="10"/>
  <c r="AP41" i="10"/>
  <c r="AQ41" i="10"/>
  <c r="AR41" i="10"/>
  <c r="AS41" i="10"/>
  <c r="AT41" i="10"/>
  <c r="AU41" i="10"/>
  <c r="AP68" i="10"/>
  <c r="AQ68" i="10"/>
  <c r="AR68" i="10"/>
  <c r="AS68" i="10"/>
  <c r="AT68" i="10"/>
  <c r="AU68" i="10"/>
  <c r="AP87" i="10"/>
  <c r="AQ87" i="10"/>
  <c r="AR87" i="10"/>
  <c r="AS87" i="10"/>
  <c r="AT87" i="10"/>
  <c r="AU87" i="10"/>
  <c r="AP34" i="10"/>
  <c r="AQ34" i="10"/>
  <c r="AR34" i="10"/>
  <c r="AS21" i="10"/>
  <c r="AT21" i="10"/>
  <c r="AU21" i="10"/>
  <c r="AP21" i="10"/>
  <c r="AQ21" i="10"/>
  <c r="AR21" i="10"/>
  <c r="AS34" i="10"/>
  <c r="AT34" i="10"/>
  <c r="AU34" i="10"/>
  <c r="AP40" i="10"/>
  <c r="AQ40" i="10"/>
  <c r="AR40" i="10"/>
  <c r="AS40" i="10"/>
  <c r="AT40" i="10"/>
  <c r="AU40" i="10"/>
  <c r="AP33" i="10"/>
  <c r="AQ33" i="10"/>
  <c r="AR33" i="10"/>
  <c r="AS33" i="10"/>
  <c r="AT33" i="10"/>
  <c r="AU33" i="10"/>
  <c r="AP56" i="10"/>
  <c r="AQ56" i="10"/>
  <c r="AR56" i="10"/>
  <c r="AS56" i="10"/>
  <c r="AT56" i="10"/>
  <c r="AU56" i="10"/>
  <c r="AP113" i="10"/>
  <c r="AQ113" i="10"/>
  <c r="AR113" i="10"/>
  <c r="AS113" i="10"/>
  <c r="AT113" i="10"/>
  <c r="AU113" i="10"/>
  <c r="AP112" i="10"/>
  <c r="AQ112" i="10"/>
  <c r="AR112" i="10"/>
  <c r="AS112" i="10"/>
  <c r="AT112" i="10"/>
  <c r="AU112" i="10"/>
  <c r="AP32" i="10"/>
  <c r="AQ32" i="10"/>
  <c r="AR32" i="10"/>
  <c r="AS32" i="10"/>
  <c r="AT32" i="10"/>
  <c r="AU32" i="10"/>
  <c r="AP96" i="10"/>
  <c r="AQ96" i="10"/>
  <c r="AR96" i="10"/>
  <c r="AS96" i="10"/>
  <c r="AT96" i="10"/>
  <c r="AU96" i="10"/>
  <c r="AP104" i="10"/>
  <c r="AQ104" i="10"/>
  <c r="AR104" i="10"/>
  <c r="AS7" i="10"/>
  <c r="AT7" i="10"/>
  <c r="AU7" i="10"/>
  <c r="AP7" i="10"/>
  <c r="AQ7" i="10"/>
  <c r="AR7" i="10"/>
  <c r="AS104" i="10"/>
  <c r="AT104" i="10"/>
  <c r="AU104" i="10"/>
  <c r="AP111" i="10"/>
  <c r="AQ111" i="10"/>
  <c r="AR111" i="10"/>
  <c r="AS111" i="10"/>
  <c r="AT111" i="10"/>
  <c r="AU111" i="10"/>
  <c r="AP119" i="10"/>
  <c r="AQ119" i="10"/>
  <c r="AR119" i="10"/>
  <c r="AS119" i="10"/>
  <c r="AT119" i="10"/>
  <c r="AU119" i="10"/>
  <c r="AP109" i="10"/>
  <c r="AQ109" i="10"/>
  <c r="AR109" i="10"/>
  <c r="AS42" i="10"/>
  <c r="AT42" i="10"/>
  <c r="AU42" i="10"/>
  <c r="AP42" i="10"/>
  <c r="AQ42" i="10"/>
  <c r="AR42" i="10"/>
  <c r="AS109" i="10"/>
  <c r="AT109" i="10"/>
  <c r="AU109" i="10"/>
  <c r="AP63" i="10"/>
  <c r="AQ63" i="10"/>
  <c r="AR63" i="10"/>
  <c r="AS63" i="10"/>
  <c r="AT63" i="10"/>
  <c r="AU63" i="10"/>
  <c r="AP20" i="10"/>
  <c r="AQ20" i="10"/>
  <c r="AR20" i="10"/>
  <c r="AS20" i="10"/>
  <c r="AT20" i="10"/>
  <c r="AU20" i="10"/>
  <c r="AP77" i="10"/>
  <c r="AQ77" i="10"/>
  <c r="AR77" i="10"/>
  <c r="AS77" i="10"/>
  <c r="AT77" i="10"/>
  <c r="AU77" i="10"/>
  <c r="AP116" i="10"/>
  <c r="AQ116" i="10"/>
  <c r="AR116" i="10"/>
  <c r="AS81" i="10"/>
  <c r="AT81" i="10"/>
  <c r="AU81" i="10"/>
  <c r="AP81" i="10"/>
  <c r="AQ81" i="10"/>
  <c r="AR81" i="10"/>
  <c r="AS116" i="10"/>
  <c r="AT116" i="10"/>
  <c r="AU116" i="10"/>
  <c r="AP59" i="10"/>
  <c r="AQ59" i="10"/>
  <c r="AR59" i="10"/>
  <c r="AS59" i="10"/>
  <c r="AT59" i="10"/>
  <c r="AU59" i="10"/>
  <c r="AP60" i="10"/>
  <c r="AQ60" i="10"/>
  <c r="AR60" i="10"/>
  <c r="AS60" i="10"/>
  <c r="AT60" i="10"/>
  <c r="AU60" i="10"/>
  <c r="AP65" i="10"/>
  <c r="AQ65" i="10"/>
  <c r="AR65" i="10"/>
  <c r="AS65" i="10"/>
  <c r="AT65" i="10"/>
  <c r="AU65" i="10"/>
  <c r="AP118" i="10"/>
  <c r="AQ118" i="10"/>
  <c r="AR118" i="10"/>
  <c r="AS118" i="10"/>
  <c r="AT118" i="10"/>
  <c r="AU118" i="10"/>
  <c r="AP8" i="10"/>
  <c r="AQ8" i="10"/>
  <c r="AR8" i="10"/>
  <c r="AS8" i="10"/>
  <c r="AT8" i="10"/>
  <c r="AU8" i="10"/>
  <c r="AP36" i="10"/>
  <c r="AQ36" i="10"/>
  <c r="AR36" i="10"/>
  <c r="AS36" i="10"/>
  <c r="AT36" i="10"/>
  <c r="AU36" i="10"/>
  <c r="AP35" i="10"/>
  <c r="AQ35" i="10"/>
  <c r="AR35" i="10"/>
  <c r="AS35" i="10"/>
  <c r="AT35" i="10"/>
  <c r="AU35" i="10"/>
  <c r="AP102" i="10"/>
  <c r="AQ102" i="10"/>
  <c r="AR102" i="10"/>
  <c r="AS91" i="10"/>
  <c r="AT91" i="10"/>
  <c r="AU91" i="10"/>
  <c r="AP115" i="10"/>
  <c r="AQ115" i="10"/>
  <c r="AR115" i="10"/>
  <c r="AS102" i="10"/>
  <c r="AT102" i="10"/>
  <c r="AU102" i="10"/>
  <c r="AP91" i="10"/>
  <c r="AQ91" i="10"/>
  <c r="AR91" i="10"/>
  <c r="AS115" i="10"/>
  <c r="AT115" i="10"/>
  <c r="AU115" i="10"/>
  <c r="AP67" i="10"/>
  <c r="AQ67" i="10"/>
  <c r="AR67" i="10"/>
  <c r="AS39" i="10"/>
  <c r="AT39" i="10"/>
  <c r="AU39" i="10"/>
  <c r="AP39" i="10"/>
  <c r="AQ39" i="10"/>
  <c r="AR39" i="10"/>
  <c r="AS67" i="10"/>
  <c r="AT67" i="10"/>
  <c r="AU67" i="10"/>
  <c r="AP23" i="10"/>
  <c r="AQ23" i="10"/>
  <c r="AR23" i="10"/>
  <c r="AS23" i="10"/>
  <c r="AT23" i="10"/>
  <c r="AU23" i="10"/>
  <c r="AP89" i="10"/>
  <c r="AQ89" i="10"/>
  <c r="AR89" i="10"/>
  <c r="AS71" i="10"/>
  <c r="AT71" i="10"/>
  <c r="AU71" i="10"/>
  <c r="AP71" i="10"/>
  <c r="AQ71" i="10"/>
  <c r="AR71" i="10"/>
  <c r="AS89" i="10"/>
  <c r="AT89" i="10"/>
  <c r="AU89" i="10"/>
  <c r="AP95" i="10"/>
  <c r="AQ95" i="10"/>
  <c r="AR95" i="10"/>
  <c r="AS95" i="10"/>
  <c r="AT95" i="10"/>
  <c r="AU95" i="10"/>
  <c r="AP37" i="10"/>
  <c r="AQ37" i="10"/>
  <c r="AR37" i="10"/>
  <c r="AS37" i="10"/>
  <c r="AT37" i="10"/>
  <c r="AU37" i="10"/>
  <c r="AP64" i="10"/>
  <c r="AQ64" i="10"/>
  <c r="AR64" i="10"/>
  <c r="AS64" i="10"/>
  <c r="AT64" i="10"/>
  <c r="AU64" i="10"/>
  <c r="AP31" i="10"/>
  <c r="AQ31" i="10"/>
  <c r="AR31" i="10"/>
  <c r="AS31" i="10"/>
  <c r="AT31" i="10"/>
  <c r="AU31" i="10"/>
  <c r="AP10" i="10"/>
  <c r="AQ10" i="10"/>
  <c r="AR10" i="10"/>
  <c r="AS10" i="10"/>
  <c r="AT10" i="10"/>
  <c r="AU10" i="10"/>
  <c r="AP6" i="10"/>
  <c r="AQ6" i="10"/>
  <c r="AR6" i="10"/>
  <c r="AS6" i="10"/>
  <c r="AT6" i="10"/>
  <c r="AU6" i="10"/>
  <c r="AP49" i="10"/>
  <c r="AQ49" i="10"/>
  <c r="AR49" i="10"/>
  <c r="AS44" i="10"/>
  <c r="AT44" i="10"/>
  <c r="AU44" i="10"/>
  <c r="AP44" i="10"/>
  <c r="AQ44" i="10"/>
  <c r="AR44" i="10"/>
  <c r="AS49" i="10"/>
  <c r="AT49" i="10"/>
  <c r="AU49" i="10"/>
  <c r="AP52" i="10"/>
  <c r="AQ52" i="10"/>
  <c r="AR52" i="10"/>
  <c r="AS52" i="10"/>
  <c r="AT52" i="10"/>
  <c r="AU52" i="10"/>
  <c r="AP29" i="10"/>
  <c r="AQ29" i="10"/>
  <c r="AR29" i="10"/>
  <c r="AS29" i="10"/>
  <c r="AT29" i="10"/>
  <c r="AU29" i="10"/>
  <c r="AP84" i="10"/>
  <c r="AQ84" i="10"/>
  <c r="AR84" i="10"/>
  <c r="AS84" i="10"/>
  <c r="AT84" i="10"/>
  <c r="AU84" i="10"/>
  <c r="AP103" i="10"/>
  <c r="AQ103" i="10"/>
  <c r="AR103" i="10"/>
  <c r="AS103" i="10"/>
  <c r="AT103" i="10"/>
  <c r="AU103" i="10"/>
  <c r="AP75" i="10"/>
  <c r="AQ75" i="10"/>
  <c r="AR75" i="10"/>
  <c r="AS75" i="10"/>
  <c r="AT75" i="10"/>
  <c r="AU75" i="10"/>
  <c r="AP45" i="10"/>
  <c r="AQ45" i="10"/>
  <c r="AR45" i="10"/>
  <c r="AS45" i="10"/>
  <c r="AT45" i="10"/>
  <c r="AU45" i="10"/>
  <c r="AP50" i="10"/>
  <c r="AQ50" i="10"/>
  <c r="AR50" i="10"/>
  <c r="AS50" i="10"/>
  <c r="AT50" i="10"/>
  <c r="AU50" i="10"/>
  <c r="AP99" i="10"/>
  <c r="AQ99" i="10"/>
  <c r="AR99" i="10"/>
  <c r="AS99" i="10"/>
  <c r="AT99" i="10"/>
  <c r="AU99" i="10"/>
  <c r="AP18" i="10"/>
  <c r="AQ18" i="10"/>
  <c r="AR18" i="10"/>
  <c r="AS18" i="10"/>
  <c r="AT18" i="10"/>
  <c r="AU18" i="10"/>
  <c r="AP26" i="10"/>
  <c r="AQ26" i="10"/>
  <c r="AR26" i="10"/>
  <c r="AS26" i="10"/>
  <c r="AT26" i="10"/>
  <c r="AU26" i="10"/>
  <c r="AP100" i="10"/>
  <c r="AQ100" i="10"/>
  <c r="AR100" i="10"/>
  <c r="AS100" i="10"/>
  <c r="AT100" i="10"/>
  <c r="AU100" i="10"/>
  <c r="AU106" i="10"/>
  <c r="AT106" i="10"/>
  <c r="AS106" i="10"/>
  <c r="AR106" i="10"/>
  <c r="AQ106" i="10"/>
  <c r="AP106" i="10"/>
  <c r="AH83" i="10"/>
  <c r="AH48" i="10"/>
  <c r="AH85" i="10"/>
  <c r="AH3" i="10"/>
  <c r="AH4" i="10"/>
  <c r="AH46" i="10"/>
  <c r="AH92" i="10"/>
  <c r="AH114" i="10"/>
  <c r="AH11" i="10"/>
  <c r="AH53" i="10"/>
  <c r="AH110" i="10"/>
  <c r="AH47" i="10"/>
  <c r="AH94" i="10"/>
  <c r="AH108" i="10"/>
  <c r="AH5" i="10"/>
  <c r="AH55" i="10"/>
  <c r="AH27" i="10"/>
  <c r="AH79" i="10"/>
  <c r="AH12" i="10"/>
  <c r="AH98" i="10"/>
  <c r="AH2" i="10"/>
  <c r="AH97" i="10"/>
  <c r="AH62" i="10"/>
  <c r="AH72" i="10"/>
  <c r="AH14" i="10"/>
  <c r="AH51" i="10"/>
  <c r="AH61" i="10"/>
  <c r="AH69" i="10"/>
  <c r="AH117" i="10"/>
  <c r="AH66" i="10"/>
  <c r="AH28" i="10"/>
  <c r="AH13" i="10"/>
  <c r="AH80" i="10"/>
  <c r="AH93" i="10"/>
  <c r="AH73" i="10"/>
  <c r="AH107" i="10"/>
  <c r="AH88" i="10"/>
  <c r="AH43" i="10"/>
  <c r="AH78" i="10"/>
  <c r="AH38" i="10"/>
  <c r="AH15" i="10"/>
  <c r="AH76" i="10"/>
  <c r="AH105" i="10"/>
  <c r="AH22" i="10"/>
  <c r="AH24" i="10"/>
  <c r="AH25" i="10"/>
  <c r="AH19" i="10"/>
  <c r="AH17" i="10"/>
  <c r="AH9" i="10"/>
  <c r="AH82" i="10"/>
  <c r="AH54" i="10"/>
  <c r="AH16" i="10"/>
  <c r="AH90" i="10"/>
  <c r="AH70" i="10"/>
  <c r="AH30" i="10"/>
  <c r="AH57" i="10"/>
  <c r="AH74" i="10"/>
  <c r="AH86" i="10"/>
  <c r="AH58" i="10"/>
  <c r="AH87" i="10"/>
  <c r="AH68" i="10"/>
  <c r="AH41" i="10"/>
  <c r="AH21" i="10"/>
  <c r="AH34" i="10"/>
  <c r="AH40" i="10"/>
  <c r="AH56" i="10"/>
  <c r="AH33" i="10"/>
  <c r="AH113" i="10"/>
  <c r="AH112" i="10"/>
  <c r="AH32" i="10"/>
  <c r="AH96" i="10"/>
  <c r="AH104" i="10"/>
  <c r="AH7" i="10"/>
  <c r="AH119" i="10"/>
  <c r="AH111" i="10"/>
  <c r="AH109" i="10"/>
  <c r="AH42" i="10"/>
  <c r="AH63" i="10"/>
  <c r="AH77" i="10"/>
  <c r="AH81" i="10"/>
  <c r="AH116" i="10"/>
  <c r="AH20" i="10"/>
  <c r="AH59" i="10"/>
  <c r="AH60" i="10"/>
  <c r="AH65" i="10"/>
  <c r="AH118" i="10"/>
  <c r="AH8" i="10"/>
  <c r="AH36" i="10"/>
  <c r="AH35" i="10"/>
  <c r="AH115" i="10"/>
  <c r="AH91" i="10"/>
  <c r="AH102" i="10"/>
  <c r="AH67" i="10"/>
  <c r="AH39" i="10"/>
  <c r="AH23" i="10"/>
  <c r="AH89" i="10"/>
  <c r="AH71" i="10"/>
  <c r="AH95" i="10"/>
  <c r="AH37" i="10"/>
  <c r="AH64" i="10"/>
  <c r="AH31" i="10"/>
  <c r="AH10" i="10"/>
  <c r="AH6" i="10"/>
  <c r="AH44" i="10"/>
  <c r="AH49" i="10"/>
  <c r="AH52" i="10"/>
  <c r="AH29" i="10"/>
  <c r="AH84" i="10"/>
  <c r="AH103" i="10"/>
  <c r="AH75" i="10"/>
  <c r="AH45" i="10"/>
  <c r="AH50" i="10"/>
  <c r="AH99" i="10"/>
  <c r="AH18" i="10"/>
  <c r="AH26" i="10"/>
  <c r="AH100" i="10"/>
  <c r="AH106" i="10"/>
  <c r="AG83" i="10"/>
  <c r="AG48" i="10"/>
  <c r="AG85" i="10"/>
  <c r="AG3" i="10"/>
  <c r="AG4" i="10"/>
  <c r="AG46" i="10"/>
  <c r="AG92" i="10"/>
  <c r="AG114" i="10"/>
  <c r="AG11" i="10"/>
  <c r="AG53" i="10"/>
  <c r="AG101" i="10"/>
  <c r="AG110" i="10"/>
  <c r="AG47" i="10"/>
  <c r="AG94" i="10"/>
  <c r="AG108" i="10"/>
  <c r="AG5" i="10"/>
  <c r="AG55" i="10"/>
  <c r="AG27" i="10"/>
  <c r="AG79" i="10"/>
  <c r="AG12" i="10"/>
  <c r="AG98" i="10"/>
  <c r="AG2" i="10"/>
  <c r="AG97" i="10"/>
  <c r="AG62" i="10"/>
  <c r="AG72" i="10"/>
  <c r="AG14" i="10"/>
  <c r="AG51" i="10"/>
  <c r="AG61" i="10"/>
  <c r="AG69" i="10"/>
  <c r="AG117" i="10"/>
  <c r="AG66" i="10"/>
  <c r="AG28" i="10"/>
  <c r="AG13" i="10"/>
  <c r="AG80" i="10"/>
  <c r="AG93" i="10"/>
  <c r="AG73" i="10"/>
  <c r="AG107" i="10"/>
  <c r="AG88" i="10"/>
  <c r="AG43" i="10"/>
  <c r="AG78" i="10"/>
  <c r="AG38" i="10"/>
  <c r="AG15" i="10"/>
  <c r="AG76" i="10"/>
  <c r="AG105" i="10"/>
  <c r="AG22" i="10"/>
  <c r="AG24" i="10"/>
  <c r="AG25" i="10"/>
  <c r="AG19" i="10"/>
  <c r="AG17" i="10"/>
  <c r="AG9" i="10"/>
  <c r="AG82" i="10"/>
  <c r="AG54" i="10"/>
  <c r="AG16" i="10"/>
  <c r="AG90" i="10"/>
  <c r="AG70" i="10"/>
  <c r="AG30" i="10"/>
  <c r="AG57" i="10"/>
  <c r="AG74" i="10"/>
  <c r="AG86" i="10"/>
  <c r="AG58" i="10"/>
  <c r="AG87" i="10"/>
  <c r="AG68" i="10"/>
  <c r="AG41" i="10"/>
  <c r="AG21" i="10"/>
  <c r="AG34" i="10"/>
  <c r="AG40" i="10"/>
  <c r="AG56" i="10"/>
  <c r="AG33" i="10"/>
  <c r="AG113" i="10"/>
  <c r="AG112" i="10"/>
  <c r="AG32" i="10"/>
  <c r="AG96" i="10"/>
  <c r="AG104" i="10"/>
  <c r="AG7" i="10"/>
  <c r="AG119" i="10"/>
  <c r="AG111" i="10"/>
  <c r="AG109" i="10"/>
  <c r="AG42" i="10"/>
  <c r="AG63" i="10"/>
  <c r="AG77" i="10"/>
  <c r="AG81" i="10"/>
  <c r="AG116" i="10"/>
  <c r="AG20" i="10"/>
  <c r="AG59" i="10"/>
  <c r="AG60" i="10"/>
  <c r="AG65" i="10"/>
  <c r="AG118" i="10"/>
  <c r="AG8" i="10"/>
  <c r="AG36" i="10"/>
  <c r="AG35" i="10"/>
  <c r="AG115" i="10"/>
  <c r="AG91" i="10"/>
  <c r="AG102" i="10"/>
  <c r="AG67" i="10"/>
  <c r="AG39" i="10"/>
  <c r="AG23" i="10"/>
  <c r="AG89" i="10"/>
  <c r="AG71" i="10"/>
  <c r="AG95" i="10"/>
  <c r="AG37" i="10"/>
  <c r="AG64" i="10"/>
  <c r="AG31" i="10"/>
  <c r="AG10" i="10"/>
  <c r="AG6" i="10"/>
  <c r="AG44" i="10"/>
  <c r="AG49" i="10"/>
  <c r="AG52" i="10"/>
  <c r="AG29" i="10"/>
  <c r="AG84" i="10"/>
  <c r="AG103" i="10"/>
  <c r="AG75" i="10"/>
  <c r="AG45" i="10"/>
  <c r="AG50" i="10"/>
  <c r="AG99" i="10"/>
  <c r="AG18" i="10"/>
  <c r="AG26" i="10"/>
  <c r="AG100" i="10"/>
  <c r="AG106" i="10"/>
  <c r="AF100" i="10"/>
  <c r="AE100" i="10"/>
  <c r="AD100" i="10"/>
  <c r="AC100" i="10"/>
  <c r="AF26" i="10"/>
  <c r="AE26" i="10"/>
  <c r="AD26" i="10"/>
  <c r="AC26" i="10"/>
  <c r="AF18" i="10"/>
  <c r="AE18" i="10"/>
  <c r="AD18" i="10"/>
  <c r="AC18" i="10"/>
  <c r="AF99" i="10"/>
  <c r="AE99" i="10"/>
  <c r="AD99" i="10"/>
  <c r="AC99" i="10"/>
  <c r="AF50" i="10"/>
  <c r="AE50" i="10"/>
  <c r="AD50" i="10"/>
  <c r="AC50" i="10"/>
  <c r="AF45" i="10"/>
  <c r="AE45" i="10"/>
  <c r="AD45" i="10"/>
  <c r="AC45" i="10"/>
  <c r="AF75" i="10"/>
  <c r="AE75" i="10"/>
  <c r="AD75" i="10"/>
  <c r="AC75" i="10"/>
  <c r="AF103" i="10"/>
  <c r="AE103" i="10"/>
  <c r="AD103" i="10"/>
  <c r="AC103" i="10"/>
  <c r="AF84" i="10"/>
  <c r="AE84" i="10"/>
  <c r="AD84" i="10"/>
  <c r="AC84" i="10"/>
  <c r="AF29" i="10"/>
  <c r="AE29" i="10"/>
  <c r="AD29" i="10"/>
  <c r="AC29" i="10"/>
  <c r="AF52" i="10"/>
  <c r="AE52" i="10"/>
  <c r="AD52" i="10"/>
  <c r="AC52" i="10"/>
  <c r="AF49" i="10"/>
  <c r="AE49" i="10"/>
  <c r="AD49" i="10"/>
  <c r="AC49" i="10"/>
  <c r="AF44" i="10"/>
  <c r="AE44" i="10"/>
  <c r="AD44" i="10"/>
  <c r="AC44" i="10"/>
  <c r="AF6" i="10"/>
  <c r="AE6" i="10"/>
  <c r="AD6" i="10"/>
  <c r="AC6" i="10"/>
  <c r="AF10" i="10"/>
  <c r="AE10" i="10"/>
  <c r="AD10" i="10"/>
  <c r="AC10" i="10"/>
  <c r="AF31" i="10"/>
  <c r="AE31" i="10"/>
  <c r="AD31" i="10"/>
  <c r="AC31" i="10"/>
  <c r="AF64" i="10"/>
  <c r="AE64" i="10"/>
  <c r="AD64" i="10"/>
  <c r="AC64" i="10"/>
  <c r="AF37" i="10"/>
  <c r="AE37" i="10"/>
  <c r="AD37" i="10"/>
  <c r="AC37" i="10"/>
  <c r="AF95" i="10"/>
  <c r="AE95" i="10"/>
  <c r="AD95" i="10"/>
  <c r="AC95" i="10"/>
  <c r="AF71" i="10"/>
  <c r="AE71" i="10"/>
  <c r="AD71" i="10"/>
  <c r="AC71" i="10"/>
  <c r="AF89" i="10"/>
  <c r="AE89" i="10"/>
  <c r="AD89" i="10"/>
  <c r="AC89" i="10"/>
  <c r="AF23" i="10"/>
  <c r="AE23" i="10"/>
  <c r="AD23" i="10"/>
  <c r="AC23" i="10"/>
  <c r="AF39" i="10"/>
  <c r="AE39" i="10"/>
  <c r="AD39" i="10"/>
  <c r="AC39" i="10"/>
  <c r="AF67" i="10"/>
  <c r="AE67" i="10"/>
  <c r="AD67" i="10"/>
  <c r="AC67" i="10"/>
  <c r="AF102" i="10"/>
  <c r="AE102" i="10"/>
  <c r="AD102" i="10"/>
  <c r="AC102" i="10"/>
  <c r="AF91" i="10"/>
  <c r="AE91" i="10"/>
  <c r="AD91" i="10"/>
  <c r="AC91" i="10"/>
  <c r="AF115" i="10"/>
  <c r="AE115" i="10"/>
  <c r="AD115" i="10"/>
  <c r="AC115" i="10"/>
  <c r="AF35" i="10"/>
  <c r="AE35" i="10"/>
  <c r="AD35" i="10"/>
  <c r="AC35" i="10"/>
  <c r="AF36" i="10"/>
  <c r="AE36" i="10"/>
  <c r="AD36" i="10"/>
  <c r="AC36" i="10"/>
  <c r="AF8" i="10"/>
  <c r="AE8" i="10"/>
  <c r="AD8" i="10"/>
  <c r="AC8" i="10"/>
  <c r="AF118" i="10"/>
  <c r="AE118" i="10"/>
  <c r="AD118" i="10"/>
  <c r="AC118" i="10"/>
  <c r="AF65" i="10"/>
  <c r="AE65" i="10"/>
  <c r="AD65" i="10"/>
  <c r="AC65" i="10"/>
  <c r="AF60" i="10"/>
  <c r="AE60" i="10"/>
  <c r="AD60" i="10"/>
  <c r="AC60" i="10"/>
  <c r="AF59" i="10"/>
  <c r="AE59" i="10"/>
  <c r="AD59" i="10"/>
  <c r="AC59" i="10"/>
  <c r="AF20" i="10"/>
  <c r="AE20" i="10"/>
  <c r="AD20" i="10"/>
  <c r="AC20" i="10"/>
  <c r="AF116" i="10"/>
  <c r="AE116" i="10"/>
  <c r="AD116" i="10"/>
  <c r="AC116" i="10"/>
  <c r="AF81" i="10"/>
  <c r="AE81" i="10"/>
  <c r="AD81" i="10"/>
  <c r="AC81" i="10"/>
  <c r="AF77" i="10"/>
  <c r="AE77" i="10"/>
  <c r="AD77" i="10"/>
  <c r="AC77" i="10"/>
  <c r="AF63" i="10"/>
  <c r="AE63" i="10"/>
  <c r="AD63" i="10"/>
  <c r="AC63" i="10"/>
  <c r="AF42" i="10"/>
  <c r="AE42" i="10"/>
  <c r="AD42" i="10"/>
  <c r="AC42" i="10"/>
  <c r="AF109" i="10"/>
  <c r="AE109" i="10"/>
  <c r="AD109" i="10"/>
  <c r="AC109" i="10"/>
  <c r="AF111" i="10"/>
  <c r="AE111" i="10"/>
  <c r="AD111" i="10"/>
  <c r="AC111" i="10"/>
  <c r="AF119" i="10"/>
  <c r="AE119" i="10"/>
  <c r="AD119" i="10"/>
  <c r="AC119" i="10"/>
  <c r="AF7" i="10"/>
  <c r="AE7" i="10"/>
  <c r="AD7" i="10"/>
  <c r="AC7" i="10"/>
  <c r="AF104" i="10"/>
  <c r="AE104" i="10"/>
  <c r="AD104" i="10"/>
  <c r="AC104" i="10"/>
  <c r="AF96" i="10"/>
  <c r="AE96" i="10"/>
  <c r="AD96" i="10"/>
  <c r="AC96" i="10"/>
  <c r="AF32" i="10"/>
  <c r="AE32" i="10"/>
  <c r="AD32" i="10"/>
  <c r="AC32" i="10"/>
  <c r="AF112" i="10"/>
  <c r="AE112" i="10"/>
  <c r="AD112" i="10"/>
  <c r="AC112" i="10"/>
  <c r="AF113" i="10"/>
  <c r="AE113" i="10"/>
  <c r="AD113" i="10"/>
  <c r="AC113" i="10"/>
  <c r="AF33" i="10"/>
  <c r="AE33" i="10"/>
  <c r="AD33" i="10"/>
  <c r="AC33" i="10"/>
  <c r="AF56" i="10"/>
  <c r="AE56" i="10"/>
  <c r="AD56" i="10"/>
  <c r="AC56" i="10"/>
  <c r="AF40" i="10"/>
  <c r="AE40" i="10"/>
  <c r="AD40" i="10"/>
  <c r="AC40" i="10"/>
  <c r="AF34" i="10"/>
  <c r="AE34" i="10"/>
  <c r="AD34" i="10"/>
  <c r="AC34" i="10"/>
  <c r="AF21" i="10"/>
  <c r="AE21" i="10"/>
  <c r="AD21" i="10"/>
  <c r="AC21" i="10"/>
  <c r="AF41" i="10"/>
  <c r="AE41" i="10"/>
  <c r="AD41" i="10"/>
  <c r="AC41" i="10"/>
  <c r="AF68" i="10"/>
  <c r="AE68" i="10"/>
  <c r="AD68" i="10"/>
  <c r="AC68" i="10"/>
  <c r="AF87" i="10"/>
  <c r="AE87" i="10"/>
  <c r="AD87" i="10"/>
  <c r="AC87" i="10"/>
  <c r="AF58" i="10"/>
  <c r="AE58" i="10"/>
  <c r="AD58" i="10"/>
  <c r="AC58" i="10"/>
  <c r="AF86" i="10"/>
  <c r="AE86" i="10"/>
  <c r="AD86" i="10"/>
  <c r="AC86" i="10"/>
  <c r="AF74" i="10"/>
  <c r="AE74" i="10"/>
  <c r="AD74" i="10"/>
  <c r="AC74" i="10"/>
  <c r="AF57" i="10"/>
  <c r="AE57" i="10"/>
  <c r="AD57" i="10"/>
  <c r="AC57" i="10"/>
  <c r="AF30" i="10"/>
  <c r="AE30" i="10"/>
  <c r="AD30" i="10"/>
  <c r="AC30" i="10"/>
  <c r="AF70" i="10"/>
  <c r="AE70" i="10"/>
  <c r="AD70" i="10"/>
  <c r="AC70" i="10"/>
  <c r="AF90" i="10"/>
  <c r="AE90" i="10"/>
  <c r="AD90" i="10"/>
  <c r="AC90" i="10"/>
  <c r="AF16" i="10"/>
  <c r="AE16" i="10"/>
  <c r="AD16" i="10"/>
  <c r="AC16" i="10"/>
  <c r="AF54" i="10"/>
  <c r="AE54" i="10"/>
  <c r="AD54" i="10"/>
  <c r="AC54" i="10"/>
  <c r="AF82" i="10"/>
  <c r="AE82" i="10"/>
  <c r="AD82" i="10"/>
  <c r="AC82" i="10"/>
  <c r="AF9" i="10"/>
  <c r="AE9" i="10"/>
  <c r="AD9" i="10"/>
  <c r="AC9" i="10"/>
  <c r="AF17" i="10"/>
  <c r="AE17" i="10"/>
  <c r="AD17" i="10"/>
  <c r="AC17" i="10"/>
  <c r="AF19" i="10"/>
  <c r="AE19" i="10"/>
  <c r="AD19" i="10"/>
  <c r="AC19" i="10"/>
  <c r="AF25" i="10"/>
  <c r="AE25" i="10"/>
  <c r="AD25" i="10"/>
  <c r="AC25" i="10"/>
  <c r="AF24" i="10"/>
  <c r="AE24" i="10"/>
  <c r="AD24" i="10"/>
  <c r="AC24" i="10"/>
  <c r="AF22" i="10"/>
  <c r="AE22" i="10"/>
  <c r="AD22" i="10"/>
  <c r="AC22" i="10"/>
  <c r="AF105" i="10"/>
  <c r="AE105" i="10"/>
  <c r="AD105" i="10"/>
  <c r="AC105" i="10"/>
  <c r="AF76" i="10"/>
  <c r="AE76" i="10"/>
  <c r="AD76" i="10"/>
  <c r="AC76" i="10"/>
  <c r="AF15" i="10"/>
  <c r="AE15" i="10"/>
  <c r="AD15" i="10"/>
  <c r="AC15" i="10"/>
  <c r="AF38" i="10"/>
  <c r="AE38" i="10"/>
  <c r="AD38" i="10"/>
  <c r="AC38" i="10"/>
  <c r="AF78" i="10"/>
  <c r="AE78" i="10"/>
  <c r="AD78" i="10"/>
  <c r="AC78" i="10"/>
  <c r="AF43" i="10"/>
  <c r="AE43" i="10"/>
  <c r="AD43" i="10"/>
  <c r="AC43" i="10"/>
  <c r="AF88" i="10"/>
  <c r="AE88" i="10"/>
  <c r="AD88" i="10"/>
  <c r="AC88" i="10"/>
  <c r="AF107" i="10"/>
  <c r="AE107" i="10"/>
  <c r="AD107" i="10"/>
  <c r="AC107" i="10"/>
  <c r="AF73" i="10"/>
  <c r="AE73" i="10"/>
  <c r="AD73" i="10"/>
  <c r="AC73" i="10"/>
  <c r="AF93" i="10"/>
  <c r="AE93" i="10"/>
  <c r="AD93" i="10"/>
  <c r="AC93" i="10"/>
  <c r="AF80" i="10"/>
  <c r="AE80" i="10"/>
  <c r="AD80" i="10"/>
  <c r="AC80" i="10"/>
  <c r="AF13" i="10"/>
  <c r="AE13" i="10"/>
  <c r="AD13" i="10"/>
  <c r="AC13" i="10"/>
  <c r="AF28" i="10"/>
  <c r="AE28" i="10"/>
  <c r="AD28" i="10"/>
  <c r="AC28" i="10"/>
  <c r="AF66" i="10"/>
  <c r="AE66" i="10"/>
  <c r="AD66" i="10"/>
  <c r="AC66" i="10"/>
  <c r="AF117" i="10"/>
  <c r="AE117" i="10"/>
  <c r="AD117" i="10"/>
  <c r="AC117" i="10"/>
  <c r="AF69" i="10"/>
  <c r="AE69" i="10"/>
  <c r="AD69" i="10"/>
  <c r="AC69" i="10"/>
  <c r="AF61" i="10"/>
  <c r="AE61" i="10"/>
  <c r="AD61" i="10"/>
  <c r="AC61" i="10"/>
  <c r="AF51" i="10"/>
  <c r="AE51" i="10"/>
  <c r="AD51" i="10"/>
  <c r="AC51" i="10"/>
  <c r="AF14" i="10"/>
  <c r="AE14" i="10"/>
  <c r="AD14" i="10"/>
  <c r="AC14" i="10"/>
  <c r="AF72" i="10"/>
  <c r="AE72" i="10"/>
  <c r="AD72" i="10"/>
  <c r="AC72" i="10"/>
  <c r="AF62" i="10"/>
  <c r="AE62" i="10"/>
  <c r="AD62" i="10"/>
  <c r="AC62" i="10"/>
  <c r="AF97" i="10"/>
  <c r="AE97" i="10"/>
  <c r="AD97" i="10"/>
  <c r="AC97" i="10"/>
  <c r="AF2" i="10"/>
  <c r="AE2" i="10"/>
  <c r="AD2" i="10"/>
  <c r="AC2" i="10"/>
  <c r="AF98" i="10"/>
  <c r="AE98" i="10"/>
  <c r="AD98" i="10"/>
  <c r="AC98" i="10"/>
  <c r="AF12" i="10"/>
  <c r="AE12" i="10"/>
  <c r="AD12" i="10"/>
  <c r="AC12" i="10"/>
  <c r="AF79" i="10"/>
  <c r="AE79" i="10"/>
  <c r="AD79" i="10"/>
  <c r="AC79" i="10"/>
  <c r="AF27" i="10"/>
  <c r="AE27" i="10"/>
  <c r="AD27" i="10"/>
  <c r="AC27" i="10"/>
  <c r="AF55" i="10"/>
  <c r="AE55" i="10"/>
  <c r="AD55" i="10"/>
  <c r="AC55" i="10"/>
  <c r="AF5" i="10"/>
  <c r="AE5" i="10"/>
  <c r="AD5" i="10"/>
  <c r="AC5" i="10"/>
  <c r="AF108" i="10"/>
  <c r="AE108" i="10"/>
  <c r="AD108" i="10"/>
  <c r="AC108" i="10"/>
  <c r="AF94" i="10"/>
  <c r="AE94" i="10"/>
  <c r="AD94" i="10"/>
  <c r="AC94" i="10"/>
  <c r="AF47" i="10"/>
  <c r="AE47" i="10"/>
  <c r="AD47" i="10"/>
  <c r="AC47" i="10"/>
  <c r="AF110" i="10"/>
  <c r="AE110" i="10"/>
  <c r="AD110" i="10"/>
  <c r="AC110" i="10"/>
  <c r="AF101" i="10"/>
  <c r="AE101" i="10"/>
  <c r="AD101" i="10"/>
  <c r="AC101" i="10"/>
  <c r="AF53" i="10"/>
  <c r="AE53" i="10"/>
  <c r="AD53" i="10"/>
  <c r="AC53" i="10"/>
  <c r="AF11" i="10"/>
  <c r="AE11" i="10"/>
  <c r="AD11" i="10"/>
  <c r="AC11" i="10"/>
  <c r="AF114" i="10"/>
  <c r="AE114" i="10"/>
  <c r="AD114" i="10"/>
  <c r="AC114" i="10"/>
  <c r="AF92" i="10"/>
  <c r="AE92" i="10"/>
  <c r="AD92" i="10"/>
  <c r="AC92" i="10"/>
  <c r="AF46" i="10"/>
  <c r="AE46" i="10"/>
  <c r="AD46" i="10"/>
  <c r="AC46" i="10"/>
  <c r="AF4" i="10"/>
  <c r="AE4" i="10"/>
  <c r="AD4" i="10"/>
  <c r="AC4" i="10"/>
  <c r="AF3" i="10"/>
  <c r="AE3" i="10"/>
  <c r="AD3" i="10"/>
  <c r="AC3" i="10"/>
  <c r="AF85" i="10"/>
  <c r="AE85" i="10"/>
  <c r="AD85" i="10"/>
  <c r="AC85" i="10"/>
  <c r="AF48" i="10"/>
  <c r="AE48" i="10"/>
  <c r="AD48" i="10"/>
  <c r="AC48" i="10"/>
  <c r="AF83" i="10"/>
  <c r="AE83" i="10"/>
  <c r="AD83" i="10"/>
  <c r="AC83" i="10"/>
  <c r="AF106" i="10"/>
  <c r="AE106" i="10"/>
  <c r="AD106" i="10"/>
  <c r="AC106" i="10"/>
  <c r="AG11" i="3"/>
  <c r="AG39" i="3"/>
  <c r="AG3" i="3"/>
  <c r="AG20" i="3"/>
  <c r="AG33" i="3"/>
  <c r="AG23" i="3"/>
  <c r="AG31" i="3"/>
  <c r="AG60" i="3"/>
  <c r="AG32" i="3"/>
  <c r="AG6" i="3"/>
  <c r="AG53" i="3"/>
  <c r="AG38" i="3"/>
  <c r="AG18" i="3"/>
  <c r="AG63" i="3"/>
  <c r="AG19" i="3"/>
  <c r="AG55" i="3"/>
  <c r="AG15" i="3"/>
  <c r="AG61" i="3"/>
  <c r="AG40" i="3"/>
  <c r="AG45" i="3"/>
  <c r="AG48" i="3"/>
  <c r="AG8" i="3"/>
  <c r="AG64" i="3"/>
  <c r="AG35" i="3"/>
  <c r="AG67" i="3"/>
  <c r="AG50" i="3"/>
  <c r="AG70" i="3"/>
  <c r="AG5" i="3"/>
  <c r="AG44" i="3"/>
  <c r="AG2" i="3"/>
  <c r="AG14" i="3"/>
  <c r="AG69" i="3"/>
  <c r="AG28" i="3"/>
  <c r="AG52" i="3"/>
  <c r="AG7" i="3"/>
  <c r="AG58" i="3"/>
  <c r="AG66" i="3"/>
  <c r="AG56" i="3"/>
  <c r="AG30" i="3"/>
  <c r="AG21" i="3"/>
  <c r="AG59" i="3"/>
  <c r="AG25" i="3"/>
  <c r="AG17" i="3"/>
  <c r="AG29" i="3"/>
  <c r="AG49" i="3"/>
  <c r="AG34" i="3"/>
  <c r="AG68" i="3"/>
  <c r="AG54" i="3"/>
  <c r="AG46" i="3"/>
  <c r="AG57" i="3"/>
  <c r="AG43" i="3"/>
  <c r="AG26" i="3"/>
  <c r="AG41" i="3"/>
  <c r="AG27" i="3"/>
  <c r="AG4" i="3"/>
  <c r="AG62" i="3"/>
  <c r="AG36" i="3"/>
  <c r="AG24" i="3"/>
  <c r="AG42" i="3"/>
  <c r="AG12" i="3"/>
  <c r="AG51" i="3"/>
  <c r="AG9" i="3"/>
  <c r="AG10" i="3"/>
  <c r="AG16" i="3"/>
  <c r="AG22" i="3"/>
  <c r="AG47" i="3"/>
  <c r="AG37" i="3"/>
  <c r="AG13" i="3"/>
  <c r="AG65" i="3"/>
  <c r="AF11" i="3"/>
  <c r="AF39" i="3"/>
  <c r="AF3" i="3"/>
  <c r="AF20" i="3"/>
  <c r="AF33" i="3"/>
  <c r="AF23" i="3"/>
  <c r="AF31" i="3"/>
  <c r="AF60" i="3"/>
  <c r="AF32" i="3"/>
  <c r="AF6" i="3"/>
  <c r="AF53" i="3"/>
  <c r="AF38" i="3"/>
  <c r="AF18" i="3"/>
  <c r="AF63" i="3"/>
  <c r="AF19" i="3"/>
  <c r="AF55" i="3"/>
  <c r="AF15" i="3"/>
  <c r="AF61" i="3"/>
  <c r="AF40" i="3"/>
  <c r="AF45" i="3"/>
  <c r="AF48" i="3"/>
  <c r="AF8" i="3"/>
  <c r="AF64" i="3"/>
  <c r="AF35" i="3"/>
  <c r="AF67" i="3"/>
  <c r="AF50" i="3"/>
  <c r="AF70" i="3"/>
  <c r="AF5" i="3"/>
  <c r="AF44" i="3"/>
  <c r="AF2" i="3"/>
  <c r="AF14" i="3"/>
  <c r="AF69" i="3"/>
  <c r="AF28" i="3"/>
  <c r="AF52" i="3"/>
  <c r="AF7" i="3"/>
  <c r="AF58" i="3"/>
  <c r="AF66" i="3"/>
  <c r="AF56" i="3"/>
  <c r="AF30" i="3"/>
  <c r="AF21" i="3"/>
  <c r="AF59" i="3"/>
  <c r="AF25" i="3"/>
  <c r="AF17" i="3"/>
  <c r="AF29" i="3"/>
  <c r="AF49" i="3"/>
  <c r="AF34" i="3"/>
  <c r="AF68" i="3"/>
  <c r="AF54" i="3"/>
  <c r="AF46" i="3"/>
  <c r="AF57" i="3"/>
  <c r="AF43" i="3"/>
  <c r="AF26" i="3"/>
  <c r="AF41" i="3"/>
  <c r="AF27" i="3"/>
  <c r="AF4" i="3"/>
  <c r="AF62" i="3"/>
  <c r="AF36" i="3"/>
  <c r="AF24" i="3"/>
  <c r="AF42" i="3"/>
  <c r="AF12" i="3"/>
  <c r="AF51" i="3"/>
  <c r="AF9" i="3"/>
  <c r="AF10" i="3"/>
  <c r="AF16" i="3"/>
  <c r="AF22" i="3"/>
  <c r="AF47" i="3"/>
  <c r="AF37" i="3"/>
  <c r="AF13" i="3"/>
  <c r="AE11" i="3"/>
  <c r="AE39" i="3"/>
  <c r="AE3" i="3"/>
  <c r="AE20" i="3"/>
  <c r="AE33" i="3"/>
  <c r="AE23" i="3"/>
  <c r="AE31" i="3"/>
  <c r="AE60" i="3"/>
  <c r="AE32" i="3"/>
  <c r="AE6" i="3"/>
  <c r="AE53" i="3"/>
  <c r="AE38" i="3"/>
  <c r="AE18" i="3"/>
  <c r="AE63" i="3"/>
  <c r="AE19" i="3"/>
  <c r="AE55" i="3"/>
  <c r="AE15" i="3"/>
  <c r="AE61" i="3"/>
  <c r="AE40" i="3"/>
  <c r="AE45" i="3"/>
  <c r="AE48" i="3"/>
  <c r="AE8" i="3"/>
  <c r="AE64" i="3"/>
  <c r="AE35" i="3"/>
  <c r="AE67" i="3"/>
  <c r="AE50" i="3"/>
  <c r="AE70" i="3"/>
  <c r="AE5" i="3"/>
  <c r="AE44" i="3"/>
  <c r="AE2" i="3"/>
  <c r="AE14" i="3"/>
  <c r="AE69" i="3"/>
  <c r="AE28" i="3"/>
  <c r="AE52" i="3"/>
  <c r="AE7" i="3"/>
  <c r="AE58" i="3"/>
  <c r="AE66" i="3"/>
  <c r="AE56" i="3"/>
  <c r="AE30" i="3"/>
  <c r="AE21" i="3"/>
  <c r="AE59" i="3"/>
  <c r="AE25" i="3"/>
  <c r="AE17" i="3"/>
  <c r="AE29" i="3"/>
  <c r="AE49" i="3"/>
  <c r="AE34" i="3"/>
  <c r="AE68" i="3"/>
  <c r="AE54" i="3"/>
  <c r="AE46" i="3"/>
  <c r="AE57" i="3"/>
  <c r="AE43" i="3"/>
  <c r="AE26" i="3"/>
  <c r="AE41" i="3"/>
  <c r="AE27" i="3"/>
  <c r="AE4" i="3"/>
  <c r="AE62" i="3"/>
  <c r="AE36" i="3"/>
  <c r="AE24" i="3"/>
  <c r="AE42" i="3"/>
  <c r="AE12" i="3"/>
  <c r="AE51" i="3"/>
  <c r="AE9" i="3"/>
  <c r="AE10" i="3"/>
  <c r="AE16" i="3"/>
  <c r="AE22" i="3"/>
  <c r="AE47" i="3"/>
  <c r="AE37" i="3"/>
  <c r="AE13" i="3"/>
  <c r="AE65" i="3"/>
  <c r="AD65" i="3"/>
  <c r="AK106" i="10" l="1"/>
  <c r="AI106" i="10" s="1"/>
  <c r="AK40" i="10"/>
  <c r="AI40" i="10" s="1"/>
  <c r="AK34" i="10"/>
  <c r="AI34" i="10" s="1"/>
  <c r="AK70" i="10"/>
  <c r="AI70" i="10" s="1"/>
  <c r="AK16" i="10"/>
  <c r="AI16" i="10" s="1"/>
  <c r="AK9" i="10"/>
  <c r="AI9" i="10" s="1"/>
  <c r="AK105" i="10"/>
  <c r="AI105" i="10" s="1"/>
  <c r="AK78" i="10"/>
  <c r="AI78" i="10" s="1"/>
  <c r="AK88" i="10"/>
  <c r="AI88" i="10" s="1"/>
  <c r="AK73" i="10"/>
  <c r="AI73" i="10" s="1"/>
  <c r="AK66" i="10"/>
  <c r="AI66" i="10" s="1"/>
  <c r="AK117" i="10"/>
  <c r="AI117" i="10" s="1"/>
  <c r="AK61" i="10"/>
  <c r="AI61" i="10" s="1"/>
  <c r="AK72" i="10"/>
  <c r="AI72" i="10" s="1"/>
  <c r="AK62" i="10"/>
  <c r="AI62" i="10" s="1"/>
  <c r="AK2" i="10"/>
  <c r="AI2" i="10" s="1"/>
  <c r="AK12" i="10"/>
  <c r="AI12" i="10" s="1"/>
  <c r="AK5" i="10"/>
  <c r="AI5" i="10" s="1"/>
  <c r="AK53" i="10"/>
  <c r="AI53" i="10" s="1"/>
  <c r="AK114" i="10"/>
  <c r="AI114" i="10" s="1"/>
  <c r="AK100" i="10"/>
  <c r="AI100" i="10" s="1"/>
  <c r="AK84" i="10"/>
  <c r="AI84" i="10" s="1"/>
  <c r="AK49" i="10"/>
  <c r="AI49" i="10" s="1"/>
  <c r="AK64" i="10"/>
  <c r="AI64" i="10" s="1"/>
  <c r="AK91" i="10"/>
  <c r="AI91" i="10" s="1"/>
  <c r="AK58" i="10"/>
  <c r="AI58" i="10" s="1"/>
  <c r="AK26" i="10"/>
  <c r="AI26" i="10" s="1"/>
  <c r="AK99" i="10"/>
  <c r="AI99" i="10" s="1"/>
  <c r="AK45" i="10"/>
  <c r="AI45" i="10" s="1"/>
  <c r="AK103" i="10"/>
  <c r="AI103" i="10" s="1"/>
  <c r="AK29" i="10"/>
  <c r="AI29" i="10" s="1"/>
  <c r="AK44" i="10"/>
  <c r="AI44" i="10" s="1"/>
  <c r="AK6" i="10"/>
  <c r="AI6" i="10" s="1"/>
  <c r="AK31" i="10"/>
  <c r="AI31" i="10" s="1"/>
  <c r="AK37" i="10"/>
  <c r="AI37" i="10" s="1"/>
  <c r="AK71" i="10"/>
  <c r="AI71" i="10" s="1"/>
  <c r="AK23" i="10"/>
  <c r="AI23" i="10" s="1"/>
  <c r="AK67" i="10"/>
  <c r="AI67" i="10" s="1"/>
  <c r="AK115" i="10"/>
  <c r="AI115" i="10" s="1"/>
  <c r="AK35" i="10"/>
  <c r="AI35" i="10" s="1"/>
  <c r="AK8" i="10"/>
  <c r="AI8" i="10" s="1"/>
  <c r="AK65" i="10"/>
  <c r="AI65" i="10" s="1"/>
  <c r="AK59" i="10"/>
  <c r="AI59" i="10" s="1"/>
  <c r="AK116" i="10"/>
  <c r="AI116" i="10" s="1"/>
  <c r="AK20" i="10"/>
  <c r="AI20" i="10" s="1"/>
  <c r="AK42" i="10"/>
  <c r="AI42" i="10" s="1"/>
  <c r="AK119" i="10"/>
  <c r="AI119" i="10" s="1"/>
  <c r="AK7" i="10"/>
  <c r="AI7" i="10" s="1"/>
  <c r="AK96" i="10"/>
  <c r="AI96" i="10" s="1"/>
  <c r="AK112" i="10"/>
  <c r="AI112" i="10" s="1"/>
  <c r="AK56" i="10"/>
  <c r="AI56" i="10" s="1"/>
  <c r="AK68" i="10"/>
  <c r="AI68" i="10" s="1"/>
  <c r="AK74" i="10"/>
  <c r="AI74" i="10" s="1"/>
  <c r="AK90" i="10"/>
  <c r="AI90" i="10" s="1"/>
  <c r="AK19" i="10"/>
  <c r="AI19" i="10" s="1"/>
  <c r="AK25" i="10"/>
  <c r="AI25" i="10" s="1"/>
  <c r="AK15" i="10"/>
  <c r="AI15" i="10" s="1"/>
  <c r="AK80" i="10"/>
  <c r="AI80" i="10" s="1"/>
  <c r="AK79" i="10"/>
  <c r="AI79" i="10" s="1"/>
  <c r="AK94" i="10"/>
  <c r="AI94" i="10" s="1"/>
  <c r="AK110" i="10"/>
  <c r="AI110" i="10" s="1"/>
  <c r="AK46" i="10"/>
  <c r="AI46" i="10" s="1"/>
  <c r="AK3" i="10"/>
  <c r="AI3" i="10" s="1"/>
  <c r="AK48" i="10"/>
  <c r="AI48" i="10" s="1"/>
  <c r="AK50" i="10"/>
  <c r="AI50" i="10" s="1"/>
  <c r="AK89" i="10"/>
  <c r="AI89" i="10" s="1"/>
  <c r="AK36" i="10"/>
  <c r="AI36" i="10" s="1"/>
  <c r="AK60" i="10"/>
  <c r="AI60" i="10" s="1"/>
  <c r="AK77" i="10"/>
  <c r="AI77" i="10" s="1"/>
  <c r="AK109" i="10"/>
  <c r="AI109" i="10" s="1"/>
  <c r="AK104" i="10"/>
  <c r="AI104" i="10" s="1"/>
  <c r="AK113" i="10"/>
  <c r="AI113" i="10" s="1"/>
  <c r="AK21" i="10"/>
  <c r="AI21" i="10" s="1"/>
  <c r="AK41" i="10"/>
  <c r="AI41" i="10" s="1"/>
  <c r="AK57" i="10"/>
  <c r="AI57" i="10" s="1"/>
  <c r="AK54" i="10"/>
  <c r="AI54" i="10" s="1"/>
  <c r="AK17" i="10"/>
  <c r="AI17" i="10" s="1"/>
  <c r="AK22" i="10"/>
  <c r="AI22" i="10" s="1"/>
  <c r="AK38" i="10"/>
  <c r="AI38" i="10" s="1"/>
  <c r="AK107" i="10"/>
  <c r="AI107" i="10" s="1"/>
  <c r="AK13" i="10"/>
  <c r="AI13" i="10" s="1"/>
  <c r="AK69" i="10"/>
  <c r="AI69" i="10" s="1"/>
  <c r="AK51" i="10"/>
  <c r="AI51" i="10" s="1"/>
  <c r="AK98" i="10"/>
  <c r="AI98" i="10" s="1"/>
  <c r="AK55" i="10"/>
  <c r="AI55" i="10" s="1"/>
  <c r="AK47" i="10"/>
  <c r="AI47" i="10" s="1"/>
  <c r="AK11" i="10"/>
  <c r="AI11" i="10" s="1"/>
  <c r="AK4" i="10"/>
  <c r="AI4" i="10" s="1"/>
  <c r="AK18" i="10"/>
  <c r="AI18" i="10" s="1"/>
  <c r="AK75" i="10"/>
  <c r="AI75" i="10" s="1"/>
  <c r="AK52" i="10"/>
  <c r="AI52" i="10" s="1"/>
  <c r="AK10" i="10"/>
  <c r="AI10" i="10" s="1"/>
  <c r="AK95" i="10"/>
  <c r="AI95" i="10" s="1"/>
  <c r="AK39" i="10"/>
  <c r="AI39" i="10" s="1"/>
  <c r="AK102" i="10"/>
  <c r="AI102" i="10" s="1"/>
  <c r="AK118" i="10"/>
  <c r="AI118" i="10" s="1"/>
  <c r="AK81" i="10"/>
  <c r="AI81" i="10" s="1"/>
  <c r="AK63" i="10"/>
  <c r="AI63" i="10" s="1"/>
  <c r="AK111" i="10"/>
  <c r="AI111" i="10" s="1"/>
  <c r="AK32" i="10"/>
  <c r="AI32" i="10" s="1"/>
  <c r="AK33" i="10"/>
  <c r="AI33" i="10" s="1"/>
  <c r="AK87" i="10"/>
  <c r="AI87" i="10" s="1"/>
  <c r="AK86" i="10"/>
  <c r="AI86" i="10" s="1"/>
  <c r="AK30" i="10"/>
  <c r="AI30" i="10" s="1"/>
  <c r="AK82" i="10"/>
  <c r="AI82" i="10" s="1"/>
  <c r="AK24" i="10"/>
  <c r="AI24" i="10" s="1"/>
  <c r="AK76" i="10"/>
  <c r="AI76" i="10" s="1"/>
  <c r="AK43" i="10"/>
  <c r="AI43" i="10" s="1"/>
  <c r="AK93" i="10"/>
  <c r="AI93" i="10" s="1"/>
  <c r="AK28" i="10"/>
  <c r="AI28" i="10" s="1"/>
  <c r="AK14" i="10"/>
  <c r="AI14" i="10" s="1"/>
  <c r="AK97" i="10"/>
  <c r="AI97" i="10" s="1"/>
  <c r="AK27" i="10"/>
  <c r="AI27" i="10" s="1"/>
  <c r="AK108" i="10"/>
  <c r="AI108" i="10" s="1"/>
  <c r="AK101" i="10"/>
  <c r="AI101" i="10" s="1"/>
  <c r="AK92" i="10"/>
  <c r="AI92" i="10" s="1"/>
  <c r="AK85" i="10"/>
  <c r="AI85" i="10" s="1"/>
  <c r="AK83" i="10"/>
  <c r="AI83" i="10" s="1"/>
  <c r="AD11" i="3"/>
  <c r="AD39" i="3"/>
  <c r="AD3" i="3"/>
  <c r="AD20" i="3"/>
  <c r="AD33" i="3"/>
  <c r="AD23" i="3"/>
  <c r="AD31" i="3"/>
  <c r="AD60" i="3"/>
  <c r="AD32" i="3"/>
  <c r="AD6" i="3"/>
  <c r="AD53" i="3"/>
  <c r="AD38" i="3"/>
  <c r="AD18" i="3"/>
  <c r="AD63" i="3"/>
  <c r="AD19" i="3"/>
  <c r="AD55" i="3"/>
  <c r="AD15" i="3"/>
  <c r="AD61" i="3"/>
  <c r="AD40" i="3"/>
  <c r="AD45" i="3"/>
  <c r="AD48" i="3"/>
  <c r="AD8" i="3"/>
  <c r="AD64" i="3"/>
  <c r="AD35" i="3"/>
  <c r="AD67" i="3"/>
  <c r="AD50" i="3"/>
  <c r="AD70" i="3"/>
  <c r="AD5" i="3"/>
  <c r="AD44" i="3"/>
  <c r="AD2" i="3"/>
  <c r="AD14" i="3"/>
  <c r="AD69" i="3"/>
  <c r="AD28" i="3"/>
  <c r="AD52" i="3"/>
  <c r="AD7" i="3"/>
  <c r="AD58" i="3"/>
  <c r="AD66" i="3"/>
  <c r="AD56" i="3"/>
  <c r="AD30" i="3"/>
  <c r="AD21" i="3"/>
  <c r="AD59" i="3"/>
  <c r="AD25" i="3"/>
  <c r="AD17" i="3"/>
  <c r="AD29" i="3"/>
  <c r="AD49" i="3"/>
  <c r="AD34" i="3"/>
  <c r="AD68" i="3"/>
  <c r="AD54" i="3"/>
  <c r="AD46" i="3"/>
  <c r="AD57" i="3"/>
  <c r="AD43" i="3"/>
  <c r="AD26" i="3"/>
  <c r="AD41" i="3"/>
  <c r="AD27" i="3"/>
  <c r="AD4" i="3"/>
  <c r="AD62" i="3"/>
  <c r="AD36" i="3"/>
  <c r="AD24" i="3"/>
  <c r="AD42" i="3"/>
  <c r="AD12" i="3"/>
  <c r="AD51" i="3"/>
  <c r="AD9" i="3"/>
  <c r="AD10" i="3"/>
  <c r="AD16" i="3"/>
  <c r="AD22" i="3"/>
  <c r="AD47" i="3"/>
  <c r="AD37" i="3"/>
  <c r="AD13" i="3"/>
  <c r="AI121" i="10" l="1"/>
</calcChain>
</file>

<file path=xl/comments1.xml><?xml version="1.0" encoding="utf-8"?>
<comments xmlns="http://schemas.openxmlformats.org/spreadsheetml/2006/main">
  <authors>
    <author>NEC-USER</author>
  </authors>
  <commentList>
    <comment ref="AC1" authorId="0">
      <text>
        <r>
          <rPr>
            <sz val="9"/>
            <color indexed="81"/>
            <rFont val="ＭＳ Ｐゴシック"/>
            <family val="3"/>
            <charset val="128"/>
          </rPr>
          <t>安打/（安打+二塁打+三塁打+本塁打）</t>
        </r>
      </text>
    </comment>
    <comment ref="AD1" authorId="0">
      <text>
        <r>
          <rPr>
            <sz val="9"/>
            <color indexed="81"/>
            <rFont val="ＭＳ Ｐゴシック"/>
            <family val="3"/>
            <charset val="128"/>
          </rPr>
          <t>二塁打/（安打+二塁打+三塁打+本塁打）</t>
        </r>
      </text>
    </comment>
    <comment ref="AE1" authorId="0">
      <text>
        <r>
          <rPr>
            <sz val="9"/>
            <color indexed="81"/>
            <rFont val="ＭＳ Ｐゴシック"/>
            <family val="3"/>
            <charset val="128"/>
          </rPr>
          <t>三塁打/（安打+二塁打+三塁打+本塁打）</t>
        </r>
      </text>
    </comment>
    <comment ref="AF1" authorId="0">
      <text>
        <r>
          <rPr>
            <sz val="9"/>
            <color indexed="81"/>
            <rFont val="ＭＳ Ｐゴシック"/>
            <family val="3"/>
            <charset val="128"/>
          </rPr>
          <t>本塁打/（安打+二塁打+三塁打+本塁打）</t>
        </r>
      </text>
    </comment>
    <comment ref="AG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（四球＋死球）/打席数
</t>
        </r>
      </text>
    </comment>
    <comment ref="AH1" authorId="0">
      <text>
        <r>
          <rPr>
            <b/>
            <sz val="9"/>
            <color indexed="81"/>
            <rFont val="ＭＳ Ｐゴシック"/>
            <family val="3"/>
            <charset val="128"/>
          </rPr>
          <t>三振/打席数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NEC-USER</author>
  </authors>
  <commentList>
    <comment ref="AD1" authorId="0">
      <text>
        <r>
          <rPr>
            <sz val="9"/>
            <color indexed="81"/>
            <rFont val="ＭＳ Ｐゴシック"/>
            <family val="3"/>
            <charset val="128"/>
          </rPr>
          <t>（与四球＋与死球）/打者</t>
        </r>
      </text>
    </comment>
    <comment ref="AE1" authorId="0">
      <text>
        <r>
          <rPr>
            <b/>
            <sz val="9"/>
            <color indexed="81"/>
            <rFont val="ＭＳ Ｐゴシック"/>
            <family val="3"/>
            <charset val="128"/>
          </rPr>
          <t>奪三振数/打者</t>
        </r>
      </text>
    </comment>
    <comment ref="AF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被安打/打者
</t>
        </r>
      </text>
    </comment>
    <comment ref="AG1" authorId="0">
      <text>
        <r>
          <rPr>
            <b/>
            <sz val="9"/>
            <color indexed="81"/>
            <rFont val="ＭＳ Ｐゴシック"/>
            <family val="3"/>
            <charset val="128"/>
          </rPr>
          <t>被本塁打/打者</t>
        </r>
      </text>
    </comment>
    <comment ref="AL1" authorId="0">
      <text>
        <r>
          <rPr>
            <sz val="9"/>
            <color indexed="81"/>
            <rFont val="ＭＳ Ｐゴシック"/>
            <family val="3"/>
            <charset val="128"/>
          </rPr>
          <t>（与四球＋与死球）/打者</t>
        </r>
      </text>
    </comment>
  </commentList>
</comments>
</file>

<file path=xl/comments3.xml><?xml version="1.0" encoding="utf-8"?>
<comments xmlns="http://schemas.openxmlformats.org/spreadsheetml/2006/main">
  <authors>
    <author>NEC-USER</author>
  </authors>
  <commentList>
    <comment ref="AC1" authorId="0">
      <text>
        <r>
          <rPr>
            <sz val="9"/>
            <color indexed="81"/>
            <rFont val="ＭＳ Ｐゴシック"/>
            <family val="3"/>
            <charset val="128"/>
          </rPr>
          <t>安打/（安打+二塁打+三塁打+本塁打）</t>
        </r>
      </text>
    </comment>
    <comment ref="AD1" authorId="0">
      <text>
        <r>
          <rPr>
            <sz val="9"/>
            <color indexed="81"/>
            <rFont val="ＭＳ Ｐゴシック"/>
            <family val="3"/>
            <charset val="128"/>
          </rPr>
          <t>二塁打/（安打+二塁打+三塁打+本塁打）</t>
        </r>
      </text>
    </comment>
    <comment ref="AE1" authorId="0">
      <text>
        <r>
          <rPr>
            <sz val="9"/>
            <color indexed="81"/>
            <rFont val="ＭＳ Ｐゴシック"/>
            <family val="3"/>
            <charset val="128"/>
          </rPr>
          <t>三塁打/（安打+二塁打+三塁打+本塁打）</t>
        </r>
      </text>
    </comment>
    <comment ref="AF1" authorId="0">
      <text>
        <r>
          <rPr>
            <sz val="9"/>
            <color indexed="81"/>
            <rFont val="ＭＳ Ｐゴシック"/>
            <family val="3"/>
            <charset val="128"/>
          </rPr>
          <t>本塁打/（安打+二塁打+三塁打+本塁打）</t>
        </r>
      </text>
    </comment>
    <comment ref="AG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（四球＋死球）/打席数
</t>
        </r>
      </text>
    </comment>
    <comment ref="AH1" authorId="0">
      <text>
        <r>
          <rPr>
            <b/>
            <sz val="9"/>
            <color indexed="81"/>
            <rFont val="ＭＳ Ｐゴシック"/>
            <family val="3"/>
            <charset val="128"/>
          </rPr>
          <t>三振/打席数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NEC-USER</author>
  </authors>
  <commentList>
    <comment ref="AD1" authorId="0">
      <text>
        <r>
          <rPr>
            <sz val="9"/>
            <color indexed="81"/>
            <rFont val="ＭＳ Ｐゴシック"/>
            <family val="3"/>
            <charset val="128"/>
          </rPr>
          <t>（与四球＋与死球）/打者</t>
        </r>
      </text>
    </comment>
    <comment ref="AE1" authorId="0">
      <text>
        <r>
          <rPr>
            <b/>
            <sz val="9"/>
            <color indexed="81"/>
            <rFont val="ＭＳ Ｐゴシック"/>
            <family val="3"/>
            <charset val="128"/>
          </rPr>
          <t>奪三振数/打者</t>
        </r>
      </text>
    </comment>
    <comment ref="AF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被安打/打者
</t>
        </r>
      </text>
    </comment>
    <comment ref="AG1" authorId="0">
      <text>
        <r>
          <rPr>
            <b/>
            <sz val="9"/>
            <color indexed="81"/>
            <rFont val="ＭＳ Ｐゴシック"/>
            <family val="3"/>
            <charset val="128"/>
          </rPr>
          <t>被本塁打/打者</t>
        </r>
      </text>
    </comment>
    <comment ref="AK1" authorId="0">
      <text>
        <r>
          <rPr>
            <sz val="9"/>
            <color indexed="81"/>
            <rFont val="ＭＳ Ｐゴシック"/>
            <family val="3"/>
            <charset val="128"/>
          </rPr>
          <t>（与四球＋与死球）/打者</t>
        </r>
      </text>
    </comment>
  </commentList>
</comments>
</file>

<file path=xl/sharedStrings.xml><?xml version="1.0" encoding="utf-8"?>
<sst xmlns="http://schemas.openxmlformats.org/spreadsheetml/2006/main" count="2682" uniqueCount="818">
  <si>
    <t>選手名</t>
  </si>
  <si>
    <t>試</t>
  </si>
  <si>
    <t>勝</t>
  </si>
  <si>
    <t>敗</t>
  </si>
  <si>
    <t>セ</t>
  </si>
  <si>
    <t>ホ</t>
  </si>
  <si>
    <t>H</t>
  </si>
  <si>
    <t>完</t>
  </si>
  <si>
    <t>打率</t>
    <rPh sb="0" eb="2">
      <t>ダリツ</t>
    </rPh>
    <phoneticPr fontId="1"/>
  </si>
  <si>
    <t>参考サイト</t>
    <rPh sb="0" eb="2">
      <t>サンコウ</t>
    </rPh>
    <phoneticPr fontId="1"/>
  </si>
  <si>
    <t>https://baseball-data.com/stats/hitter2-all/avg-4.html</t>
    <phoneticPr fontId="1"/>
  </si>
  <si>
    <t>順</t>
  </si>
  <si>
    <t>チーム</t>
  </si>
  <si>
    <t>巨人</t>
  </si>
  <si>
    <t>ヤクルト</t>
  </si>
  <si>
    <t>DeNA</t>
  </si>
  <si>
    <t>広島</t>
  </si>
  <si>
    <t>楽天</t>
  </si>
  <si>
    <t>中日</t>
  </si>
  <si>
    <t>ロッテ</t>
  </si>
  <si>
    <t>西武</t>
  </si>
  <si>
    <t>オリックス</t>
  </si>
  <si>
    <t>日本ハム</t>
  </si>
  <si>
    <t>ソフトバンク</t>
  </si>
  <si>
    <t>阪神</t>
  </si>
  <si>
    <t>一塁打率
（少数第3位まで）</t>
    <rPh sb="0" eb="2">
      <t>イチルイ</t>
    </rPh>
    <rPh sb="2" eb="4">
      <t>ダリツ</t>
    </rPh>
    <rPh sb="6" eb="8">
      <t>ショウスウ</t>
    </rPh>
    <rPh sb="8" eb="9">
      <t>ダイ</t>
    </rPh>
    <rPh sb="10" eb="11">
      <t>イ</t>
    </rPh>
    <phoneticPr fontId="1"/>
  </si>
  <si>
    <t>二塁打率
（少数第3位まで）</t>
    <rPh sb="0" eb="3">
      <t>ニルイダ</t>
    </rPh>
    <rPh sb="2" eb="4">
      <t>ダリツ</t>
    </rPh>
    <rPh sb="6" eb="8">
      <t>ショウスウ</t>
    </rPh>
    <rPh sb="8" eb="9">
      <t>ダイ</t>
    </rPh>
    <rPh sb="10" eb="11">
      <t>イ</t>
    </rPh>
    <phoneticPr fontId="1"/>
  </si>
  <si>
    <t>三塁打率
（少数第3位まで）</t>
    <rPh sb="0" eb="3">
      <t>サンルイダ</t>
    </rPh>
    <rPh sb="2" eb="4">
      <t>ダリツ</t>
    </rPh>
    <rPh sb="6" eb="8">
      <t>ショウスウ</t>
    </rPh>
    <rPh sb="8" eb="9">
      <t>ダイ</t>
    </rPh>
    <rPh sb="10" eb="11">
      <t>イ</t>
    </rPh>
    <phoneticPr fontId="1"/>
  </si>
  <si>
    <t>本塁打率
（少数第3位まで）</t>
    <rPh sb="0" eb="3">
      <t>ホンルイダ</t>
    </rPh>
    <rPh sb="2" eb="4">
      <t>ダリツ</t>
    </rPh>
    <rPh sb="6" eb="8">
      <t>ショウスウ</t>
    </rPh>
    <rPh sb="8" eb="9">
      <t>ダイ</t>
    </rPh>
    <rPh sb="10" eb="11">
      <t>イ</t>
    </rPh>
    <phoneticPr fontId="1"/>
  </si>
  <si>
    <t>本塁打</t>
    <rPh sb="0" eb="3">
      <t>ホンルイダ</t>
    </rPh>
    <phoneticPr fontId="1"/>
  </si>
  <si>
    <t>三振</t>
    <rPh sb="0" eb="2">
      <t>サンシン</t>
    </rPh>
    <phoneticPr fontId="1"/>
  </si>
  <si>
    <t>四球</t>
    <rPh sb="0" eb="2">
      <t>シキュウ</t>
    </rPh>
    <phoneticPr fontId="1"/>
  </si>
  <si>
    <t>コスト</t>
    <phoneticPr fontId="1"/>
  </si>
  <si>
    <t>四球率ランク</t>
    <rPh sb="0" eb="2">
      <t>シキュウ</t>
    </rPh>
    <rPh sb="2" eb="3">
      <t>リツ</t>
    </rPh>
    <phoneticPr fontId="1"/>
  </si>
  <si>
    <t>三振率ランク</t>
    <rPh sb="0" eb="2">
      <t>サンシン</t>
    </rPh>
    <rPh sb="2" eb="3">
      <t>リツ</t>
    </rPh>
    <phoneticPr fontId="1"/>
  </si>
  <si>
    <t>打率ランク</t>
    <rPh sb="0" eb="2">
      <t>ダリツ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</si>
  <si>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</si>
  <si>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</si>
  <si>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</si>
  <si>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</si>
  <si>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</si>
  <si>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</si>
  <si>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No</t>
    <phoneticPr fontId="1"/>
  </si>
  <si>
    <t>試合</t>
    <rPh sb="0" eb="2">
      <t>シアイ</t>
    </rPh>
    <phoneticPr fontId="1"/>
  </si>
  <si>
    <t>打席数</t>
    <rPh sb="0" eb="2">
      <t>ダセキ</t>
    </rPh>
    <rPh sb="2" eb="3">
      <t>スウ</t>
    </rPh>
    <phoneticPr fontId="1"/>
  </si>
  <si>
    <t>打数</t>
    <rPh sb="0" eb="2">
      <t>ダスウ</t>
    </rPh>
    <phoneticPr fontId="1"/>
  </si>
  <si>
    <t>得点</t>
    <rPh sb="0" eb="2">
      <t>トクテン</t>
    </rPh>
    <phoneticPr fontId="1"/>
  </si>
  <si>
    <t>安打</t>
    <rPh sb="0" eb="2">
      <t>アンダ</t>
    </rPh>
    <phoneticPr fontId="1"/>
  </si>
  <si>
    <t>二塁打</t>
    <rPh sb="0" eb="3">
      <t>ニルイダ</t>
    </rPh>
    <phoneticPr fontId="1"/>
  </si>
  <si>
    <t>三塁打</t>
    <rPh sb="0" eb="3">
      <t>サンルイダ</t>
    </rPh>
    <phoneticPr fontId="1"/>
  </si>
  <si>
    <t>塁打</t>
    <rPh sb="0" eb="2">
      <t>ルイダ</t>
    </rPh>
    <phoneticPr fontId="1"/>
  </si>
  <si>
    <t>打点</t>
    <rPh sb="0" eb="2">
      <t>ダテン</t>
    </rPh>
    <phoneticPr fontId="1"/>
  </si>
  <si>
    <t>盗塁</t>
    <rPh sb="0" eb="2">
      <t>トウルイ</t>
    </rPh>
    <phoneticPr fontId="1"/>
  </si>
  <si>
    <t>盗塁刺</t>
    <rPh sb="0" eb="2">
      <t>トウルイ</t>
    </rPh>
    <rPh sb="2" eb="3">
      <t>サ</t>
    </rPh>
    <phoneticPr fontId="1"/>
  </si>
  <si>
    <t>犠打</t>
    <rPh sb="0" eb="2">
      <t>ギダ</t>
    </rPh>
    <phoneticPr fontId="1"/>
  </si>
  <si>
    <t>犠飛</t>
    <rPh sb="0" eb="2">
      <t>ギヒ</t>
    </rPh>
    <phoneticPr fontId="1"/>
  </si>
  <si>
    <t>敬遠</t>
    <rPh sb="0" eb="2">
      <t>ケイエン</t>
    </rPh>
    <phoneticPr fontId="1"/>
  </si>
  <si>
    <t>死球</t>
    <rPh sb="0" eb="2">
      <t>シキュウ</t>
    </rPh>
    <phoneticPr fontId="1"/>
  </si>
  <si>
    <t>併殺打</t>
    <rPh sb="0" eb="3">
      <t>ヘイサツダ</t>
    </rPh>
    <phoneticPr fontId="1"/>
  </si>
  <si>
    <t>出塁率</t>
    <rPh sb="0" eb="2">
      <t>シュツルイ</t>
    </rPh>
    <rPh sb="2" eb="3">
      <t>リツ</t>
    </rPh>
    <phoneticPr fontId="1"/>
  </si>
  <si>
    <t>長打率</t>
    <rPh sb="0" eb="1">
      <t>チョウ</t>
    </rPh>
    <rPh sb="1" eb="3">
      <t>ダリツ</t>
    </rPh>
    <phoneticPr fontId="1"/>
  </si>
  <si>
    <t>Aの数</t>
    <rPh sb="2" eb="3">
      <t>カズ</t>
    </rPh>
    <phoneticPr fontId="1"/>
  </si>
  <si>
    <t>Bの数</t>
    <rPh sb="2" eb="3">
      <t>カズ</t>
    </rPh>
    <phoneticPr fontId="1"/>
  </si>
  <si>
    <t>Cの数</t>
    <rPh sb="2" eb="3">
      <t>カズ</t>
    </rPh>
    <phoneticPr fontId="1"/>
  </si>
  <si>
    <t>Dの数</t>
    <rPh sb="2" eb="3">
      <t>カズ</t>
    </rPh>
    <phoneticPr fontId="1"/>
  </si>
  <si>
    <t>Eの数</t>
    <rPh sb="2" eb="3">
      <t>カズ</t>
    </rPh>
    <phoneticPr fontId="1"/>
  </si>
  <si>
    <t>Fの数</t>
    <rPh sb="2" eb="3">
      <t>カズ</t>
    </rPh>
    <phoneticPr fontId="1"/>
  </si>
  <si>
    <t>選手名</t>
    <rPh sb="0" eb="3">
      <t>センシュメイ</t>
    </rPh>
    <phoneticPr fontId="1"/>
  </si>
  <si>
    <t>選手名ORG</t>
    <phoneticPr fontId="1"/>
  </si>
  <si>
    <t>柳田　悠岐</t>
    <phoneticPr fontId="1"/>
  </si>
  <si>
    <t>ビシエド</t>
    <phoneticPr fontId="1"/>
  </si>
  <si>
    <t>坂本　勇人</t>
    <phoneticPr fontId="1"/>
  </si>
  <si>
    <t>平田　良介</t>
    <phoneticPr fontId="1"/>
  </si>
  <si>
    <t>青木　宣親</t>
    <phoneticPr fontId="1"/>
  </si>
  <si>
    <t>近藤　健介</t>
    <phoneticPr fontId="1"/>
  </si>
  <si>
    <t>秋山　翔吾</t>
    <phoneticPr fontId="1"/>
  </si>
  <si>
    <t>北條　史也</t>
    <phoneticPr fontId="1"/>
  </si>
  <si>
    <t>アルモンテ</t>
    <phoneticPr fontId="1"/>
  </si>
  <si>
    <t>吉田　正尚</t>
    <phoneticPr fontId="1"/>
  </si>
  <si>
    <t>鈴木　誠也</t>
    <phoneticPr fontId="1"/>
  </si>
  <si>
    <t>雄平</t>
    <phoneticPr fontId="1"/>
  </si>
  <si>
    <t>宮﨑　敏郎</t>
    <phoneticPr fontId="1"/>
  </si>
  <si>
    <t>牧原　大成</t>
    <phoneticPr fontId="1"/>
  </si>
  <si>
    <t>坂口　智隆</t>
    <phoneticPr fontId="1"/>
  </si>
  <si>
    <t>山田　哲人</t>
    <phoneticPr fontId="1"/>
  </si>
  <si>
    <t>ソト</t>
    <phoneticPr fontId="1"/>
  </si>
  <si>
    <t>浅村　栄斗</t>
    <phoneticPr fontId="1"/>
  </si>
  <si>
    <t>西川　龍馬</t>
    <phoneticPr fontId="1"/>
  </si>
  <si>
    <t>岡本　和真</t>
    <phoneticPr fontId="1"/>
  </si>
  <si>
    <t>糸井　嘉男</t>
    <phoneticPr fontId="1"/>
  </si>
  <si>
    <t>丸　佳浩</t>
    <phoneticPr fontId="1"/>
  </si>
  <si>
    <t>會澤　翼</t>
    <phoneticPr fontId="1"/>
  </si>
  <si>
    <t>松山　竜平</t>
    <phoneticPr fontId="1"/>
  </si>
  <si>
    <t>筒香　嘉智</t>
    <phoneticPr fontId="1"/>
  </si>
  <si>
    <t>井上　晴哉</t>
    <phoneticPr fontId="1"/>
  </si>
  <si>
    <t>島内　宏明</t>
    <phoneticPr fontId="1"/>
  </si>
  <si>
    <t>中村　晃</t>
    <phoneticPr fontId="1"/>
  </si>
  <si>
    <t>長野　久義</t>
    <phoneticPr fontId="1"/>
  </si>
  <si>
    <t>中島　宏之</t>
    <phoneticPr fontId="1"/>
  </si>
  <si>
    <t>ロペス</t>
    <phoneticPr fontId="1"/>
  </si>
  <si>
    <t>荻野　貴司</t>
    <phoneticPr fontId="1"/>
  </si>
  <si>
    <t>外崎　修汰</t>
    <phoneticPr fontId="1"/>
  </si>
  <si>
    <t>野間　峻祥</t>
    <phoneticPr fontId="1"/>
  </si>
  <si>
    <t>糸原　健斗</t>
    <phoneticPr fontId="1"/>
  </si>
  <si>
    <t>マギー</t>
    <phoneticPr fontId="1"/>
  </si>
  <si>
    <t>中村　奨吾</t>
    <phoneticPr fontId="1"/>
  </si>
  <si>
    <t>山川　穂高</t>
    <phoneticPr fontId="1"/>
  </si>
  <si>
    <t>福留　孝介</t>
    <phoneticPr fontId="1"/>
  </si>
  <si>
    <t>源田　壮亮</t>
    <phoneticPr fontId="1"/>
  </si>
  <si>
    <t>西川　遥輝</t>
    <phoneticPr fontId="1"/>
  </si>
  <si>
    <t>ナバーロ</t>
    <phoneticPr fontId="1"/>
  </si>
  <si>
    <t>今江　年晶</t>
    <phoneticPr fontId="1"/>
  </si>
  <si>
    <t>銀次</t>
    <phoneticPr fontId="1"/>
  </si>
  <si>
    <t>森　友哉</t>
    <phoneticPr fontId="1"/>
  </si>
  <si>
    <t>大島　洋平</t>
    <phoneticPr fontId="1"/>
  </si>
  <si>
    <t>大山　悠輔</t>
    <phoneticPr fontId="1"/>
  </si>
  <si>
    <t>大田　泰示</t>
    <phoneticPr fontId="1"/>
  </si>
  <si>
    <t>上林　誠知</t>
    <phoneticPr fontId="1"/>
  </si>
  <si>
    <t>ウィーラー</t>
    <phoneticPr fontId="1"/>
  </si>
  <si>
    <t>アマダー</t>
    <phoneticPr fontId="1"/>
  </si>
  <si>
    <t>バレンティン</t>
    <phoneticPr fontId="1"/>
  </si>
  <si>
    <t>今宮　健太</t>
    <phoneticPr fontId="1"/>
  </si>
  <si>
    <t>藤田　一也</t>
    <phoneticPr fontId="1"/>
  </si>
  <si>
    <t>鈴木　大地</t>
    <phoneticPr fontId="1"/>
  </si>
  <si>
    <t>田中　和基</t>
    <phoneticPr fontId="1"/>
  </si>
  <si>
    <t>中村　剛也</t>
    <phoneticPr fontId="1"/>
  </si>
  <si>
    <t>中田　翔</t>
    <phoneticPr fontId="1"/>
  </si>
  <si>
    <t>角中　勝也</t>
    <phoneticPr fontId="1"/>
  </si>
  <si>
    <t>福田　周平</t>
    <phoneticPr fontId="1"/>
  </si>
  <si>
    <t>田中　広輔</t>
    <phoneticPr fontId="1"/>
  </si>
  <si>
    <t>中島　卓也</t>
    <phoneticPr fontId="1"/>
  </si>
  <si>
    <t>福田　永将</t>
    <phoneticPr fontId="1"/>
  </si>
  <si>
    <t>桑原　将志</t>
    <phoneticPr fontId="1"/>
  </si>
  <si>
    <t>梅野　隆太郎</t>
    <phoneticPr fontId="1"/>
  </si>
  <si>
    <t>川端　慎吾</t>
    <phoneticPr fontId="1"/>
  </si>
  <si>
    <t>栗山　巧</t>
    <phoneticPr fontId="1"/>
  </si>
  <si>
    <t>高橋　周平</t>
    <phoneticPr fontId="1"/>
  </si>
  <si>
    <t>亀井　善行</t>
    <phoneticPr fontId="1"/>
  </si>
  <si>
    <t>吉川　尚輝</t>
    <phoneticPr fontId="1"/>
  </si>
  <si>
    <t>陽川　尚将</t>
    <phoneticPr fontId="1"/>
  </si>
  <si>
    <t>神里　和毅</t>
    <phoneticPr fontId="1"/>
  </si>
  <si>
    <t>松田　宣浩</t>
    <phoneticPr fontId="1"/>
  </si>
  <si>
    <t>茂木　栄五郎</t>
    <phoneticPr fontId="1"/>
  </si>
  <si>
    <t>阿部　慎之助</t>
    <phoneticPr fontId="1"/>
  </si>
  <si>
    <t>若月　健矢</t>
    <phoneticPr fontId="1"/>
  </si>
  <si>
    <t>陽　岱鋼</t>
    <phoneticPr fontId="1"/>
  </si>
  <si>
    <t>大和</t>
    <phoneticPr fontId="1"/>
  </si>
  <si>
    <t>ゲレーロ</t>
    <phoneticPr fontId="1"/>
  </si>
  <si>
    <t>鶴岡　慎也</t>
    <phoneticPr fontId="1"/>
  </si>
  <si>
    <t>ロサリオ</t>
    <phoneticPr fontId="1"/>
  </si>
  <si>
    <t>西浦　直亨</t>
    <phoneticPr fontId="1"/>
  </si>
  <si>
    <t>バティスタ</t>
    <phoneticPr fontId="1"/>
  </si>
  <si>
    <t>内川　聖一</t>
    <phoneticPr fontId="1"/>
  </si>
  <si>
    <t>田中　俊太</t>
    <phoneticPr fontId="1"/>
  </si>
  <si>
    <t>田村　龍弘</t>
    <phoneticPr fontId="1"/>
  </si>
  <si>
    <t>デスパイネ</t>
    <phoneticPr fontId="1"/>
  </si>
  <si>
    <t>ロメロ</t>
    <phoneticPr fontId="1"/>
  </si>
  <si>
    <t>安部　友裕</t>
    <phoneticPr fontId="1"/>
  </si>
  <si>
    <t>京田　陽太</t>
    <phoneticPr fontId="1"/>
  </si>
  <si>
    <t>宗　佑磨</t>
    <phoneticPr fontId="1"/>
  </si>
  <si>
    <t>菊池　涼介</t>
    <phoneticPr fontId="1"/>
  </si>
  <si>
    <t>レアード</t>
    <phoneticPr fontId="1"/>
  </si>
  <si>
    <t>ペゲーロ</t>
    <phoneticPr fontId="1"/>
  </si>
  <si>
    <t>倉本　寿彦</t>
    <phoneticPr fontId="1"/>
  </si>
  <si>
    <t>鳥谷　敬</t>
    <phoneticPr fontId="1"/>
  </si>
  <si>
    <t>大城　滉二</t>
    <phoneticPr fontId="1"/>
  </si>
  <si>
    <t>中谷　将大</t>
    <phoneticPr fontId="1"/>
  </si>
  <si>
    <t>藤岡　裕大</t>
    <phoneticPr fontId="1"/>
  </si>
  <si>
    <t>松井　雅人</t>
    <phoneticPr fontId="1"/>
  </si>
  <si>
    <t>清田　育宏</t>
    <phoneticPr fontId="1"/>
  </si>
  <si>
    <t>Ｔ－岡田</t>
    <phoneticPr fontId="1"/>
  </si>
  <si>
    <t>金子　侑司</t>
    <phoneticPr fontId="1"/>
  </si>
  <si>
    <t>アルシア</t>
    <phoneticPr fontId="1"/>
  </si>
  <si>
    <t>安達　了一</t>
    <phoneticPr fontId="1"/>
  </si>
  <si>
    <t>小林　誠司</t>
    <phoneticPr fontId="1"/>
  </si>
  <si>
    <t>柴田　竜拓</t>
    <phoneticPr fontId="1"/>
  </si>
  <si>
    <t>清水　優心</t>
    <phoneticPr fontId="1"/>
  </si>
  <si>
    <t>甲斐　拓也</t>
    <phoneticPr fontId="1"/>
  </si>
  <si>
    <t>平沢　大河</t>
    <phoneticPr fontId="1"/>
  </si>
  <si>
    <t>メヒア</t>
    <phoneticPr fontId="1"/>
  </si>
  <si>
    <t>中村　悠平</t>
    <phoneticPr fontId="1"/>
  </si>
  <si>
    <t>小谷野　栄一</t>
    <phoneticPr fontId="1"/>
  </si>
  <si>
    <t>嶋　基宏</t>
    <phoneticPr fontId="1"/>
  </si>
  <si>
    <t>マレーロ</t>
    <phoneticPr fontId="1"/>
  </si>
  <si>
    <t>植田　海</t>
    <phoneticPr fontId="1"/>
  </si>
  <si>
    <t>岡島　豪郎</t>
    <phoneticPr fontId="1"/>
  </si>
  <si>
    <t>嶺井　博希</t>
    <phoneticPr fontId="1"/>
  </si>
  <si>
    <t>ID</t>
    <phoneticPr fontId="1"/>
  </si>
  <si>
    <t>あいざわ つはさ</t>
    <phoneticPr fontId="1"/>
  </si>
  <si>
    <t>あおき のりちが</t>
    <phoneticPr fontId="1"/>
  </si>
  <si>
    <t>あきやま しょーご</t>
    <phoneticPr fontId="1"/>
  </si>
  <si>
    <t>あだち りょーいち</t>
    <phoneticPr fontId="1"/>
  </si>
  <si>
    <t>あべ じんのすけ</t>
    <phoneticPr fontId="1"/>
  </si>
  <si>
    <t>あべ ともひろう</t>
    <phoneticPr fontId="1"/>
  </si>
  <si>
    <t>アマター</t>
    <phoneticPr fontId="1"/>
  </si>
  <si>
    <t>アルシアン</t>
    <phoneticPr fontId="1"/>
  </si>
  <si>
    <t>アルモンデ</t>
    <phoneticPr fontId="1"/>
  </si>
  <si>
    <t>あざむら ひでと</t>
    <phoneticPr fontId="1"/>
  </si>
  <si>
    <t>いどい よしお</t>
    <phoneticPr fontId="1"/>
  </si>
  <si>
    <t>いとばら けんと</t>
    <phoneticPr fontId="1"/>
  </si>
  <si>
    <t>いのうえ せーや</t>
    <phoneticPr fontId="1"/>
  </si>
  <si>
    <t>いまえ とじあき</t>
    <phoneticPr fontId="1"/>
  </si>
  <si>
    <t>いまみや けんたろう</t>
    <phoneticPr fontId="1"/>
  </si>
  <si>
    <t>ウィーラ</t>
    <phoneticPr fontId="1"/>
  </si>
  <si>
    <t>うえだ がい</t>
    <phoneticPr fontId="1"/>
  </si>
  <si>
    <t>うえばやし せーじ</t>
    <phoneticPr fontId="1"/>
  </si>
  <si>
    <t>うちかわ せーいち</t>
    <phoneticPr fontId="1"/>
  </si>
  <si>
    <t>うめの りゅーたろう</t>
    <phoneticPr fontId="1"/>
  </si>
  <si>
    <t>おおしま よーへい</t>
    <phoneticPr fontId="1"/>
  </si>
  <si>
    <t>おおしろ こーじ</t>
    <phoneticPr fontId="1"/>
  </si>
  <si>
    <t>おおた だいし</t>
    <phoneticPr fontId="1"/>
  </si>
  <si>
    <t>おおやま ゆーすけ</t>
    <phoneticPr fontId="1"/>
  </si>
  <si>
    <t>おかじま たけろー</t>
    <phoneticPr fontId="1"/>
  </si>
  <si>
    <t>おかもと かづま</t>
    <phoneticPr fontId="1"/>
  </si>
  <si>
    <t>おぎの たかじ</t>
    <phoneticPr fontId="1"/>
  </si>
  <si>
    <t>かい たぐや</t>
    <phoneticPr fontId="1"/>
  </si>
  <si>
    <t>かくなか かづや</t>
    <phoneticPr fontId="1"/>
  </si>
  <si>
    <t>かねこ ゆーじ</t>
    <phoneticPr fontId="1"/>
  </si>
  <si>
    <t>かみさと かづき</t>
    <phoneticPr fontId="1"/>
  </si>
  <si>
    <t>かめい よじゆき</t>
    <phoneticPr fontId="1"/>
  </si>
  <si>
    <t>かわばた しんごう</t>
    <phoneticPr fontId="1"/>
  </si>
  <si>
    <t>きくち りょーすけ</t>
    <phoneticPr fontId="1"/>
  </si>
  <si>
    <t>きょうだ よーた</t>
    <phoneticPr fontId="1"/>
  </si>
  <si>
    <t>きよだ いくひろ</t>
    <phoneticPr fontId="1"/>
  </si>
  <si>
    <t>ぎんじー</t>
    <phoneticPr fontId="1"/>
  </si>
  <si>
    <t>くらもと とじひこ</t>
    <phoneticPr fontId="1"/>
  </si>
  <si>
    <t>くりやま たぐみ</t>
    <phoneticPr fontId="1"/>
  </si>
  <si>
    <t>くわばら まさゆぎ</t>
    <phoneticPr fontId="1"/>
  </si>
  <si>
    <t>ゲレーロー</t>
    <phoneticPr fontId="1"/>
  </si>
  <si>
    <t>げんだ そーすけ</t>
    <phoneticPr fontId="1"/>
  </si>
  <si>
    <t>こばやし せーじ</t>
    <phoneticPr fontId="1"/>
  </si>
  <si>
    <t>こやの えーいち</t>
    <phoneticPr fontId="1"/>
  </si>
  <si>
    <t>こんどー けんすけ</t>
    <phoneticPr fontId="1"/>
  </si>
  <si>
    <t>さかぐち ともだか</t>
    <phoneticPr fontId="1"/>
  </si>
  <si>
    <t>さかもと はやど</t>
    <phoneticPr fontId="1"/>
  </si>
  <si>
    <t>しばた たづひろ</t>
    <phoneticPr fontId="1"/>
  </si>
  <si>
    <t>しま もどひろ</t>
    <phoneticPr fontId="1"/>
  </si>
  <si>
    <t>しまうち ひろあぎ</t>
    <phoneticPr fontId="1"/>
  </si>
  <si>
    <t>しみず ゆーし</t>
    <phoneticPr fontId="1"/>
  </si>
  <si>
    <t>すずき せーや</t>
    <phoneticPr fontId="1"/>
  </si>
  <si>
    <t>すずき だいぢ</t>
    <phoneticPr fontId="1"/>
  </si>
  <si>
    <t>ソット</t>
    <phoneticPr fontId="1"/>
  </si>
  <si>
    <t>たかはし しゅーへい</t>
    <phoneticPr fontId="1"/>
  </si>
  <si>
    <t>たなか かづき</t>
    <phoneticPr fontId="1"/>
  </si>
  <si>
    <t>たなか こーすけ</t>
    <phoneticPr fontId="1"/>
  </si>
  <si>
    <t>たなか じゅんた</t>
    <phoneticPr fontId="1"/>
  </si>
  <si>
    <t>たむら たづひろ</t>
    <phoneticPr fontId="1"/>
  </si>
  <si>
    <t>ちょうの ひざよし</t>
    <phoneticPr fontId="1"/>
  </si>
  <si>
    <t>つつごう よじとも</t>
    <phoneticPr fontId="1"/>
  </si>
  <si>
    <t>つるおか じんや</t>
    <phoneticPr fontId="1"/>
  </si>
  <si>
    <t>ティーおかた</t>
    <phoneticPr fontId="1"/>
  </si>
  <si>
    <t>デスパイネン</t>
    <phoneticPr fontId="1"/>
  </si>
  <si>
    <t>とのさき しゅーた</t>
    <phoneticPr fontId="1"/>
  </si>
  <si>
    <t>とりたに だがし</t>
    <phoneticPr fontId="1"/>
  </si>
  <si>
    <t>なかしま たぐや</t>
    <phoneticPr fontId="1"/>
  </si>
  <si>
    <t>なかじま ひろゆぎ</t>
    <phoneticPr fontId="1"/>
  </si>
  <si>
    <t>なかた しょー</t>
    <phoneticPr fontId="1"/>
  </si>
  <si>
    <t>なかたに まざひろ</t>
    <phoneticPr fontId="1"/>
  </si>
  <si>
    <t>なかむら あぎら</t>
    <phoneticPr fontId="1"/>
  </si>
  <si>
    <t>なかむら しょーご</t>
    <phoneticPr fontId="1"/>
  </si>
  <si>
    <t>なかむら たげや</t>
    <phoneticPr fontId="1"/>
  </si>
  <si>
    <t>なかむら ゆーへい</t>
    <phoneticPr fontId="1"/>
  </si>
  <si>
    <t>ナバーロン</t>
    <phoneticPr fontId="1"/>
  </si>
  <si>
    <t>にしうら なおみぢ</t>
    <phoneticPr fontId="1"/>
  </si>
  <si>
    <t>にしかわ はるぎ</t>
    <phoneticPr fontId="1"/>
  </si>
  <si>
    <t>にしかわ りょーま</t>
    <phoneticPr fontId="1"/>
  </si>
  <si>
    <t>のま たかよじ</t>
    <phoneticPr fontId="1"/>
  </si>
  <si>
    <t>バティスタン</t>
    <phoneticPr fontId="1"/>
  </si>
  <si>
    <t>バレンティーン</t>
    <phoneticPr fontId="1"/>
  </si>
  <si>
    <t>ビシエト</t>
    <phoneticPr fontId="1"/>
  </si>
  <si>
    <t>ひらさわ たいか</t>
    <phoneticPr fontId="1"/>
  </si>
  <si>
    <t>ひらた りょーすけ</t>
    <phoneticPr fontId="1"/>
  </si>
  <si>
    <t>ふくだ しゅーへい</t>
    <phoneticPr fontId="1"/>
  </si>
  <si>
    <t>ふくだ のぶまざ</t>
    <phoneticPr fontId="1"/>
  </si>
  <si>
    <t>ふくどめ こーすけ</t>
    <phoneticPr fontId="1"/>
  </si>
  <si>
    <t>ふじおか ゆーだい</t>
    <phoneticPr fontId="1"/>
  </si>
  <si>
    <t>ふじた かづや</t>
    <phoneticPr fontId="1"/>
  </si>
  <si>
    <t>ペゲーロン</t>
    <phoneticPr fontId="1"/>
  </si>
  <si>
    <t>ほうじょう うみや</t>
    <phoneticPr fontId="1"/>
  </si>
  <si>
    <t>マギーイ</t>
    <phoneticPr fontId="1"/>
  </si>
  <si>
    <t>まきはら だいせい</t>
    <phoneticPr fontId="1"/>
  </si>
  <si>
    <t>まつい まさど</t>
    <phoneticPr fontId="1"/>
  </si>
  <si>
    <t>まつだ のぷひろ</t>
    <phoneticPr fontId="1"/>
  </si>
  <si>
    <t>まつやま りゅーへい</t>
    <phoneticPr fontId="1"/>
  </si>
  <si>
    <t>まる よしぴろ</t>
    <phoneticPr fontId="1"/>
  </si>
  <si>
    <t>マレーロー</t>
    <phoneticPr fontId="1"/>
  </si>
  <si>
    <t>みねい ぴろき</t>
    <phoneticPr fontId="1"/>
  </si>
  <si>
    <t>みやざき としろー</t>
    <phoneticPr fontId="1"/>
  </si>
  <si>
    <t>むね ゆーま</t>
    <phoneticPr fontId="1"/>
  </si>
  <si>
    <t>メヒアー</t>
    <phoneticPr fontId="1"/>
  </si>
  <si>
    <t>もぎ えいごろー</t>
    <phoneticPr fontId="1"/>
  </si>
  <si>
    <t>もり ともやん</t>
    <phoneticPr fontId="1"/>
  </si>
  <si>
    <t>やなぎた ゆーき</t>
    <phoneticPr fontId="1"/>
  </si>
  <si>
    <t>やまかわ ほだか</t>
    <phoneticPr fontId="1"/>
  </si>
  <si>
    <t>やまだ てっと</t>
    <phoneticPr fontId="1"/>
  </si>
  <si>
    <t>やまとん</t>
    <phoneticPr fontId="1"/>
  </si>
  <si>
    <t>ゆうへー</t>
    <phoneticPr fontId="1"/>
  </si>
  <si>
    <t>よう たいかん</t>
    <phoneticPr fontId="1"/>
  </si>
  <si>
    <t>ようかわ なおまざ</t>
    <phoneticPr fontId="1"/>
  </si>
  <si>
    <t>よしかわ なおぎ</t>
    <phoneticPr fontId="1"/>
  </si>
  <si>
    <t>よしだ まざたか</t>
    <phoneticPr fontId="1"/>
  </si>
  <si>
    <t>レアードー</t>
    <phoneticPr fontId="1"/>
  </si>
  <si>
    <t>ロサリオン</t>
    <phoneticPr fontId="1"/>
  </si>
  <si>
    <t>ロへス</t>
    <phoneticPr fontId="1"/>
  </si>
  <si>
    <t>ロメロン</t>
    <phoneticPr fontId="1"/>
  </si>
  <si>
    <t>わかつき げんや</t>
    <phoneticPr fontId="1"/>
  </si>
  <si>
    <t>順位</t>
    <rPh sb="0" eb="2">
      <t>ジュンイ</t>
    </rPh>
    <phoneticPr fontId="1"/>
  </si>
  <si>
    <t>完封勝</t>
    <rPh sb="0" eb="2">
      <t>カンプウ</t>
    </rPh>
    <rPh sb="2" eb="3">
      <t>カチ</t>
    </rPh>
    <phoneticPr fontId="1"/>
  </si>
  <si>
    <t>無四球</t>
    <rPh sb="0" eb="1">
      <t>ム</t>
    </rPh>
    <rPh sb="1" eb="3">
      <t>シキュウ</t>
    </rPh>
    <phoneticPr fontId="1"/>
  </si>
  <si>
    <t>勝率</t>
    <rPh sb="0" eb="2">
      <t>ショウリツ</t>
    </rPh>
    <phoneticPr fontId="1"/>
  </si>
  <si>
    <t>打者</t>
    <rPh sb="0" eb="2">
      <t>ダシャ</t>
    </rPh>
    <phoneticPr fontId="1"/>
  </si>
  <si>
    <t>投球回</t>
    <rPh sb="0" eb="2">
      <t>トウキュウ</t>
    </rPh>
    <rPh sb="2" eb="3">
      <t>カイ</t>
    </rPh>
    <phoneticPr fontId="1"/>
  </si>
  <si>
    <t>被安打</t>
    <rPh sb="0" eb="3">
      <t>ヒアンダ</t>
    </rPh>
    <phoneticPr fontId="1"/>
  </si>
  <si>
    <t>被本塁打</t>
    <rPh sb="0" eb="1">
      <t>ヒ</t>
    </rPh>
    <rPh sb="1" eb="4">
      <t>ホンルイダ</t>
    </rPh>
    <phoneticPr fontId="1"/>
  </si>
  <si>
    <t>与四球</t>
    <rPh sb="0" eb="1">
      <t>アタ</t>
    </rPh>
    <rPh sb="1" eb="3">
      <t>シキュウ</t>
    </rPh>
    <phoneticPr fontId="1"/>
  </si>
  <si>
    <t>敬遠</t>
    <rPh sb="0" eb="2">
      <t>ケイエン</t>
    </rPh>
    <phoneticPr fontId="1"/>
  </si>
  <si>
    <t>与死球</t>
    <rPh sb="0" eb="1">
      <t>アタ</t>
    </rPh>
    <rPh sb="1" eb="3">
      <t>シキュウ</t>
    </rPh>
    <phoneticPr fontId="1"/>
  </si>
  <si>
    <t>奪三振</t>
    <rPh sb="0" eb="3">
      <t>ダツサンシン</t>
    </rPh>
    <phoneticPr fontId="1"/>
  </si>
  <si>
    <t>冒頭</t>
    <rPh sb="0" eb="2">
      <t>ボウトウ</t>
    </rPh>
    <phoneticPr fontId="1"/>
  </si>
  <si>
    <t>ボーク</t>
    <phoneticPr fontId="1"/>
  </si>
  <si>
    <t>失点</t>
    <rPh sb="0" eb="2">
      <t>シッテン</t>
    </rPh>
    <phoneticPr fontId="1"/>
  </si>
  <si>
    <t>自責点</t>
    <rPh sb="0" eb="2">
      <t>ジセキ</t>
    </rPh>
    <rPh sb="2" eb="3">
      <t>テン</t>
    </rPh>
    <phoneticPr fontId="1"/>
  </si>
  <si>
    <t>与四死球率
（少数第3位まで）</t>
    <rPh sb="0" eb="1">
      <t>アタ</t>
    </rPh>
    <rPh sb="1" eb="2">
      <t>ヨン</t>
    </rPh>
    <rPh sb="2" eb="3">
      <t>シ</t>
    </rPh>
    <rPh sb="3" eb="4">
      <t>キュウ</t>
    </rPh>
    <rPh sb="4" eb="5">
      <t>リツ</t>
    </rPh>
    <phoneticPr fontId="1"/>
  </si>
  <si>
    <t>奪三振率
（少数第3位まで）</t>
    <phoneticPr fontId="1"/>
  </si>
  <si>
    <t>被安打率
（少数第3位まで）</t>
    <rPh sb="0" eb="3">
      <t>ヒアンダ</t>
    </rPh>
    <rPh sb="3" eb="4">
      <t>リツ</t>
    </rPh>
    <phoneticPr fontId="1"/>
  </si>
  <si>
    <t>被本塁打率
（少数第3位まで）</t>
    <rPh sb="0" eb="1">
      <t>ヒ</t>
    </rPh>
    <rPh sb="1" eb="4">
      <t>ホンルイダ</t>
    </rPh>
    <rPh sb="4" eb="5">
      <t>リツ</t>
    </rPh>
    <phoneticPr fontId="1"/>
  </si>
  <si>
    <t>防御率</t>
    <rPh sb="0" eb="3">
      <t>ボウギョリツ</t>
    </rPh>
    <phoneticPr fontId="1"/>
  </si>
  <si>
    <t>選手名</t>
    <rPh sb="0" eb="3">
      <t>センシュメイ</t>
    </rPh>
    <phoneticPr fontId="1"/>
  </si>
  <si>
    <t>メルセデス</t>
    <phoneticPr fontId="1"/>
  </si>
  <si>
    <t>石山　泰稚</t>
    <phoneticPr fontId="1"/>
  </si>
  <si>
    <t>菅野　智之</t>
    <phoneticPr fontId="1"/>
  </si>
  <si>
    <t>東　克樹</t>
    <phoneticPr fontId="1"/>
  </si>
  <si>
    <t>大瀬良　大地</t>
    <phoneticPr fontId="1"/>
  </si>
  <si>
    <t>岸　孝之</t>
    <phoneticPr fontId="1"/>
  </si>
  <si>
    <t>小川　泰弘</t>
    <phoneticPr fontId="1"/>
  </si>
  <si>
    <t>ガルシア</t>
    <phoneticPr fontId="1"/>
  </si>
  <si>
    <t>ボルシンガー</t>
    <phoneticPr fontId="1"/>
  </si>
  <si>
    <t>菊池　雄星</t>
    <phoneticPr fontId="1"/>
  </si>
  <si>
    <t>アルバース</t>
    <phoneticPr fontId="1"/>
  </si>
  <si>
    <t>原　樹理</t>
    <phoneticPr fontId="1"/>
  </si>
  <si>
    <t>ジョンソン</t>
    <phoneticPr fontId="1"/>
  </si>
  <si>
    <t>上沢　直之</t>
    <phoneticPr fontId="1"/>
  </si>
  <si>
    <t>村田　透</t>
    <phoneticPr fontId="1"/>
  </si>
  <si>
    <t>榎田　大樹</t>
    <phoneticPr fontId="1"/>
  </si>
  <si>
    <t>東浜　巨</t>
    <phoneticPr fontId="1"/>
  </si>
  <si>
    <t>岩貞　祐太</t>
    <phoneticPr fontId="1"/>
  </si>
  <si>
    <t>マルティネス</t>
    <phoneticPr fontId="1"/>
  </si>
  <si>
    <t>千賀　滉大</t>
    <phoneticPr fontId="1"/>
  </si>
  <si>
    <t>ディクソン</t>
    <phoneticPr fontId="1"/>
  </si>
  <si>
    <t>西　勇輝</t>
    <phoneticPr fontId="1"/>
  </si>
  <si>
    <t>石川　柊太</t>
    <phoneticPr fontId="1"/>
  </si>
  <si>
    <t>メッセンジャー</t>
    <phoneticPr fontId="1"/>
  </si>
  <si>
    <t>近藤　一樹</t>
    <phoneticPr fontId="1"/>
  </si>
  <si>
    <t>山口　俊</t>
    <phoneticPr fontId="1"/>
  </si>
  <si>
    <t>則本　昂大</t>
    <phoneticPr fontId="1"/>
  </si>
  <si>
    <t>涌井　秀章</t>
    <phoneticPr fontId="1"/>
  </si>
  <si>
    <t>有吉　優樹</t>
    <phoneticPr fontId="1"/>
  </si>
  <si>
    <t>多和田　真三郎</t>
    <phoneticPr fontId="1"/>
  </si>
  <si>
    <t>秋山　拓巳</t>
    <phoneticPr fontId="1"/>
  </si>
  <si>
    <t>今村　信貴</t>
    <phoneticPr fontId="1"/>
  </si>
  <si>
    <t>吉見　一起</t>
    <phoneticPr fontId="1"/>
  </si>
  <si>
    <t>金子　千尋</t>
    <phoneticPr fontId="1"/>
  </si>
  <si>
    <t>濵口　遥大</t>
    <phoneticPr fontId="1"/>
  </si>
  <si>
    <t>石川　歩</t>
    <phoneticPr fontId="1"/>
  </si>
  <si>
    <t>二木　康太</t>
    <phoneticPr fontId="1"/>
  </si>
  <si>
    <t>山岡　泰輔</t>
    <phoneticPr fontId="1"/>
  </si>
  <si>
    <t>ブキャナン</t>
    <phoneticPr fontId="1"/>
  </si>
  <si>
    <t>辛島　航</t>
    <phoneticPr fontId="1"/>
  </si>
  <si>
    <t>小笠原　慎之介</t>
    <phoneticPr fontId="1"/>
  </si>
  <si>
    <t>古川　侑利</t>
    <phoneticPr fontId="1"/>
  </si>
  <si>
    <t>笠原　祥太郎</t>
    <phoneticPr fontId="1"/>
  </si>
  <si>
    <t>内海　哲也</t>
    <phoneticPr fontId="1"/>
  </si>
  <si>
    <t>カラシティー</t>
    <phoneticPr fontId="1"/>
  </si>
  <si>
    <t>野村　祐輔</t>
    <phoneticPr fontId="1"/>
  </si>
  <si>
    <t>九里　亜蓮</t>
    <phoneticPr fontId="1"/>
  </si>
  <si>
    <t>吉川　光夫</t>
    <phoneticPr fontId="1"/>
  </si>
  <si>
    <t>バンデンハーク</t>
    <phoneticPr fontId="1"/>
  </si>
  <si>
    <t>十亀　剣</t>
    <phoneticPr fontId="1"/>
  </si>
  <si>
    <t>藤平　尚真</t>
    <phoneticPr fontId="1"/>
  </si>
  <si>
    <t>武田　翔太</t>
    <phoneticPr fontId="1"/>
  </si>
  <si>
    <t>カスティーヨ</t>
    <phoneticPr fontId="1"/>
  </si>
  <si>
    <t>高梨　裕稔</t>
    <phoneticPr fontId="1"/>
  </si>
  <si>
    <t>加藤　貴之</t>
    <phoneticPr fontId="1"/>
  </si>
  <si>
    <t>有原　航平</t>
    <phoneticPr fontId="1"/>
  </si>
  <si>
    <t>美馬　学</t>
    <phoneticPr fontId="1"/>
  </si>
  <si>
    <t>才木　浩人</t>
    <phoneticPr fontId="1"/>
  </si>
  <si>
    <t>小野　泰己</t>
    <phoneticPr fontId="1"/>
  </si>
  <si>
    <t>田口　麗斗</t>
    <phoneticPr fontId="1"/>
  </si>
  <si>
    <t>今井　達也</t>
    <phoneticPr fontId="1"/>
  </si>
  <si>
    <t>ハフ</t>
    <phoneticPr fontId="1"/>
  </si>
  <si>
    <t>石川　雅規</t>
    <phoneticPr fontId="1"/>
  </si>
  <si>
    <t>石田　健大</t>
    <phoneticPr fontId="1"/>
  </si>
  <si>
    <t>ウィーランド</t>
    <phoneticPr fontId="1"/>
  </si>
  <si>
    <t>岡田　明丈</t>
    <phoneticPr fontId="1"/>
  </si>
  <si>
    <t>中田　賢一</t>
    <phoneticPr fontId="1"/>
  </si>
  <si>
    <t>酒居　知史</t>
    <phoneticPr fontId="1"/>
  </si>
  <si>
    <t>今永　昇太</t>
    <phoneticPr fontId="1"/>
  </si>
  <si>
    <t>ID</t>
    <phoneticPr fontId="1"/>
  </si>
  <si>
    <t>あきやま たぐみ</t>
    <phoneticPr fontId="1"/>
  </si>
  <si>
    <t>あずま かづき</t>
    <phoneticPr fontId="1"/>
  </si>
  <si>
    <t>ありはら こーへい</t>
    <phoneticPr fontId="1"/>
  </si>
  <si>
    <t>ありよし ゆーき</t>
    <phoneticPr fontId="1"/>
  </si>
  <si>
    <t>アルバーズ</t>
    <phoneticPr fontId="1"/>
  </si>
  <si>
    <t>いしかわ あゆみ</t>
    <phoneticPr fontId="1"/>
  </si>
  <si>
    <t>いしかわ しゅーた</t>
    <phoneticPr fontId="1"/>
  </si>
  <si>
    <t>いしかわ まさおり</t>
    <phoneticPr fontId="1"/>
  </si>
  <si>
    <t>いしだ げんた</t>
    <phoneticPr fontId="1"/>
  </si>
  <si>
    <t>いしやま たいぢ</t>
    <phoneticPr fontId="1"/>
  </si>
  <si>
    <t>いまい たづや</t>
    <phoneticPr fontId="1"/>
  </si>
  <si>
    <t>いまなが しょーた</t>
    <phoneticPr fontId="1"/>
  </si>
  <si>
    <t>いまむら のぷたか</t>
    <phoneticPr fontId="1"/>
  </si>
  <si>
    <t>いわさだ ゆーた</t>
    <phoneticPr fontId="1"/>
  </si>
  <si>
    <t>ウィーラント</t>
    <phoneticPr fontId="1"/>
  </si>
  <si>
    <t>うつみ てづや</t>
    <phoneticPr fontId="1"/>
  </si>
  <si>
    <t>うわざわ なおゆき</t>
    <phoneticPr fontId="1"/>
  </si>
  <si>
    <t>えのきだ だいぎ</t>
    <phoneticPr fontId="1"/>
  </si>
  <si>
    <t>おおせら だいぢ</t>
    <phoneticPr fontId="1"/>
  </si>
  <si>
    <t>おがさわら じんのすけ</t>
    <phoneticPr fontId="1"/>
  </si>
  <si>
    <t>おかだ あきだけ</t>
    <phoneticPr fontId="1"/>
  </si>
  <si>
    <t>おがわ やすぴろ</t>
    <phoneticPr fontId="1"/>
  </si>
  <si>
    <t>おの だいき</t>
    <phoneticPr fontId="1"/>
  </si>
  <si>
    <t>かさはら しょーたろう</t>
    <phoneticPr fontId="1"/>
  </si>
  <si>
    <t>カスティーオ</t>
    <phoneticPr fontId="1"/>
  </si>
  <si>
    <t>かとう たがゆき</t>
    <phoneticPr fontId="1"/>
  </si>
  <si>
    <t>かねこ ちぴろ</t>
    <phoneticPr fontId="1"/>
  </si>
  <si>
    <t>カラシディー</t>
    <phoneticPr fontId="1"/>
  </si>
  <si>
    <t>からしま わだる</t>
    <phoneticPr fontId="1"/>
  </si>
  <si>
    <t>ガルジア</t>
    <phoneticPr fontId="1"/>
  </si>
  <si>
    <t>きくち ゆーせい</t>
    <phoneticPr fontId="1"/>
  </si>
  <si>
    <t>きし たがゆき</t>
    <phoneticPr fontId="1"/>
  </si>
  <si>
    <t>くり あれむ</t>
    <phoneticPr fontId="1"/>
  </si>
  <si>
    <t>こんどう かづき</t>
    <phoneticPr fontId="1"/>
  </si>
  <si>
    <t>さいき ぴろと</t>
    <phoneticPr fontId="1"/>
  </si>
  <si>
    <t>さかい ともぴと</t>
    <phoneticPr fontId="1"/>
  </si>
  <si>
    <t>ジョソソソ</t>
    <phoneticPr fontId="1"/>
  </si>
  <si>
    <t>すがの ともゆぎ</t>
    <phoneticPr fontId="1"/>
  </si>
  <si>
    <t>せんが こーだい</t>
    <phoneticPr fontId="1"/>
  </si>
  <si>
    <t>たかなし ぴろとし</t>
    <phoneticPr fontId="1"/>
  </si>
  <si>
    <t>たぐち かづと</t>
    <phoneticPr fontId="1"/>
  </si>
  <si>
    <t>たけだ しょーた</t>
    <phoneticPr fontId="1"/>
  </si>
  <si>
    <t>たわた しんさぷろう</t>
    <phoneticPr fontId="1"/>
  </si>
  <si>
    <t>ディクソソ</t>
    <phoneticPr fontId="1"/>
  </si>
  <si>
    <t>とがめ げん</t>
    <phoneticPr fontId="1"/>
  </si>
  <si>
    <t>なかた けんいぢ</t>
    <phoneticPr fontId="1"/>
  </si>
  <si>
    <t>にし ゆーき</t>
    <phoneticPr fontId="1"/>
  </si>
  <si>
    <t>のむら ゆーすけ</t>
    <phoneticPr fontId="1"/>
  </si>
  <si>
    <t>のりもと たかぴろ</t>
    <phoneticPr fontId="1"/>
  </si>
  <si>
    <t>ハプ</t>
    <phoneticPr fontId="1"/>
  </si>
  <si>
    <t>はまぐち はるぴろ</t>
    <phoneticPr fontId="1"/>
  </si>
  <si>
    <t>はら ぢゅり</t>
    <phoneticPr fontId="1"/>
  </si>
  <si>
    <t>バンデンパーク</t>
    <phoneticPr fontId="1"/>
  </si>
  <si>
    <t>ひがしはま なぉ</t>
    <phoneticPr fontId="1"/>
  </si>
  <si>
    <t>ブキャナソ</t>
    <phoneticPr fontId="1"/>
  </si>
  <si>
    <t>ふじひら しょーま</t>
    <phoneticPr fontId="1"/>
  </si>
  <si>
    <t>ふたき こーた</t>
    <phoneticPr fontId="1"/>
  </si>
  <si>
    <t>ふるかわ ゆーり</t>
    <phoneticPr fontId="1"/>
  </si>
  <si>
    <t>ボルシンカー</t>
    <phoneticPr fontId="1"/>
  </si>
  <si>
    <t>マルティネズ</t>
    <phoneticPr fontId="1"/>
  </si>
  <si>
    <t>みま まなぷ</t>
    <phoneticPr fontId="1"/>
  </si>
  <si>
    <t>むらた とーる</t>
    <phoneticPr fontId="1"/>
  </si>
  <si>
    <t>メッセンヂャー</t>
    <phoneticPr fontId="1"/>
  </si>
  <si>
    <t>メルセデズ</t>
    <phoneticPr fontId="1"/>
  </si>
  <si>
    <t>やまおか だいすけ</t>
    <phoneticPr fontId="1"/>
  </si>
  <si>
    <t>やまぐち じゅん</t>
    <phoneticPr fontId="1"/>
  </si>
  <si>
    <t>よしかわ みづお</t>
    <phoneticPr fontId="1"/>
  </si>
  <si>
    <t>よしみ かづき</t>
    <phoneticPr fontId="1"/>
  </si>
  <si>
    <t>わくい ぴであき</t>
    <phoneticPr fontId="1"/>
  </si>
  <si>
    <t>防御率ランク</t>
    <rPh sb="0" eb="3">
      <t>ボウギョリツ</t>
    </rPh>
    <phoneticPr fontId="1"/>
  </si>
  <si>
    <t>奪三振率ランク</t>
    <rPh sb="0" eb="3">
      <t>ダツサンシン</t>
    </rPh>
    <rPh sb="3" eb="4">
      <t>リツ</t>
    </rPh>
    <phoneticPr fontId="1"/>
  </si>
  <si>
    <t>被安打率ランク</t>
    <rPh sb="0" eb="3">
      <t>ヒアンダ</t>
    </rPh>
    <rPh sb="3" eb="4">
      <t>リツ</t>
    </rPh>
    <phoneticPr fontId="1"/>
  </si>
  <si>
    <t>被本塁打率ランク</t>
    <rPh sb="0" eb="1">
      <t>ヒ</t>
    </rPh>
    <rPh sb="1" eb="4">
      <t>ホンルイダ</t>
    </rPh>
    <rPh sb="4" eb="5">
      <t>リツ</t>
    </rPh>
    <phoneticPr fontId="1"/>
  </si>
  <si>
    <t>打者ランク</t>
    <rPh sb="0" eb="2">
      <t>ダシャ</t>
    </rPh>
    <phoneticPr fontId="1"/>
  </si>
  <si>
    <t>投手ランク</t>
    <rPh sb="0" eb="2">
      <t>トウシュ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</si>
  <si>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</si>
  <si>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</si>
  <si>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</si>
  <si>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</si>
  <si>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</si>
  <si>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</si>
  <si>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与四死球率ランク</t>
    <rPh sb="0" eb="1">
      <t>アタ</t>
    </rPh>
    <rPh sb="1" eb="2">
      <t>ヨン</t>
    </rPh>
    <rPh sb="2" eb="3">
      <t>シ</t>
    </rPh>
    <rPh sb="3" eb="4">
      <t>キュウ</t>
    </rPh>
    <rPh sb="4" eb="5">
      <t>リツ</t>
    </rPh>
    <phoneticPr fontId="1"/>
  </si>
  <si>
    <t>本塁打率ランク</t>
    <rPh sb="0" eb="3">
      <t>ホンルイダ</t>
    </rPh>
    <rPh sb="2" eb="4">
      <t>ダリツ</t>
    </rPh>
    <phoneticPr fontId="1"/>
  </si>
  <si>
    <t>コストorg</t>
    <phoneticPr fontId="1"/>
  </si>
  <si>
    <t>コスト
(MAX100)</t>
    <phoneticPr fontId="1"/>
  </si>
  <si>
    <t>四球率
（少数第3位まで）</t>
    <rPh sb="0" eb="2">
      <t>シキュウ</t>
    </rPh>
    <rPh sb="2" eb="3">
      <t>リツ</t>
    </rPh>
    <phoneticPr fontId="1"/>
  </si>
  <si>
    <t>三振率
（少数第3位まで）</t>
    <rPh sb="0" eb="2">
      <t>サンシン</t>
    </rPh>
    <rPh sb="2" eb="3">
      <t>リツ</t>
    </rPh>
    <phoneticPr fontId="1"/>
  </si>
  <si>
    <t>投手のみ</t>
  </si>
  <si>
    <t>野手＋投手</t>
  </si>
  <si>
    <t>野手のみ</t>
    <phoneticPr fontId="1"/>
  </si>
  <si>
    <t>平均</t>
    <rPh sb="0" eb="2">
      <t>ヘイキン</t>
    </rPh>
    <phoneticPr fontId="1"/>
  </si>
  <si>
    <t>AVR</t>
    <phoneticPr fontId="1"/>
  </si>
  <si>
    <t>あきやま　たぐみ</t>
  </si>
  <si>
    <t>あずま　かづき</t>
  </si>
  <si>
    <t>ありはら　こーへい</t>
  </si>
  <si>
    <t>ありよし　ゆーき</t>
  </si>
  <si>
    <t>いしかわ　あゆみ</t>
  </si>
  <si>
    <t>いしかわ　しゅーた</t>
  </si>
  <si>
    <t>いしかわ　まさおり</t>
  </si>
  <si>
    <t>いしだ　げんた</t>
  </si>
  <si>
    <t>いしやま　たいぢ</t>
  </si>
  <si>
    <t>いまい　たづや</t>
  </si>
  <si>
    <t>いまなが　しょーた</t>
  </si>
  <si>
    <t>いまむら　のぷたか</t>
  </si>
  <si>
    <t>いわさだ　ゆーた</t>
  </si>
  <si>
    <t>うつみ　てづや</t>
  </si>
  <si>
    <t>うわざわ　なおゆき</t>
  </si>
  <si>
    <t>えのきだ　だいぎ</t>
  </si>
  <si>
    <t>おおせら　だいぢ</t>
  </si>
  <si>
    <t>おがさわら　じんのすけ</t>
  </si>
  <si>
    <t>おかだ　あきだけ</t>
  </si>
  <si>
    <t>おがわ　やすぴろ</t>
  </si>
  <si>
    <t>おの　だいき</t>
  </si>
  <si>
    <t>かさはら　しょーたろう</t>
  </si>
  <si>
    <t>かとう　たがゆき</t>
  </si>
  <si>
    <t>かねこ　ちぴろ</t>
  </si>
  <si>
    <t>からしま　わだる</t>
  </si>
  <si>
    <t>きくち　ゆーせい</t>
  </si>
  <si>
    <t>くり　あれむ</t>
  </si>
  <si>
    <t>こんどう　かづき</t>
  </si>
  <si>
    <t>さいき　ぴろと</t>
  </si>
  <si>
    <t>さかい　ともぴと</t>
  </si>
  <si>
    <t>すがの　ともゆぎ</t>
  </si>
  <si>
    <t>せんが　こーだい</t>
  </si>
  <si>
    <t>たかなし　ぴろとし</t>
  </si>
  <si>
    <t>たぐち　かづと</t>
  </si>
  <si>
    <t>たけだ　しょーた</t>
  </si>
  <si>
    <t>たわた　しんさぷろう</t>
  </si>
  <si>
    <t>とがめ　げん</t>
  </si>
  <si>
    <t>なかた　けんいぢ</t>
  </si>
  <si>
    <t>にし　ゆーき</t>
  </si>
  <si>
    <t>のむら　ゆーすけ</t>
  </si>
  <si>
    <t>のりもと　たかぴろ</t>
  </si>
  <si>
    <t>はまぐち　はるぴろ</t>
  </si>
  <si>
    <t>はら　ぢゅり</t>
  </si>
  <si>
    <t>ひがしはま　なぉ</t>
  </si>
  <si>
    <t>ふじひら　しょーま</t>
  </si>
  <si>
    <t>ふたき　こーた</t>
  </si>
  <si>
    <t>ふるかわ　ゆーり</t>
  </si>
  <si>
    <t>みま　まなぷ</t>
  </si>
  <si>
    <t>むらた　とーる</t>
  </si>
  <si>
    <t>やまおか　だいすけ</t>
  </si>
  <si>
    <t>やまぐち　じゅん</t>
  </si>
  <si>
    <t>よしかわ　みづお</t>
  </si>
  <si>
    <t>よしみ　かづき</t>
  </si>
  <si>
    <t>わくい　ぴであき</t>
  </si>
  <si>
    <t>あいざわ　つはさ</t>
  </si>
  <si>
    <t>あおき　のりちが</t>
  </si>
  <si>
    <t>あきやま　しょーご</t>
  </si>
  <si>
    <t>あざむら　ひでと</t>
  </si>
  <si>
    <t>あだち　りょーいち</t>
  </si>
  <si>
    <t>あべ　じんのすけ</t>
  </si>
  <si>
    <t>あべ　ともひろう</t>
  </si>
  <si>
    <t>いどい　よしお</t>
  </si>
  <si>
    <t>いとばら　けんと</t>
  </si>
  <si>
    <t>いのうえ　せーや</t>
  </si>
  <si>
    <t>いまえ　とじあき</t>
  </si>
  <si>
    <t>いまみや　けんたろう</t>
  </si>
  <si>
    <t>うえだ　がい</t>
  </si>
  <si>
    <t>うえばやし　せーじ</t>
  </si>
  <si>
    <t>うちかわ　せーいち</t>
  </si>
  <si>
    <t>うめの　りゅーたろう</t>
  </si>
  <si>
    <t>おおしま　よーへい</t>
  </si>
  <si>
    <t>おおしろ　こーじ</t>
  </si>
  <si>
    <t>おおた　だいし</t>
  </si>
  <si>
    <t>おおやま　ゆーすけ</t>
  </si>
  <si>
    <t>おかじま　たけろー</t>
  </si>
  <si>
    <t>おかもと　かづま</t>
  </si>
  <si>
    <t>おぎの　たかじ</t>
  </si>
  <si>
    <t>かい　たぐや</t>
  </si>
  <si>
    <t>かくなか　かづや</t>
  </si>
  <si>
    <t>かねこ　ゆーじ</t>
  </si>
  <si>
    <t>かみさと　かづき</t>
  </si>
  <si>
    <t>かめい　よじゆき</t>
  </si>
  <si>
    <t>かわばた　しんごう</t>
  </si>
  <si>
    <t>きくち　りょーすけ</t>
  </si>
  <si>
    <t>きょうだ　よーた</t>
  </si>
  <si>
    <t>きよだ　いくひろ</t>
  </si>
  <si>
    <t>くらもと　とじひこ</t>
  </si>
  <si>
    <t>くりやま　たぐみ</t>
  </si>
  <si>
    <t>くわばら　まさゆぎ</t>
  </si>
  <si>
    <t>げんだ　そーすけ</t>
  </si>
  <si>
    <t>こばやし　せーじ</t>
  </si>
  <si>
    <t>こやの　えーいち</t>
  </si>
  <si>
    <t>こんどー　けんすけ</t>
  </si>
  <si>
    <t>さかぐち　ともだか</t>
  </si>
  <si>
    <t>さかもと　はやど</t>
  </si>
  <si>
    <t>しばた　たづひろ</t>
  </si>
  <si>
    <t>しま　もどひろ</t>
  </si>
  <si>
    <t>しまうち　ひろあぎ</t>
  </si>
  <si>
    <t>しみず　ゆーし</t>
  </si>
  <si>
    <t>すずき　せーや</t>
  </si>
  <si>
    <t>すずき　だいぢ</t>
  </si>
  <si>
    <t>たかはし　しゅーへい</t>
  </si>
  <si>
    <t>たなか　かづき</t>
  </si>
  <si>
    <t>たなか　こーすけ</t>
  </si>
  <si>
    <t>たなか　じゅんた</t>
  </si>
  <si>
    <t>たむら　たづひろ</t>
  </si>
  <si>
    <t>ちょうの　ひざよし</t>
  </si>
  <si>
    <t>つつごう　よじとも</t>
  </si>
  <si>
    <t>つるおか　じんや</t>
  </si>
  <si>
    <t>とのさき　しゅーた</t>
  </si>
  <si>
    <t>とりたに　だがし</t>
  </si>
  <si>
    <t>なかしま　たぐや</t>
  </si>
  <si>
    <t>なかじま　ひろゆぎ</t>
  </si>
  <si>
    <t>なかた　しょー</t>
  </si>
  <si>
    <t>なかたに　まざひろ</t>
  </si>
  <si>
    <t>なかむら　あぎら</t>
  </si>
  <si>
    <t>なかむら　しょーご</t>
  </si>
  <si>
    <t>なかむら　たげや</t>
  </si>
  <si>
    <t>なかむら　ゆーへい</t>
  </si>
  <si>
    <t>にしうら　なおみぢ</t>
  </si>
  <si>
    <t>にしかわ　はるぎ</t>
  </si>
  <si>
    <t>にしかわ　りょーま</t>
  </si>
  <si>
    <t>のま　たかよじ</t>
  </si>
  <si>
    <t>ひらさわ　たいか</t>
  </si>
  <si>
    <t>ひらた　りょーすけ</t>
  </si>
  <si>
    <t>ふくだ　しゅーへい</t>
  </si>
  <si>
    <t>ふくだ　のぶまざ</t>
  </si>
  <si>
    <t>ふくどめ　こーすけ</t>
  </si>
  <si>
    <t>ふじおか　ゆーだい</t>
  </si>
  <si>
    <t>ふじた　かづや</t>
  </si>
  <si>
    <t>ほうじょう　うみや</t>
  </si>
  <si>
    <t>まきはら　だいせい</t>
  </si>
  <si>
    <t>まつい　まさど</t>
  </si>
  <si>
    <t>まつだ　のぷひろ</t>
  </si>
  <si>
    <t>まつやま　りゅーへい</t>
  </si>
  <si>
    <t>まる　よしぴろ</t>
  </si>
  <si>
    <t>みねい　ぴろき</t>
  </si>
  <si>
    <t>みやざき　としろー</t>
  </si>
  <si>
    <t>むね　ゆーま</t>
  </si>
  <si>
    <t>もぎ　えいごろー</t>
  </si>
  <si>
    <t>もり　ともやん</t>
  </si>
  <si>
    <t>やなぎた　ゆーき</t>
  </si>
  <si>
    <t>やまかわ　ほだか</t>
  </si>
  <si>
    <t>やまだ　てっと</t>
  </si>
  <si>
    <t>よう　たいかん</t>
  </si>
  <si>
    <t>ようかわ　なおまざ</t>
  </si>
  <si>
    <t>よしかわ　なおぎ</t>
  </si>
  <si>
    <t>よしだ　まざたか</t>
  </si>
  <si>
    <t>わかつき　げんや</t>
  </si>
  <si>
    <t>近藤　健介</t>
  </si>
  <si>
    <t>大谷　翔平</t>
  </si>
  <si>
    <t>松山　竜平</t>
  </si>
  <si>
    <t>宮﨑　敏郎</t>
  </si>
  <si>
    <t>秋山　翔吾</t>
  </si>
  <si>
    <t>マギー</t>
  </si>
  <si>
    <t>大島　洋平</t>
  </si>
  <si>
    <t>吉田　正尚</t>
  </si>
  <si>
    <t>柳田　悠岐</t>
  </si>
  <si>
    <t>安部　友裕</t>
  </si>
  <si>
    <t>丸　佳浩</t>
  </si>
  <si>
    <t>雄平</t>
  </si>
  <si>
    <t>ロペス</t>
  </si>
  <si>
    <t>鈴木　誠也</t>
  </si>
  <si>
    <t>山川　穂高</t>
  </si>
  <si>
    <t>内川　聖一</t>
  </si>
  <si>
    <t>西川　遥輝</t>
  </si>
  <si>
    <t>茂木　栄五郎</t>
  </si>
  <si>
    <t>銀次</t>
  </si>
  <si>
    <t>鳥谷　敬</t>
  </si>
  <si>
    <t>新井　貴浩</t>
  </si>
  <si>
    <t>浅村　栄斗</t>
  </si>
  <si>
    <t>坂本　勇人</t>
  </si>
  <si>
    <t>田中　広輔</t>
  </si>
  <si>
    <t>坂口　智隆</t>
  </si>
  <si>
    <t>糸井　嘉男</t>
  </si>
  <si>
    <t>マレーロ</t>
  </si>
  <si>
    <t>亀澤　恭平</t>
  </si>
  <si>
    <t>中島　宏之</t>
  </si>
  <si>
    <t>筒香　嘉智</t>
  </si>
  <si>
    <t>上本　博紀</t>
  </si>
  <si>
    <t>ペゲーロ</t>
  </si>
  <si>
    <t>大和</t>
  </si>
  <si>
    <t>ゲレーロ</t>
  </si>
  <si>
    <t>明石　健志</t>
  </si>
  <si>
    <t>小谷野　栄一</t>
  </si>
  <si>
    <t>會澤　翼</t>
  </si>
  <si>
    <t>中村　奨吾</t>
  </si>
  <si>
    <t>松本　剛</t>
  </si>
  <si>
    <t>ロメロ</t>
  </si>
  <si>
    <t>金子　侑司</t>
  </si>
  <si>
    <t>菊池　涼介</t>
  </si>
  <si>
    <t>ウィーラー</t>
  </si>
  <si>
    <t>福田　永将</t>
  </si>
  <si>
    <t>源田　壮亮</t>
  </si>
  <si>
    <t>中村　晃</t>
  </si>
  <si>
    <t>桑原　将志</t>
  </si>
  <si>
    <t>角中　勝也</t>
  </si>
  <si>
    <t>Ｔ－岡田</t>
  </si>
  <si>
    <t>加藤　翔平</t>
  </si>
  <si>
    <t>島内　宏明</t>
  </si>
  <si>
    <t>藤井　淳志</t>
  </si>
  <si>
    <t>エルドレッド</t>
  </si>
  <si>
    <t>今宮　健太</t>
  </si>
  <si>
    <t>京田　陽太</t>
  </si>
  <si>
    <t>松田　宣浩</t>
  </si>
  <si>
    <t>荻野　貴司</t>
  </si>
  <si>
    <t>陽　岱鋼</t>
  </si>
  <si>
    <t>福留　孝介</t>
  </si>
  <si>
    <t>デスパイネ</t>
  </si>
  <si>
    <t>倉本　寿彦</t>
  </si>
  <si>
    <t>阿部　慎之助</t>
  </si>
  <si>
    <t>村田　修一</t>
  </si>
  <si>
    <t>長野　久義</t>
  </si>
  <si>
    <t>鈴木　大地</t>
  </si>
  <si>
    <t>上林　誠知</t>
  </si>
  <si>
    <t>岡島　豪郎</t>
  </si>
  <si>
    <t>外崎　修汰</t>
  </si>
  <si>
    <t>大田　泰示</t>
  </si>
  <si>
    <t>藤井　亮太</t>
  </si>
  <si>
    <t>バレンティン</t>
  </si>
  <si>
    <t>栗山　巧</t>
  </si>
  <si>
    <t>田中　賢介</t>
  </si>
  <si>
    <t>藤田　一也</t>
  </si>
  <si>
    <t>炭谷　銀仁朗</t>
  </si>
  <si>
    <t>亀井　善行</t>
  </si>
  <si>
    <t>ビシエド</t>
  </si>
  <si>
    <t>髙山　俊</t>
  </si>
  <si>
    <t>聖澤　諒</t>
  </si>
  <si>
    <t>荒木　雅博</t>
  </si>
  <si>
    <t>中井　大介</t>
  </si>
  <si>
    <t>田村　龍弘</t>
  </si>
  <si>
    <t>山田　哲人</t>
  </si>
  <si>
    <t>大城　滉二</t>
  </si>
  <si>
    <t>平田　良介</t>
  </si>
  <si>
    <t>梶谷　隆幸</t>
  </si>
  <si>
    <t>中村　悠平</t>
  </si>
  <si>
    <t>ペーニャ</t>
  </si>
  <si>
    <t>石川　慎吾</t>
  </si>
  <si>
    <t>山崎　晃大朗</t>
  </si>
  <si>
    <t>三木　亮</t>
  </si>
  <si>
    <t>中谷　将大</t>
  </si>
  <si>
    <t>メヒア</t>
  </si>
  <si>
    <t>駿太</t>
  </si>
  <si>
    <t>アマダー</t>
  </si>
  <si>
    <t>西野　真弘</t>
  </si>
  <si>
    <t>柴田　竜拓</t>
  </si>
  <si>
    <t>甲斐　拓也</t>
  </si>
  <si>
    <t>レアード</t>
  </si>
  <si>
    <t>大引　啓次</t>
  </si>
  <si>
    <t>松井　雅人</t>
  </si>
  <si>
    <t>パラデス</t>
  </si>
  <si>
    <t>中村　剛也</t>
  </si>
  <si>
    <t>中田　翔</t>
  </si>
  <si>
    <t>戸柱　恭孝</t>
  </si>
  <si>
    <t>北條　史也</t>
  </si>
  <si>
    <t>中島　卓也</t>
  </si>
  <si>
    <t>小林　誠司</t>
  </si>
  <si>
    <t>梅野　隆太郎</t>
  </si>
  <si>
    <t>大嶺　翔太</t>
  </si>
  <si>
    <t>石井　一成</t>
  </si>
  <si>
    <t>安達　了一</t>
  </si>
  <si>
    <t>清田　育宏</t>
  </si>
  <si>
    <t>若月　健矢</t>
  </si>
  <si>
    <t>嶋　基宏</t>
  </si>
  <si>
    <t>伊藤　光</t>
  </si>
  <si>
    <t>メッセンジャー</t>
  </si>
  <si>
    <t>加藤　貴之</t>
  </si>
  <si>
    <t>濵口　遥大</t>
  </si>
  <si>
    <t>野上　亮磨</t>
  </si>
  <si>
    <t>九里　亜蓮</t>
  </si>
  <si>
    <t>大瀬良　大地</t>
  </si>
  <si>
    <t>ブキャナン</t>
  </si>
  <si>
    <t>高梨　裕稔</t>
  </si>
  <si>
    <t>能見　篤史</t>
  </si>
  <si>
    <t>ウルフ</t>
  </si>
  <si>
    <t>山岡　泰輔</t>
  </si>
  <si>
    <t>中村　祐太</t>
  </si>
  <si>
    <t>バルデス</t>
  </si>
  <si>
    <t>井納　翔一</t>
  </si>
  <si>
    <t>原　樹理</t>
  </si>
  <si>
    <t>メンドーサ</t>
  </si>
  <si>
    <t>涌井　秀章</t>
  </si>
  <si>
    <t>岡田　明丈</t>
  </si>
  <si>
    <t>ジョンソン</t>
  </si>
  <si>
    <t>大野　雄大</t>
  </si>
  <si>
    <t>辛島　航</t>
  </si>
  <si>
    <t>佐々木　千隼</t>
  </si>
  <si>
    <t>スタンリッジ</t>
  </si>
  <si>
    <t>小野　泰己</t>
  </si>
  <si>
    <t>松葉　貴大</t>
  </si>
  <si>
    <t>唐川　侑己</t>
  </si>
  <si>
    <t>中田　賢一</t>
  </si>
  <si>
    <t>星　知弥</t>
  </si>
  <si>
    <t>有原　航平</t>
  </si>
  <si>
    <t>小笠原　慎之介</t>
  </si>
  <si>
    <t>岩貞　祐太</t>
  </si>
  <si>
    <t>石川　歩</t>
  </si>
  <si>
    <t>石川　雅規</t>
  </si>
  <si>
    <t>山中　浩史</t>
  </si>
  <si>
    <t>吉見　一起</t>
  </si>
  <si>
    <t>すがの ともゆぎ</t>
    <phoneticPr fontId="1"/>
  </si>
  <si>
    <t>きくち ゆーせい</t>
    <phoneticPr fontId="1"/>
  </si>
  <si>
    <t>岩嵜　翔</t>
    <phoneticPr fontId="1"/>
  </si>
  <si>
    <t>いわさき しょー</t>
    <phoneticPr fontId="1"/>
  </si>
  <si>
    <t>又吉　克樹</t>
    <phoneticPr fontId="1"/>
  </si>
  <si>
    <t>またよし かづき</t>
    <phoneticPr fontId="1"/>
  </si>
  <si>
    <t>マイコラス</t>
    <phoneticPr fontId="1"/>
  </si>
  <si>
    <t>マイゴラス</t>
    <phoneticPr fontId="1"/>
  </si>
  <si>
    <t>ジョーダン</t>
    <phoneticPr fontId="1"/>
  </si>
  <si>
    <t>ジョーダソ</t>
    <phoneticPr fontId="1"/>
  </si>
  <si>
    <t>岩崎　優</t>
    <phoneticPr fontId="1"/>
  </si>
  <si>
    <t>いわざき すくる</t>
    <phoneticPr fontId="1"/>
  </si>
  <si>
    <t>薮田　和樹</t>
    <phoneticPr fontId="1"/>
  </si>
  <si>
    <t>やぶた かづき</t>
    <phoneticPr fontId="1"/>
  </si>
  <si>
    <t>ひがしはま なぉ</t>
    <phoneticPr fontId="1"/>
  </si>
  <si>
    <t>きし　たがゆき</t>
    <phoneticPr fontId="1"/>
  </si>
  <si>
    <t>きし　たがゆき</t>
    <phoneticPr fontId="1"/>
  </si>
  <si>
    <t>おがわ やすひろ</t>
    <phoneticPr fontId="1"/>
  </si>
  <si>
    <t>畠　世周</t>
    <phoneticPr fontId="1"/>
  </si>
  <si>
    <t>はたけ せいしゅー</t>
    <phoneticPr fontId="1"/>
  </si>
  <si>
    <t>さかい ともひと</t>
    <phoneticPr fontId="1"/>
  </si>
  <si>
    <t>バンデンバーク</t>
    <phoneticPr fontId="1"/>
  </si>
  <si>
    <t>ディクソソ</t>
    <phoneticPr fontId="1"/>
  </si>
  <si>
    <t>うわさわ なおゆぎ</t>
    <phoneticPr fontId="1"/>
  </si>
  <si>
    <t>オープン
コスト
(MAX100)</t>
    <phoneticPr fontId="1"/>
  </si>
  <si>
    <t>ビギナー
コスト
（MAX100）</t>
    <phoneticPr fontId="1"/>
  </si>
  <si>
    <t>オープン
コストorg</t>
    <phoneticPr fontId="1"/>
  </si>
  <si>
    <t>オープン
コスト
(MAX100)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</si>
</sst>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_ "/>
    <numFmt numFmtId="177" formatCode="0_ "/>
    <numFmt numFmtId="178" formatCode="0_);[Red]\(0\)"/>
    <numFmt numFmtId="179" formatCode="0.000_);[Red]\(0.000\)"/>
  </numFmts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sz val="11"/>
      <color rgb="FF3D3D3D"/>
      <name val="ＭＳ Ｐゴシック"/>
      <family val="3"/>
      <charset val="128"/>
      <scheme val="minor"/>
    </font>
    <font>
      <b/>
      <sz val="11"/>
      <color rgb="FF000000"/>
      <name val="ＭＳ Ｐゴシック"/>
      <family val="3"/>
      <charset val="128"/>
      <scheme val="minor"/>
    </font>
    <font>
      <b/>
      <sz val="11"/>
      <color rgb="FF3D3D3D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b/>
      <sz val="9"/>
      <color indexed="8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EEFFEE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ck">
        <color rgb="FFFF9900"/>
      </left>
      <right/>
      <top/>
      <bottom/>
      <diagonal/>
    </border>
    <border>
      <left style="thick">
        <color rgb="FF224499"/>
      </left>
      <right/>
      <top/>
      <bottom/>
      <diagonal/>
    </border>
    <border>
      <left style="thick">
        <color rgb="FF0033CC"/>
      </left>
      <right/>
      <top/>
      <bottom/>
      <diagonal/>
    </border>
    <border>
      <left style="thick">
        <color rgb="FFFF0000"/>
      </left>
      <right/>
      <top/>
      <bottom/>
      <diagonal/>
    </border>
    <border>
      <left style="thick">
        <color rgb="FFBB0000"/>
      </left>
      <right/>
      <top/>
      <bottom/>
      <diagonal/>
    </border>
    <border>
      <left style="thick">
        <color rgb="FF0000AA"/>
      </left>
      <right/>
      <top/>
      <bottom/>
      <diagonal/>
    </border>
    <border>
      <left style="thick">
        <color rgb="FF222222"/>
      </left>
      <right/>
      <top/>
      <bottom/>
      <diagonal/>
    </border>
    <border>
      <left style="thick">
        <color rgb="FF0066FF"/>
      </left>
      <right/>
      <top/>
      <bottom/>
      <diagonal/>
    </border>
    <border>
      <left style="thick">
        <color rgb="FF330099"/>
      </left>
      <right/>
      <top/>
      <bottom/>
      <diagonal/>
    </border>
    <border>
      <left style="thick">
        <color rgb="FF0077BB"/>
      </left>
      <right/>
      <top/>
      <bottom/>
      <diagonal/>
    </border>
    <border>
      <left style="thick">
        <color rgb="FFFFDD00"/>
      </left>
      <right/>
      <top/>
      <bottom/>
      <diagonal/>
    </border>
    <border>
      <left style="thick">
        <color rgb="FFFFCC00"/>
      </left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2" borderId="0" xfId="0" applyFont="1" applyFill="1" applyAlignment="1">
      <alignment horizontal="right" vertical="top" wrapText="1"/>
    </xf>
    <xf numFmtId="0" fontId="4" fillId="3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top" wrapText="1"/>
    </xf>
    <xf numFmtId="0" fontId="6" fillId="2" borderId="0" xfId="1" applyFill="1" applyAlignment="1">
      <alignment horizontal="left" vertical="top" wrapText="1"/>
    </xf>
    <xf numFmtId="0" fontId="5" fillId="4" borderId="0" xfId="0" applyFont="1" applyFill="1" applyAlignment="1">
      <alignment horizontal="right" vertical="top" wrapText="1"/>
    </xf>
    <xf numFmtId="0" fontId="3" fillId="5" borderId="0" xfId="0" applyFont="1" applyFill="1" applyAlignment="1">
      <alignment horizontal="center" vertical="top" wrapText="1"/>
    </xf>
    <xf numFmtId="0" fontId="6" fillId="5" borderId="0" xfId="1" applyFill="1" applyAlignment="1">
      <alignment horizontal="left" vertical="top" wrapText="1"/>
    </xf>
    <xf numFmtId="0" fontId="3" fillId="5" borderId="0" xfId="0" applyFont="1" applyFill="1" applyAlignment="1">
      <alignment horizontal="right" vertical="top" wrapText="1"/>
    </xf>
    <xf numFmtId="176" fontId="0" fillId="0" borderId="0" xfId="0" applyNumberFormat="1">
      <alignment vertical="center"/>
    </xf>
    <xf numFmtId="0" fontId="0" fillId="6" borderId="0" xfId="0" applyFill="1" applyAlignment="1">
      <alignment vertical="center" wrapText="1"/>
    </xf>
    <xf numFmtId="0" fontId="6" fillId="0" borderId="0" xfId="1">
      <alignment vertical="center"/>
    </xf>
    <xf numFmtId="0" fontId="3" fillId="2" borderId="2" xfId="0" applyFont="1" applyFill="1" applyBorder="1" applyAlignment="1">
      <alignment horizontal="left" vertical="top" wrapText="1"/>
    </xf>
    <xf numFmtId="0" fontId="3" fillId="5" borderId="3" xfId="0" applyFont="1" applyFill="1" applyBorder="1" applyAlignment="1">
      <alignment horizontal="left" vertical="top" wrapText="1"/>
    </xf>
    <xf numFmtId="0" fontId="3" fillId="5" borderId="4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left" vertical="top" wrapText="1"/>
    </xf>
    <xf numFmtId="0" fontId="3" fillId="5" borderId="6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5" borderId="7" xfId="0" applyFont="1" applyFill="1" applyBorder="1" applyAlignment="1">
      <alignment horizontal="left" vertical="top" wrapText="1"/>
    </xf>
    <xf numFmtId="0" fontId="3" fillId="2" borderId="8" xfId="0" applyFont="1" applyFill="1" applyBorder="1" applyAlignment="1">
      <alignment horizontal="left" vertical="top" wrapText="1"/>
    </xf>
    <xf numFmtId="0" fontId="3" fillId="5" borderId="9" xfId="0" applyFont="1" applyFill="1" applyBorder="1" applyAlignment="1">
      <alignment horizontal="left" vertical="top" wrapText="1"/>
    </xf>
    <xf numFmtId="0" fontId="3" fillId="2" borderId="10" xfId="0" applyFont="1" applyFill="1" applyBorder="1" applyAlignment="1">
      <alignment horizontal="left" vertical="top" wrapText="1"/>
    </xf>
    <xf numFmtId="0" fontId="3" fillId="5" borderId="11" xfId="0" applyFont="1" applyFill="1" applyBorder="1" applyAlignment="1">
      <alignment horizontal="left" vertical="top" wrapText="1"/>
    </xf>
    <xf numFmtId="0" fontId="3" fillId="2" borderId="11" xfId="0" applyFont="1" applyFill="1" applyBorder="1" applyAlignment="1">
      <alignment horizontal="left" vertical="top" wrapText="1"/>
    </xf>
    <xf numFmtId="0" fontId="3" fillId="2" borderId="12" xfId="0" applyFont="1" applyFill="1" applyBorder="1" applyAlignment="1">
      <alignment horizontal="left" vertical="top" wrapText="1"/>
    </xf>
    <xf numFmtId="0" fontId="3" fillId="5" borderId="13" xfId="0" applyFont="1" applyFill="1" applyBorder="1" applyAlignment="1">
      <alignment horizontal="left" vertical="top" wrapText="1"/>
    </xf>
    <xf numFmtId="0" fontId="3" fillId="5" borderId="12" xfId="0" applyFont="1" applyFill="1" applyBorder="1" applyAlignment="1">
      <alignment horizontal="left" vertical="top" wrapText="1"/>
    </xf>
    <xf numFmtId="0" fontId="3" fillId="5" borderId="10" xfId="0" applyFont="1" applyFill="1" applyBorder="1" applyAlignment="1">
      <alignment horizontal="left" vertical="top" wrapText="1"/>
    </xf>
    <xf numFmtId="0" fontId="3" fillId="5" borderId="2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3" fillId="5" borderId="8" xfId="0" applyFont="1" applyFill="1" applyBorder="1" applyAlignment="1">
      <alignment horizontal="left" vertical="top" wrapText="1"/>
    </xf>
    <xf numFmtId="0" fontId="3" fillId="2" borderId="13" xfId="0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5" borderId="5" xfId="0" applyFont="1" applyFill="1" applyBorder="1" applyAlignment="1">
      <alignment horizontal="left" vertical="top" wrapText="1"/>
    </xf>
    <xf numFmtId="0" fontId="3" fillId="2" borderId="9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6" borderId="0" xfId="0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0" fillId="8" borderId="0" xfId="0" applyFill="1" applyAlignment="1">
      <alignment vertical="center" wrapText="1"/>
    </xf>
    <xf numFmtId="0" fontId="0" fillId="8" borderId="0" xfId="0" applyFill="1" applyBorder="1" applyAlignment="1">
      <alignment vertical="center" wrapText="1"/>
    </xf>
    <xf numFmtId="0" fontId="3" fillId="2" borderId="0" xfId="0" applyFont="1" applyFill="1" applyBorder="1" applyAlignment="1">
      <alignment horizontal="left" vertical="top" wrapText="1"/>
    </xf>
    <xf numFmtId="0" fontId="3" fillId="5" borderId="0" xfId="0" applyFont="1" applyFill="1" applyBorder="1" applyAlignment="1">
      <alignment horizontal="left" vertical="top" wrapText="1"/>
    </xf>
    <xf numFmtId="0" fontId="4" fillId="8" borderId="0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176" fontId="0" fillId="8" borderId="0" xfId="0" applyNumberFormat="1" applyFill="1" applyAlignment="1">
      <alignment vertical="center" wrapText="1"/>
    </xf>
    <xf numFmtId="0" fontId="3" fillId="2" borderId="0" xfId="0" applyFont="1" applyFill="1" applyAlignment="1">
      <alignment horizontal="left" vertical="top" wrapText="1"/>
    </xf>
    <xf numFmtId="0" fontId="3" fillId="5" borderId="0" xfId="0" applyFont="1" applyFill="1" applyAlignment="1">
      <alignment horizontal="left" vertical="top" wrapText="1"/>
    </xf>
    <xf numFmtId="177" fontId="0" fillId="0" borderId="0" xfId="0" applyNumberFormat="1">
      <alignment vertical="center"/>
    </xf>
    <xf numFmtId="178" fontId="0" fillId="8" borderId="0" xfId="0" applyNumberFormat="1" applyFill="1" applyBorder="1" applyAlignment="1">
      <alignment vertical="center" wrapText="1"/>
    </xf>
    <xf numFmtId="178" fontId="0" fillId="0" borderId="0" xfId="0" applyNumberFormat="1">
      <alignment vertical="center"/>
    </xf>
    <xf numFmtId="178" fontId="5" fillId="4" borderId="0" xfId="0" applyNumberFormat="1" applyFont="1" applyFill="1" applyAlignment="1">
      <alignment horizontal="right" vertical="top" wrapText="1"/>
    </xf>
    <xf numFmtId="179" fontId="0" fillId="0" borderId="0" xfId="0" applyNumberFormat="1">
      <alignment vertical="center"/>
    </xf>
    <xf numFmtId="179" fontId="5" fillId="4" borderId="0" xfId="0" applyNumberFormat="1" applyFont="1" applyFill="1" applyAlignment="1">
      <alignment horizontal="right" vertical="top" wrapText="1"/>
    </xf>
    <xf numFmtId="179" fontId="3" fillId="2" borderId="0" xfId="0" applyNumberFormat="1" applyFont="1" applyFill="1" applyAlignment="1">
      <alignment horizontal="right" vertical="top" wrapText="1"/>
    </xf>
    <xf numFmtId="178" fontId="3" fillId="2" borderId="0" xfId="0" applyNumberFormat="1" applyFont="1" applyFill="1" applyAlignment="1">
      <alignment horizontal="right" vertical="top" wrapText="1"/>
    </xf>
    <xf numFmtId="0" fontId="0" fillId="6" borderId="0" xfId="0" applyFill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baseball-data.com/player/h/%E4%B8%AD%E6%9D%91%E3%80%80%E6%99%83" TargetMode="External"/><Relationship Id="rId117" Type="http://schemas.openxmlformats.org/officeDocument/2006/relationships/hyperlink" Target="https://baseball-data.com/player/e/%E5%B2%A1%E5%B3%B6%E3%80%80%E8%B1%AA%E9%83%8E" TargetMode="External"/><Relationship Id="rId21" Type="http://schemas.openxmlformats.org/officeDocument/2006/relationships/hyperlink" Target="https://baseball-data.com/player/t/%E7%B3%B8%E4%BA%95%E3%80%80%E5%98%89%E7%94%B7" TargetMode="External"/><Relationship Id="rId42" Type="http://schemas.openxmlformats.org/officeDocument/2006/relationships/hyperlink" Target="https://baseball-data.com/player/e/%E9%8A%80%E6%AC%A1" TargetMode="External"/><Relationship Id="rId47" Type="http://schemas.openxmlformats.org/officeDocument/2006/relationships/hyperlink" Target="https://baseball-data.com/player/f/%E5%A4%A7%E7%94%B0%E3%80%80%E6%B3%B0%E7%A4%BA" TargetMode="External"/><Relationship Id="rId63" Type="http://schemas.openxmlformats.org/officeDocument/2006/relationships/hyperlink" Target="https://baseball-data.com/player/f/%E4%B8%AD%E5%B3%B6%E3%80%80%E5%8D%93%E4%B9%9F" TargetMode="External"/><Relationship Id="rId68" Type="http://schemas.openxmlformats.org/officeDocument/2006/relationships/hyperlink" Target="https://baseball-data.com/player/d/%E9%AB%98%E6%A9%8B%E3%80%80%E5%91%A8%E5%B9%B3" TargetMode="External"/><Relationship Id="rId84" Type="http://schemas.openxmlformats.org/officeDocument/2006/relationships/hyperlink" Target="https://baseball-data.com/player/h/%E5%86%85%E5%B7%9D%E3%80%80%E8%81%96%E4%B8%80" TargetMode="External"/><Relationship Id="rId89" Type="http://schemas.openxmlformats.org/officeDocument/2006/relationships/hyperlink" Target="https://baseball-data.com/player/c/%E5%AE%89%E9%83%A8%E3%80%80%E5%8F%8B%E8%A3%95" TargetMode="External"/><Relationship Id="rId112" Type="http://schemas.openxmlformats.org/officeDocument/2006/relationships/hyperlink" Target="https://baseball-data.com/player/s/%E4%B8%AD%E6%9D%91%E3%80%80%E6%82%A0%E5%B9%B3" TargetMode="External"/><Relationship Id="rId16" Type="http://schemas.openxmlformats.org/officeDocument/2006/relationships/hyperlink" Target="https://baseball-data.com/player/s/%E5%B1%B1%E7%94%B0%E3%80%80%E5%93%B2%E4%BA%BA" TargetMode="External"/><Relationship Id="rId107" Type="http://schemas.openxmlformats.org/officeDocument/2006/relationships/hyperlink" Target="https://baseball-data.com/player/yb/%E6%9F%B4%E7%94%B0%E3%80%80%E7%AB%9C%E6%8B%93" TargetMode="External"/><Relationship Id="rId11" Type="http://schemas.openxmlformats.org/officeDocument/2006/relationships/hyperlink" Target="https://baseball-data.com/player/c/%E9%88%B4%E6%9C%A8%E3%80%80%E8%AA%A0%E4%B9%9F" TargetMode="External"/><Relationship Id="rId32" Type="http://schemas.openxmlformats.org/officeDocument/2006/relationships/hyperlink" Target="https://baseball-data.com/player/l/%E5%A4%96%E5%B4%8E%E3%80%80%E4%BF%AE%E6%B1%B0" TargetMode="External"/><Relationship Id="rId37" Type="http://schemas.openxmlformats.org/officeDocument/2006/relationships/hyperlink" Target="https://baseball-data.com/player/m/%E4%B8%AD%E6%9D%91%E3%80%80%E5%A5%A8%E5%90%BE" TargetMode="External"/><Relationship Id="rId53" Type="http://schemas.openxmlformats.org/officeDocument/2006/relationships/hyperlink" Target="https://baseball-data.com/player/m/%E9%88%B4%E6%9C%A8%E3%80%80%E5%A4%A7%E5%9C%B0" TargetMode="External"/><Relationship Id="rId58" Type="http://schemas.openxmlformats.org/officeDocument/2006/relationships/hyperlink" Target="https://baseball-data.com/player/e/%E7%94%B0%E4%B8%AD%E3%80%80%E5%92%8C%E5%9F%BA" TargetMode="External"/><Relationship Id="rId74" Type="http://schemas.openxmlformats.org/officeDocument/2006/relationships/hyperlink" Target="https://baseball-data.com/player/e/%E8%8C%82%E6%9C%A8%E3%80%80%E6%A0%84%E4%BA%94%E9%83%8E" TargetMode="External"/><Relationship Id="rId79" Type="http://schemas.openxmlformats.org/officeDocument/2006/relationships/hyperlink" Target="https://baseball-data.com/player/g/%E3%82%B2%E3%83%AC%E3%83%BC%E3%83%AD" TargetMode="External"/><Relationship Id="rId102" Type="http://schemas.openxmlformats.org/officeDocument/2006/relationships/hyperlink" Target="https://baseball-data.com/player/bs/%EF%BC%B4%EF%BC%8D%E5%B2%A1%E7%94%B0" TargetMode="External"/><Relationship Id="rId5" Type="http://schemas.openxmlformats.org/officeDocument/2006/relationships/hyperlink" Target="https://baseball-data.com/player/s/%E9%9D%92%E6%9C%A8%E3%80%80%E5%AE%A3%E8%A6%AA" TargetMode="External"/><Relationship Id="rId90" Type="http://schemas.openxmlformats.org/officeDocument/2006/relationships/hyperlink" Target="https://baseball-data.com/player/d/%E4%BA%AC%E7%94%B0%E3%80%80%E9%99%BD%E5%A4%AA" TargetMode="External"/><Relationship Id="rId95" Type="http://schemas.openxmlformats.org/officeDocument/2006/relationships/hyperlink" Target="https://baseball-data.com/player/t/%E9%B3%A5%E8%B0%B7%E3%80%80%E6%95%AC" TargetMode="External"/><Relationship Id="rId22" Type="http://schemas.openxmlformats.org/officeDocument/2006/relationships/hyperlink" Target="https://baseball-data.com/player/c/%E4%B8%B8%E3%80%80%E4%BD%B3%E6%B5%A9" TargetMode="External"/><Relationship Id="rId27" Type="http://schemas.openxmlformats.org/officeDocument/2006/relationships/hyperlink" Target="https://baseball-data.com/player/m/%E4%BA%95%E4%B8%8A%E3%80%80%E6%99%B4%E5%93%89" TargetMode="External"/><Relationship Id="rId43" Type="http://schemas.openxmlformats.org/officeDocument/2006/relationships/hyperlink" Target="https://baseball-data.com/player/e/%E4%BB%8A%E6%B1%9F%E3%80%80%E5%B9%B4%E6%99%B6" TargetMode="External"/><Relationship Id="rId48" Type="http://schemas.openxmlformats.org/officeDocument/2006/relationships/hyperlink" Target="https://baseball-data.com/player/t/%E5%A4%A7%E5%B1%B1%E3%80%80%E6%82%A0%E8%BC%94" TargetMode="External"/><Relationship Id="rId64" Type="http://schemas.openxmlformats.org/officeDocument/2006/relationships/hyperlink" Target="https://baseball-data.com/player/yb/%E6%A1%91%E5%8E%9F%E3%80%80%E5%B0%86%E5%BF%97" TargetMode="External"/><Relationship Id="rId69" Type="http://schemas.openxmlformats.org/officeDocument/2006/relationships/hyperlink" Target="https://baseball-data.com/player/g/%E4%BA%80%E4%BA%95%E3%80%80%E5%96%84%E8%A1%8C" TargetMode="External"/><Relationship Id="rId113" Type="http://schemas.openxmlformats.org/officeDocument/2006/relationships/hyperlink" Target="https://baseball-data.com/player/bs/%E5%B0%8F%E8%B0%B7%E9%87%8E%E3%80%80%E6%A0%84%E4%B8%80" TargetMode="External"/><Relationship Id="rId118" Type="http://schemas.openxmlformats.org/officeDocument/2006/relationships/hyperlink" Target="https://baseball-data.com/player/yb/%E5%B6%BA%E4%BA%95%E3%80%80%E5%8D%9A%E5%B8%8C" TargetMode="External"/><Relationship Id="rId80" Type="http://schemas.openxmlformats.org/officeDocument/2006/relationships/hyperlink" Target="https://baseball-data.com/player/f/%E9%B6%B4%E5%B2%A1%E3%80%80%E6%85%8E%E4%B9%9F" TargetMode="External"/><Relationship Id="rId85" Type="http://schemas.openxmlformats.org/officeDocument/2006/relationships/hyperlink" Target="https://baseball-data.com/player/g/%E7%94%B0%E4%B8%AD%E3%80%80%E4%BF%8A%E5%A4%AA" TargetMode="External"/><Relationship Id="rId12" Type="http://schemas.openxmlformats.org/officeDocument/2006/relationships/hyperlink" Target="https://baseball-data.com/player/yb/%E5%AE%AE%EF%A8%91%E3%80%80%E6%95%8F%E9%83%8E" TargetMode="External"/><Relationship Id="rId17" Type="http://schemas.openxmlformats.org/officeDocument/2006/relationships/hyperlink" Target="https://baseball-data.com/player/l/%E6%B5%85%E6%9D%91%E3%80%80%E6%A0%84%E6%96%97" TargetMode="External"/><Relationship Id="rId33" Type="http://schemas.openxmlformats.org/officeDocument/2006/relationships/hyperlink" Target="https://baseball-data.com/player/m/%E8%8D%BB%E9%87%8E%E3%80%80%E8%B2%B4%E5%8F%B8" TargetMode="External"/><Relationship Id="rId38" Type="http://schemas.openxmlformats.org/officeDocument/2006/relationships/hyperlink" Target="https://baseball-data.com/player/l/%E5%B1%B1%E5%B7%9D%E3%80%80%E7%A9%82%E9%AB%98" TargetMode="External"/><Relationship Id="rId59" Type="http://schemas.openxmlformats.org/officeDocument/2006/relationships/hyperlink" Target="https://baseball-data.com/player/l/%E4%B8%AD%E6%9D%91%E3%80%80%E5%89%9B%E4%B9%9F" TargetMode="External"/><Relationship Id="rId103" Type="http://schemas.openxmlformats.org/officeDocument/2006/relationships/hyperlink" Target="https://baseball-data.com/player/l/%E9%87%91%E5%AD%90%E3%80%80%E4%BE%91%E5%8F%B8" TargetMode="External"/><Relationship Id="rId108" Type="http://schemas.openxmlformats.org/officeDocument/2006/relationships/hyperlink" Target="https://baseball-data.com/player/f/%E6%B8%85%E6%B0%B4%E3%80%80%E5%84%AA%E5%BF%83" TargetMode="External"/><Relationship Id="rId54" Type="http://schemas.openxmlformats.org/officeDocument/2006/relationships/hyperlink" Target="https://baseball-data.com/player/h/%E4%BB%8A%E5%AE%AE%E3%80%80%E5%81%A5%E5%A4%AA" TargetMode="External"/><Relationship Id="rId70" Type="http://schemas.openxmlformats.org/officeDocument/2006/relationships/hyperlink" Target="https://baseball-data.com/player/g/%E5%90%89%E5%B7%9D%E3%80%80%E5%B0%9A%E8%BC%9D" TargetMode="External"/><Relationship Id="rId75" Type="http://schemas.openxmlformats.org/officeDocument/2006/relationships/hyperlink" Target="https://baseball-data.com/player/g/%E9%98%BF%E9%83%A8%E3%80%80%E6%85%8E%E4%B9%8B%E5%8A%A9" TargetMode="External"/><Relationship Id="rId91" Type="http://schemas.openxmlformats.org/officeDocument/2006/relationships/hyperlink" Target="https://baseball-data.com/player/c/%E8%8F%8A%E6%B1%A0%E3%80%80%E6%B6%BC%E4%BB%8B" TargetMode="External"/><Relationship Id="rId96" Type="http://schemas.openxmlformats.org/officeDocument/2006/relationships/hyperlink" Target="https://baseball-data.com/player/yb/%E5%80%89%E6%9C%AC%E3%80%80%E5%AF%BF%E5%BD%A6" TargetMode="External"/><Relationship Id="rId1" Type="http://schemas.openxmlformats.org/officeDocument/2006/relationships/hyperlink" Target="https://baseball-data.com/player/h/%E6%9F%B3%E7%94%B0%E3%80%80%E6%82%A0%E5%B2%90" TargetMode="External"/><Relationship Id="rId6" Type="http://schemas.openxmlformats.org/officeDocument/2006/relationships/hyperlink" Target="https://baseball-data.com/player/l/%E7%A7%8B%E5%B1%B1%E3%80%80%E7%BF%94%E5%90%BE" TargetMode="External"/><Relationship Id="rId23" Type="http://schemas.openxmlformats.org/officeDocument/2006/relationships/hyperlink" Target="https://baseball-data.com/player/c/%E6%9C%83%E6%BE%A4%E3%80%80%E7%BF%BC" TargetMode="External"/><Relationship Id="rId28" Type="http://schemas.openxmlformats.org/officeDocument/2006/relationships/hyperlink" Target="https://baseball-data.com/player/e/%E5%B3%B6%E5%86%85%E3%80%80%E5%AE%8F%E6%98%8E" TargetMode="External"/><Relationship Id="rId49" Type="http://schemas.openxmlformats.org/officeDocument/2006/relationships/hyperlink" Target="https://baseball-data.com/player/h/%E4%B8%8A%E6%9E%97%E3%80%80%E8%AA%A0%E7%9F%A5" TargetMode="External"/><Relationship Id="rId114" Type="http://schemas.openxmlformats.org/officeDocument/2006/relationships/hyperlink" Target="https://baseball-data.com/player/e/%E5%B6%8B%E3%80%80%E5%9F%BA%E5%AE%8F" TargetMode="External"/><Relationship Id="rId119" Type="http://schemas.openxmlformats.org/officeDocument/2006/relationships/printerSettings" Target="../printerSettings/printerSettings1.bin"/><Relationship Id="rId44" Type="http://schemas.openxmlformats.org/officeDocument/2006/relationships/hyperlink" Target="https://baseball-data.com/player/t/%E3%83%8A%E3%83%90%E3%83%BC%E3%83%AD" TargetMode="External"/><Relationship Id="rId60" Type="http://schemas.openxmlformats.org/officeDocument/2006/relationships/hyperlink" Target="https://baseball-data.com/player/bs/%E7%A6%8F%E7%94%B0%E3%80%80%E5%91%A8%E5%B9%B3" TargetMode="External"/><Relationship Id="rId65" Type="http://schemas.openxmlformats.org/officeDocument/2006/relationships/hyperlink" Target="https://baseball-data.com/player/t/%E6%A2%85%E9%87%8E%E3%80%80%E9%9A%86%E5%A4%AA%E9%83%8E" TargetMode="External"/><Relationship Id="rId81" Type="http://schemas.openxmlformats.org/officeDocument/2006/relationships/hyperlink" Target="https://baseball-data.com/player/s/%E8%A5%BF%E6%B5%A6%E3%80%80%E7%9B%B4%E4%BA%A8" TargetMode="External"/><Relationship Id="rId86" Type="http://schemas.openxmlformats.org/officeDocument/2006/relationships/hyperlink" Target="https://baseball-data.com/player/m/%E7%94%B0%E6%9D%91%E3%80%80%E9%BE%8D%E5%BC%98" TargetMode="External"/><Relationship Id="rId4" Type="http://schemas.openxmlformats.org/officeDocument/2006/relationships/hyperlink" Target="https://baseball-data.com/player/d/%E5%B9%B3%E7%94%B0%E3%80%80%E8%89%AF%E4%BB%8B" TargetMode="External"/><Relationship Id="rId9" Type="http://schemas.openxmlformats.org/officeDocument/2006/relationships/hyperlink" Target="https://baseball-data.com/player/bs/%E5%90%89%E7%94%B0%E3%80%80%E6%AD%A3%E5%B0%9A" TargetMode="External"/><Relationship Id="rId13" Type="http://schemas.openxmlformats.org/officeDocument/2006/relationships/hyperlink" Target="https://baseball-data.com/player/s/%E9%9B%84%E5%B9%B3" TargetMode="External"/><Relationship Id="rId18" Type="http://schemas.openxmlformats.org/officeDocument/2006/relationships/hyperlink" Target="https://baseball-data.com/player/yb/%E3%82%BD%E3%83%88" TargetMode="External"/><Relationship Id="rId39" Type="http://schemas.openxmlformats.org/officeDocument/2006/relationships/hyperlink" Target="https://baseball-data.com/player/t/%E7%A6%8F%E7%95%99%E3%80%80%E5%AD%9D%E4%BB%8B" TargetMode="External"/><Relationship Id="rId109" Type="http://schemas.openxmlformats.org/officeDocument/2006/relationships/hyperlink" Target="https://baseball-data.com/player/h/%E7%94%B2%E6%96%90%E3%80%80%E6%8B%93%E4%B9%9F" TargetMode="External"/><Relationship Id="rId34" Type="http://schemas.openxmlformats.org/officeDocument/2006/relationships/hyperlink" Target="https://baseball-data.com/player/t/%E7%B3%B8%E5%8E%9F%E3%80%80%E5%81%A5%E6%96%97" TargetMode="External"/><Relationship Id="rId50" Type="http://schemas.openxmlformats.org/officeDocument/2006/relationships/hyperlink" Target="https://baseball-data.com/player/e/%E3%82%A6%E3%82%A3%E3%83%BC%E3%83%A9%E3%83%BC" TargetMode="External"/><Relationship Id="rId55" Type="http://schemas.openxmlformats.org/officeDocument/2006/relationships/hyperlink" Target="https://baseball-data.com/player/e/%E8%97%A4%E7%94%B0%E3%80%80%E4%B8%80%E4%B9%9F" TargetMode="External"/><Relationship Id="rId76" Type="http://schemas.openxmlformats.org/officeDocument/2006/relationships/hyperlink" Target="https://baseball-data.com/player/bs/%E8%8B%A5%E6%9C%88%E3%80%80%E5%81%A5%E7%9F%A2" TargetMode="External"/><Relationship Id="rId97" Type="http://schemas.openxmlformats.org/officeDocument/2006/relationships/hyperlink" Target="https://baseball-data.com/player/bs/%E5%A4%A7%E5%9F%8E%E3%80%80%E6%BB%89%E4%BA%8C" TargetMode="External"/><Relationship Id="rId104" Type="http://schemas.openxmlformats.org/officeDocument/2006/relationships/hyperlink" Target="https://baseball-data.com/player/f/%E3%82%A2%E3%83%AB%E3%82%B7%E3%82%A2" TargetMode="External"/><Relationship Id="rId120" Type="http://schemas.openxmlformats.org/officeDocument/2006/relationships/vmlDrawing" Target="../drawings/vmlDrawing1.vml"/><Relationship Id="rId7" Type="http://schemas.openxmlformats.org/officeDocument/2006/relationships/hyperlink" Target="https://baseball-data.com/player/f/%E8%BF%91%E8%97%A4%E3%80%80%E5%81%A5%E4%BB%8B" TargetMode="External"/><Relationship Id="rId71" Type="http://schemas.openxmlformats.org/officeDocument/2006/relationships/hyperlink" Target="https://baseball-data.com/player/t/%E9%99%BD%E5%B7%9D%E3%80%80%E5%B0%9A%E5%B0%86" TargetMode="External"/><Relationship Id="rId92" Type="http://schemas.openxmlformats.org/officeDocument/2006/relationships/hyperlink" Target="https://baseball-data.com/player/f/%E3%83%AC%E3%82%A2%E3%83%BC%E3%83%89" TargetMode="External"/><Relationship Id="rId2" Type="http://schemas.openxmlformats.org/officeDocument/2006/relationships/hyperlink" Target="https://baseball-data.com/player/d/%E3%83%93%E3%82%B7%E3%82%A8%E3%83%89" TargetMode="External"/><Relationship Id="rId29" Type="http://schemas.openxmlformats.org/officeDocument/2006/relationships/hyperlink" Target="https://baseball-data.com/player/g/%E9%95%B7%E9%87%8E%E3%80%80%E4%B9%85%E7%BE%A9" TargetMode="External"/><Relationship Id="rId24" Type="http://schemas.openxmlformats.org/officeDocument/2006/relationships/hyperlink" Target="https://baseball-data.com/player/c/%E6%9D%BE%E5%B1%B1%E3%80%80%E7%AB%9C%E5%B9%B3" TargetMode="External"/><Relationship Id="rId40" Type="http://schemas.openxmlformats.org/officeDocument/2006/relationships/hyperlink" Target="https://baseball-data.com/player/l/%E6%BA%90%E7%94%B0%E3%80%80%E5%A3%AE%E4%BA%AE" TargetMode="External"/><Relationship Id="rId45" Type="http://schemas.openxmlformats.org/officeDocument/2006/relationships/hyperlink" Target="https://baseball-data.com/player/l/%E6%A3%AE%E3%80%80%E5%8F%8B%E5%93%89" TargetMode="External"/><Relationship Id="rId66" Type="http://schemas.openxmlformats.org/officeDocument/2006/relationships/hyperlink" Target="https://baseball-data.com/player/s/%E5%B7%9D%E7%AB%AF%E3%80%80%E6%85%8E%E5%90%BE" TargetMode="External"/><Relationship Id="rId87" Type="http://schemas.openxmlformats.org/officeDocument/2006/relationships/hyperlink" Target="https://baseball-data.com/player/h/%E3%83%87%E3%82%B9%E3%83%91%E3%82%A4%E3%83%8D" TargetMode="External"/><Relationship Id="rId110" Type="http://schemas.openxmlformats.org/officeDocument/2006/relationships/hyperlink" Target="https://baseball-data.com/player/m/%E5%B9%B3%E6%B2%A2%E3%80%80%E5%A4%A7%E6%B2%B3" TargetMode="External"/><Relationship Id="rId115" Type="http://schemas.openxmlformats.org/officeDocument/2006/relationships/hyperlink" Target="https://baseball-data.com/player/bs/%E3%83%9E%E3%83%AC%E3%83%BC%E3%83%AD" TargetMode="External"/><Relationship Id="rId61" Type="http://schemas.openxmlformats.org/officeDocument/2006/relationships/hyperlink" Target="https://baseball-data.com/player/c/%E7%94%B0%E4%B8%AD%E3%80%80%E5%BA%83%E8%BC%94" TargetMode="External"/><Relationship Id="rId82" Type="http://schemas.openxmlformats.org/officeDocument/2006/relationships/hyperlink" Target="https://baseball-data.com/player/c/%E3%83%90%E3%83%86%E3%82%A3%E3%82%B9%E3%82%BF" TargetMode="External"/><Relationship Id="rId19" Type="http://schemas.openxmlformats.org/officeDocument/2006/relationships/hyperlink" Target="https://baseball-data.com/player/g/%E5%B2%A1%E6%9C%AC%E3%80%80%E5%92%8C%E7%9C%9F" TargetMode="External"/><Relationship Id="rId14" Type="http://schemas.openxmlformats.org/officeDocument/2006/relationships/hyperlink" Target="https://baseball-data.com/player/s/%E5%9D%82%E5%8F%A3%E3%80%80%E6%99%BA%E9%9A%86" TargetMode="External"/><Relationship Id="rId30" Type="http://schemas.openxmlformats.org/officeDocument/2006/relationships/hyperlink" Target="https://baseball-data.com/player/bs/%E4%B8%AD%E5%B3%B6%E3%80%80%E5%AE%8F%E4%B9%8B" TargetMode="External"/><Relationship Id="rId35" Type="http://schemas.openxmlformats.org/officeDocument/2006/relationships/hyperlink" Target="https://baseball-data.com/player/c/%E9%87%8E%E9%96%93%E3%80%80%E5%B3%BB%E7%A5%A5" TargetMode="External"/><Relationship Id="rId56" Type="http://schemas.openxmlformats.org/officeDocument/2006/relationships/hyperlink" Target="https://baseball-data.com/player/f/%E4%B8%AD%E7%94%B0%E3%80%80%E7%BF%94" TargetMode="External"/><Relationship Id="rId77" Type="http://schemas.openxmlformats.org/officeDocument/2006/relationships/hyperlink" Target="https://baseball-data.com/player/g/%E9%99%BD%E3%80%80%E5%B2%B1%E9%8B%BC" TargetMode="External"/><Relationship Id="rId100" Type="http://schemas.openxmlformats.org/officeDocument/2006/relationships/hyperlink" Target="https://baseball-data.com/player/d/%E6%9D%BE%E4%BA%95%E3%80%80%E9%9B%85%E4%BA%BA" TargetMode="External"/><Relationship Id="rId105" Type="http://schemas.openxmlformats.org/officeDocument/2006/relationships/hyperlink" Target="https://baseball-data.com/player/bs/%E5%AE%89%E9%81%94%E3%80%80%E4%BA%86%E4%B8%80" TargetMode="External"/><Relationship Id="rId8" Type="http://schemas.openxmlformats.org/officeDocument/2006/relationships/hyperlink" Target="https://baseball-data.com/player/t/%E5%8C%97%E6%A2%9D%E3%80%80%E5%8F%B2%E4%B9%9F" TargetMode="External"/><Relationship Id="rId51" Type="http://schemas.openxmlformats.org/officeDocument/2006/relationships/hyperlink" Target="https://baseball-data.com/player/e/%E3%82%A2%E3%83%9E%E3%83%80%E3%83%BC" TargetMode="External"/><Relationship Id="rId72" Type="http://schemas.openxmlformats.org/officeDocument/2006/relationships/hyperlink" Target="https://baseball-data.com/player/yb/%E7%A5%9E%E9%87%8C%E3%80%80%E5%92%8C%E6%AF%85" TargetMode="External"/><Relationship Id="rId93" Type="http://schemas.openxmlformats.org/officeDocument/2006/relationships/hyperlink" Target="https://baseball-data.com/player/e/%E3%83%9A%E3%82%B2%E3%83%BC%E3%83%AD" TargetMode="External"/><Relationship Id="rId98" Type="http://schemas.openxmlformats.org/officeDocument/2006/relationships/hyperlink" Target="https://baseball-data.com/player/m/%E8%97%A4%E5%B2%A1%E3%80%80%E8%A3%95%E5%A4%A7" TargetMode="External"/><Relationship Id="rId121" Type="http://schemas.openxmlformats.org/officeDocument/2006/relationships/comments" Target="../comments1.xml"/><Relationship Id="rId3" Type="http://schemas.openxmlformats.org/officeDocument/2006/relationships/hyperlink" Target="https://baseball-data.com/player/g/%E5%9D%82%E6%9C%AC%E3%80%80%E5%8B%87%E4%BA%BA" TargetMode="External"/><Relationship Id="rId25" Type="http://schemas.openxmlformats.org/officeDocument/2006/relationships/hyperlink" Target="https://baseball-data.com/player/yb/%E7%AD%92%E9%A6%99%E3%80%80%E5%98%89%E6%99%BA" TargetMode="External"/><Relationship Id="rId46" Type="http://schemas.openxmlformats.org/officeDocument/2006/relationships/hyperlink" Target="https://baseball-data.com/player/d/%E5%A4%A7%E5%B3%B6%E3%80%80%E6%B4%8B%E5%B9%B3" TargetMode="External"/><Relationship Id="rId67" Type="http://schemas.openxmlformats.org/officeDocument/2006/relationships/hyperlink" Target="https://baseball-data.com/player/l/%E6%A0%97%E5%B1%B1%E3%80%80%E5%B7%A7" TargetMode="External"/><Relationship Id="rId116" Type="http://schemas.openxmlformats.org/officeDocument/2006/relationships/hyperlink" Target="https://baseball-data.com/player/t/%E6%A4%8D%E7%94%B0%E3%80%80%E6%B5%B7" TargetMode="External"/><Relationship Id="rId20" Type="http://schemas.openxmlformats.org/officeDocument/2006/relationships/hyperlink" Target="https://baseball-data.com/player/c/%E8%A5%BF%E5%B7%9D%E3%80%80%E9%BE%8D%E9%A6%AC" TargetMode="External"/><Relationship Id="rId41" Type="http://schemas.openxmlformats.org/officeDocument/2006/relationships/hyperlink" Target="https://baseball-data.com/player/f/%E8%A5%BF%E5%B7%9D%E3%80%80%E9%81%A5%E8%BC%9D" TargetMode="External"/><Relationship Id="rId62" Type="http://schemas.openxmlformats.org/officeDocument/2006/relationships/hyperlink" Target="https://baseball-data.com/player/d/%E7%A6%8F%E7%94%B0%E3%80%80%E6%B0%B8%E5%B0%86" TargetMode="External"/><Relationship Id="rId83" Type="http://schemas.openxmlformats.org/officeDocument/2006/relationships/hyperlink" Target="https://baseball-data.com/player/t/%E3%83%AD%E3%82%B5%E3%83%AA%E3%82%AA" TargetMode="External"/><Relationship Id="rId88" Type="http://schemas.openxmlformats.org/officeDocument/2006/relationships/hyperlink" Target="https://baseball-data.com/player/bs/%E3%83%AD%E3%83%A1%E3%83%AD" TargetMode="External"/><Relationship Id="rId111" Type="http://schemas.openxmlformats.org/officeDocument/2006/relationships/hyperlink" Target="https://baseball-data.com/player/l/%E3%83%A1%E3%83%92%E3%82%A2" TargetMode="External"/><Relationship Id="rId15" Type="http://schemas.openxmlformats.org/officeDocument/2006/relationships/hyperlink" Target="https://baseball-data.com/player/h/%E7%89%A7%E5%8E%9F%E3%80%80%E5%A4%A7%E6%88%90" TargetMode="External"/><Relationship Id="rId36" Type="http://schemas.openxmlformats.org/officeDocument/2006/relationships/hyperlink" Target="https://baseball-data.com/player/g/%E3%83%9E%E3%82%AE%E3%83%BC" TargetMode="External"/><Relationship Id="rId57" Type="http://schemas.openxmlformats.org/officeDocument/2006/relationships/hyperlink" Target="https://baseball-data.com/player/m/%E8%A7%92%E4%B8%AD%E3%80%80%E5%8B%9D%E4%B9%9F" TargetMode="External"/><Relationship Id="rId106" Type="http://schemas.openxmlformats.org/officeDocument/2006/relationships/hyperlink" Target="https://baseball-data.com/player/g/%E5%B0%8F%E6%9E%97%E3%80%80%E8%AA%A0%E5%8F%B8" TargetMode="External"/><Relationship Id="rId10" Type="http://schemas.openxmlformats.org/officeDocument/2006/relationships/hyperlink" Target="https://baseball-data.com/player/d/%E3%82%A2%E3%83%AB%E3%83%A2%E3%83%B3%E3%83%86" TargetMode="External"/><Relationship Id="rId31" Type="http://schemas.openxmlformats.org/officeDocument/2006/relationships/hyperlink" Target="https://baseball-data.com/player/yb/%E3%83%AD%E3%83%9A%E3%82%B9" TargetMode="External"/><Relationship Id="rId52" Type="http://schemas.openxmlformats.org/officeDocument/2006/relationships/hyperlink" Target="https://baseball-data.com/player/s/%E3%83%90%E3%83%AC%E3%83%B3%E3%83%86%E3%82%A3%E3%83%B3" TargetMode="External"/><Relationship Id="rId73" Type="http://schemas.openxmlformats.org/officeDocument/2006/relationships/hyperlink" Target="https://baseball-data.com/player/h/%E6%9D%BE%E7%94%B0%E3%80%80%E5%AE%A3%E6%B5%A9" TargetMode="External"/><Relationship Id="rId78" Type="http://schemas.openxmlformats.org/officeDocument/2006/relationships/hyperlink" Target="https://baseball-data.com/player/yb/%E5%A4%A7%E5%92%8C" TargetMode="External"/><Relationship Id="rId94" Type="http://schemas.openxmlformats.org/officeDocument/2006/relationships/hyperlink" Target="https://baseball-data.com/player/bs/%E5%AE%97%E3%80%80%E4%BD%91%E7%A3%A8" TargetMode="External"/><Relationship Id="rId99" Type="http://schemas.openxmlformats.org/officeDocument/2006/relationships/hyperlink" Target="https://baseball-data.com/player/t/%E4%B8%AD%E8%B0%B7%E3%80%80%E5%B0%86%E5%A4%A7" TargetMode="External"/><Relationship Id="rId101" Type="http://schemas.openxmlformats.org/officeDocument/2006/relationships/hyperlink" Target="https://baseball-data.com/player/m/%E6%B8%85%E7%94%B0%E3%80%80%E8%82%B2%E5%AE%8F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baseball-data.com/player/g/%E5%B1%B1%E5%8F%A3%E3%80%80%E4%BF%8A" TargetMode="External"/><Relationship Id="rId21" Type="http://schemas.openxmlformats.org/officeDocument/2006/relationships/hyperlink" Target="https://baseball-data.com/player/bs/%E3%83%87%E3%82%A3%E3%82%AF%E3%82%BD%E3%83%B3" TargetMode="External"/><Relationship Id="rId42" Type="http://schemas.openxmlformats.org/officeDocument/2006/relationships/hyperlink" Target="https://baseball-data.com/player/e/%E5%8F%A4%E5%B7%9D%E3%80%80%E4%BE%91%E5%88%A9" TargetMode="External"/><Relationship Id="rId47" Type="http://schemas.openxmlformats.org/officeDocument/2006/relationships/hyperlink" Target="https://baseball-data.com/player/c/%E4%B9%9D%E9%87%8C%E3%80%80%E4%BA%9C%E8%93%AE" TargetMode="External"/><Relationship Id="rId63" Type="http://schemas.openxmlformats.org/officeDocument/2006/relationships/hyperlink" Target="https://baseball-data.com/player/s/%E7%9F%B3%E5%B7%9D%E3%80%80%E9%9B%85%E8%A6%8F" TargetMode="External"/><Relationship Id="rId68" Type="http://schemas.openxmlformats.org/officeDocument/2006/relationships/hyperlink" Target="https://baseball-data.com/player/m/%E9%85%92%E5%B1%85%E3%80%80%E7%9F%A5%E5%8F%B2" TargetMode="External"/><Relationship Id="rId7" Type="http://schemas.openxmlformats.org/officeDocument/2006/relationships/hyperlink" Target="https://baseball-data.com/player/s/%E5%B0%8F%E5%B7%9D%E3%80%80%E6%B3%B0%E5%BC%98" TargetMode="External"/><Relationship Id="rId71" Type="http://schemas.openxmlformats.org/officeDocument/2006/relationships/vmlDrawing" Target="../drawings/vmlDrawing2.vml"/><Relationship Id="rId2" Type="http://schemas.openxmlformats.org/officeDocument/2006/relationships/hyperlink" Target="https://baseball-data.com/player/s/%E7%9F%B3%E5%B1%B1%E3%80%80%E6%B3%B0%E7%A8%9A" TargetMode="External"/><Relationship Id="rId16" Type="http://schemas.openxmlformats.org/officeDocument/2006/relationships/hyperlink" Target="https://baseball-data.com/player/l/%E6%A6%8E%E7%94%B0%E3%80%80%E5%A4%A7%E6%A8%B9" TargetMode="External"/><Relationship Id="rId29" Type="http://schemas.openxmlformats.org/officeDocument/2006/relationships/hyperlink" Target="https://baseball-data.com/player/m/%E6%9C%89%E5%90%89%E3%80%80%E5%84%AA%E6%A8%B9" TargetMode="External"/><Relationship Id="rId11" Type="http://schemas.openxmlformats.org/officeDocument/2006/relationships/hyperlink" Target="https://baseball-data.com/player/bs/%E3%82%A2%E3%83%AB%E3%83%90%E3%83%BC%E3%82%B9" TargetMode="External"/><Relationship Id="rId24" Type="http://schemas.openxmlformats.org/officeDocument/2006/relationships/hyperlink" Target="https://baseball-data.com/player/t/%E3%83%A1%E3%83%83%E3%82%BB%E3%83%B3%E3%82%B8%E3%83%A3%E3%83%BC" TargetMode="External"/><Relationship Id="rId32" Type="http://schemas.openxmlformats.org/officeDocument/2006/relationships/hyperlink" Target="https://baseball-data.com/player/g/%E4%BB%8A%E6%9D%91%E3%80%80%E4%BF%A1%E8%B2%B4" TargetMode="External"/><Relationship Id="rId37" Type="http://schemas.openxmlformats.org/officeDocument/2006/relationships/hyperlink" Target="https://baseball-data.com/player/m/%E4%BA%8C%E6%9C%A8%E3%80%80%E5%BA%B7%E5%A4%AA" TargetMode="External"/><Relationship Id="rId40" Type="http://schemas.openxmlformats.org/officeDocument/2006/relationships/hyperlink" Target="https://baseball-data.com/player/e/%E8%BE%9B%E5%B3%B6%E3%80%80%E8%88%AA" TargetMode="External"/><Relationship Id="rId45" Type="http://schemas.openxmlformats.org/officeDocument/2006/relationships/hyperlink" Target="https://baseball-data.com/player/s/%E3%82%AB%E3%83%A9%E3%82%B7%E3%83%86%E3%82%A3%E3%83%BC" TargetMode="External"/><Relationship Id="rId53" Type="http://schemas.openxmlformats.org/officeDocument/2006/relationships/hyperlink" Target="https://baseball-data.com/player/l/%E3%82%AB%E3%82%B9%E3%83%86%E3%82%A3%E3%83%BC%E3%83%A8" TargetMode="External"/><Relationship Id="rId58" Type="http://schemas.openxmlformats.org/officeDocument/2006/relationships/hyperlink" Target="https://baseball-data.com/player/t/%E6%89%8D%E6%9C%A8%E3%80%80%E6%B5%A9%E4%BA%BA" TargetMode="External"/><Relationship Id="rId66" Type="http://schemas.openxmlformats.org/officeDocument/2006/relationships/hyperlink" Target="https://baseball-data.com/player/c/%E5%B2%A1%E7%94%B0%E3%80%80%E6%98%8E%E4%B8%88" TargetMode="External"/><Relationship Id="rId5" Type="http://schemas.openxmlformats.org/officeDocument/2006/relationships/hyperlink" Target="https://baseball-data.com/player/c/%E5%A4%A7%E7%80%AC%E8%89%AF%E3%80%80%E5%A4%A7%E5%9C%B0" TargetMode="External"/><Relationship Id="rId61" Type="http://schemas.openxmlformats.org/officeDocument/2006/relationships/hyperlink" Target="https://baseball-data.com/player/l/%E4%BB%8A%E4%BA%95%E3%80%80%E9%81%94%E4%B9%9F" TargetMode="External"/><Relationship Id="rId19" Type="http://schemas.openxmlformats.org/officeDocument/2006/relationships/hyperlink" Target="https://baseball-data.com/player/f/%E3%83%9E%E3%83%AB%E3%83%86%E3%82%A3%E3%83%8D%E3%82%B9" TargetMode="External"/><Relationship Id="rId14" Type="http://schemas.openxmlformats.org/officeDocument/2006/relationships/hyperlink" Target="https://baseball-data.com/player/f/%E4%B8%8A%E6%B2%A2%E3%80%80%E7%9B%B4%E4%B9%8B" TargetMode="External"/><Relationship Id="rId22" Type="http://schemas.openxmlformats.org/officeDocument/2006/relationships/hyperlink" Target="https://baseball-data.com/player/bs/%E8%A5%BF%E3%80%80%E5%8B%87%E8%BC%9D" TargetMode="External"/><Relationship Id="rId27" Type="http://schemas.openxmlformats.org/officeDocument/2006/relationships/hyperlink" Target="https://baseball-data.com/player/e/%E5%89%87%E6%9C%AC%E3%80%80%E6%98%82%E5%A4%A7" TargetMode="External"/><Relationship Id="rId30" Type="http://schemas.openxmlformats.org/officeDocument/2006/relationships/hyperlink" Target="https://baseball-data.com/player/l/%E5%A4%9A%E5%92%8C%E7%94%B0%E3%80%80%E7%9C%9F%E4%B8%89%E9%83%8E" TargetMode="External"/><Relationship Id="rId35" Type="http://schemas.openxmlformats.org/officeDocument/2006/relationships/hyperlink" Target="https://baseball-data.com/player/yb/%E6%BF%B5%E5%8F%A3%E3%80%80%E9%81%A5%E5%A4%A7" TargetMode="External"/><Relationship Id="rId43" Type="http://schemas.openxmlformats.org/officeDocument/2006/relationships/hyperlink" Target="https://baseball-data.com/player/d/%E7%AC%A0%E5%8E%9F%E3%80%80%EF%A8%9A%E5%A4%AA%E9%83%8E" TargetMode="External"/><Relationship Id="rId48" Type="http://schemas.openxmlformats.org/officeDocument/2006/relationships/hyperlink" Target="https://baseball-data.com/player/g/%E5%90%89%E5%B7%9D%E3%80%80%E5%85%89%E5%A4%AB" TargetMode="External"/><Relationship Id="rId56" Type="http://schemas.openxmlformats.org/officeDocument/2006/relationships/hyperlink" Target="https://baseball-data.com/player/f/%E6%9C%89%E5%8E%9F%E3%80%80%E8%88%AA%E5%B9%B3" TargetMode="External"/><Relationship Id="rId64" Type="http://schemas.openxmlformats.org/officeDocument/2006/relationships/hyperlink" Target="https://baseball-data.com/player/yb/%E7%9F%B3%E7%94%B0%E3%80%80%E5%81%A5%E5%A4%A7" TargetMode="External"/><Relationship Id="rId69" Type="http://schemas.openxmlformats.org/officeDocument/2006/relationships/hyperlink" Target="https://baseball-data.com/player/yb/%E4%BB%8A%E6%B0%B8%E3%80%80%E6%98%87%E5%A4%AA" TargetMode="External"/><Relationship Id="rId8" Type="http://schemas.openxmlformats.org/officeDocument/2006/relationships/hyperlink" Target="https://baseball-data.com/player/d/%E3%82%AC%E3%83%AB%E3%82%B7%E3%82%A2" TargetMode="External"/><Relationship Id="rId51" Type="http://schemas.openxmlformats.org/officeDocument/2006/relationships/hyperlink" Target="https://baseball-data.com/player/e/%E8%97%A4%E5%B9%B3%E3%80%80%E5%B0%9A%E7%9C%9F" TargetMode="External"/><Relationship Id="rId72" Type="http://schemas.openxmlformats.org/officeDocument/2006/relationships/comments" Target="../comments2.xml"/><Relationship Id="rId3" Type="http://schemas.openxmlformats.org/officeDocument/2006/relationships/hyperlink" Target="https://baseball-data.com/player/g/%E8%8F%85%E9%87%8E%E3%80%80%E6%99%BA%E4%B9%8B" TargetMode="External"/><Relationship Id="rId12" Type="http://schemas.openxmlformats.org/officeDocument/2006/relationships/hyperlink" Target="https://baseball-data.com/player/s/%E5%8E%9F%E3%80%80%E6%A8%B9%E7%90%86" TargetMode="External"/><Relationship Id="rId17" Type="http://schemas.openxmlformats.org/officeDocument/2006/relationships/hyperlink" Target="https://baseball-data.com/player/h/%E6%9D%B1%E6%B5%9C%E3%80%80%E5%B7%A8" TargetMode="External"/><Relationship Id="rId25" Type="http://schemas.openxmlformats.org/officeDocument/2006/relationships/hyperlink" Target="https://baseball-data.com/player/s/%E8%BF%91%E8%97%A4%E3%80%80%E4%B8%80%E6%A8%B9" TargetMode="External"/><Relationship Id="rId33" Type="http://schemas.openxmlformats.org/officeDocument/2006/relationships/hyperlink" Target="https://baseball-data.com/player/d/%E5%90%89%E8%A6%8B%E3%80%80%E4%B8%80%E8%B5%B7" TargetMode="External"/><Relationship Id="rId38" Type="http://schemas.openxmlformats.org/officeDocument/2006/relationships/hyperlink" Target="https://baseball-data.com/player/bs/%E5%B1%B1%E5%B2%A1%E3%80%80%E6%B3%B0%E8%BC%94" TargetMode="External"/><Relationship Id="rId46" Type="http://schemas.openxmlformats.org/officeDocument/2006/relationships/hyperlink" Target="https://baseball-data.com/player/c/%E9%87%8E%E6%9D%91%E3%80%80%E7%A5%90%E8%BC%94" TargetMode="External"/><Relationship Id="rId59" Type="http://schemas.openxmlformats.org/officeDocument/2006/relationships/hyperlink" Target="https://baseball-data.com/player/t/%E5%B0%8F%E9%87%8E%E3%80%80%E6%B3%B0%E5%B7%B1" TargetMode="External"/><Relationship Id="rId67" Type="http://schemas.openxmlformats.org/officeDocument/2006/relationships/hyperlink" Target="https://baseball-data.com/player/h/%E4%B8%AD%E7%94%B0%E3%80%80%E8%B3%A2%E4%B8%80" TargetMode="External"/><Relationship Id="rId20" Type="http://schemas.openxmlformats.org/officeDocument/2006/relationships/hyperlink" Target="https://baseball-data.com/player/h/%E5%8D%83%E8%B3%80%E3%80%80%E6%BB%89%E5%A4%A7" TargetMode="External"/><Relationship Id="rId41" Type="http://schemas.openxmlformats.org/officeDocument/2006/relationships/hyperlink" Target="https://baseball-data.com/player/d/%E5%B0%8F%E7%AC%A0%E5%8E%9F%E3%80%80%E6%85%8E%E4%B9%8B%E4%BB%8B" TargetMode="External"/><Relationship Id="rId54" Type="http://schemas.openxmlformats.org/officeDocument/2006/relationships/hyperlink" Target="https://baseball-data.com/player/f/%E9%AB%98%E6%A2%A8%E3%80%80%E8%A3%95%E7%A8%94" TargetMode="External"/><Relationship Id="rId62" Type="http://schemas.openxmlformats.org/officeDocument/2006/relationships/hyperlink" Target="https://baseball-data.com/player/s/%E3%83%8F%E3%83%95" TargetMode="External"/><Relationship Id="rId70" Type="http://schemas.openxmlformats.org/officeDocument/2006/relationships/printerSettings" Target="../printerSettings/printerSettings2.bin"/><Relationship Id="rId1" Type="http://schemas.openxmlformats.org/officeDocument/2006/relationships/hyperlink" Target="https://baseball-data.com/player/g/%E3%83%A1%E3%83%AB%E3%82%BB%E3%83%87%E3%82%B9" TargetMode="External"/><Relationship Id="rId6" Type="http://schemas.openxmlformats.org/officeDocument/2006/relationships/hyperlink" Target="https://baseball-data.com/player/e/%E5%B2%B8%E3%80%80%E5%AD%9D%E4%B9%8B" TargetMode="External"/><Relationship Id="rId15" Type="http://schemas.openxmlformats.org/officeDocument/2006/relationships/hyperlink" Target="https://baseball-data.com/player/f/%E6%9D%91%E7%94%B0%E3%80%80%E9%80%8F" TargetMode="External"/><Relationship Id="rId23" Type="http://schemas.openxmlformats.org/officeDocument/2006/relationships/hyperlink" Target="https://baseball-data.com/player/h/%E7%9F%B3%E5%B7%9D%E3%80%80%E6%9F%8A%E5%A4%AA" TargetMode="External"/><Relationship Id="rId28" Type="http://schemas.openxmlformats.org/officeDocument/2006/relationships/hyperlink" Target="https://baseball-data.com/player/m/%E6%B6%8C%E4%BA%95%E3%80%80%E7%A7%80%E7%AB%A0" TargetMode="External"/><Relationship Id="rId36" Type="http://schemas.openxmlformats.org/officeDocument/2006/relationships/hyperlink" Target="https://baseball-data.com/player/m/%E7%9F%B3%E5%B7%9D%E3%80%80%E6%AD%A9" TargetMode="External"/><Relationship Id="rId49" Type="http://schemas.openxmlformats.org/officeDocument/2006/relationships/hyperlink" Target="https://baseball-data.com/player/h/%E3%83%90%E3%83%B3%E3%83%87%E3%83%B3%E3%83%8F%E3%83%BC%E3%82%AF" TargetMode="External"/><Relationship Id="rId57" Type="http://schemas.openxmlformats.org/officeDocument/2006/relationships/hyperlink" Target="https://baseball-data.com/player/e/%E7%BE%8E%E9%A6%AC%E3%80%80%E5%AD%A6" TargetMode="External"/><Relationship Id="rId10" Type="http://schemas.openxmlformats.org/officeDocument/2006/relationships/hyperlink" Target="https://baseball-data.com/player/l/%E8%8F%8A%E6%B1%A0%E3%80%80%E9%9B%84%E6%98%9F" TargetMode="External"/><Relationship Id="rId31" Type="http://schemas.openxmlformats.org/officeDocument/2006/relationships/hyperlink" Target="https://baseball-data.com/player/t/%E7%A7%8B%E5%B1%B1%E3%80%80%E6%8B%93%E5%B7%B3" TargetMode="External"/><Relationship Id="rId44" Type="http://schemas.openxmlformats.org/officeDocument/2006/relationships/hyperlink" Target="https://baseball-data.com/player/g/%E5%86%85%E6%B5%B7%E3%80%80%E5%93%B2%E4%B9%9F" TargetMode="External"/><Relationship Id="rId52" Type="http://schemas.openxmlformats.org/officeDocument/2006/relationships/hyperlink" Target="https://baseball-data.com/player/h/%E6%AD%A6%E7%94%B0%E3%80%80%E7%BF%94%E5%A4%AA" TargetMode="External"/><Relationship Id="rId60" Type="http://schemas.openxmlformats.org/officeDocument/2006/relationships/hyperlink" Target="https://baseball-data.com/player/g/%E7%94%B0%E5%8F%A3%E3%80%80%E9%BA%97%E6%96%97" TargetMode="External"/><Relationship Id="rId65" Type="http://schemas.openxmlformats.org/officeDocument/2006/relationships/hyperlink" Target="https://baseball-data.com/player/yb/%E3%82%A6%E3%82%A3%E3%83%BC%E3%83%A9%E3%83%B3%E3%83%89" TargetMode="External"/><Relationship Id="rId4" Type="http://schemas.openxmlformats.org/officeDocument/2006/relationships/hyperlink" Target="https://baseball-data.com/player/yb/%E6%9D%B1%E3%80%80%E5%85%8B%E6%A8%B9" TargetMode="External"/><Relationship Id="rId9" Type="http://schemas.openxmlformats.org/officeDocument/2006/relationships/hyperlink" Target="https://baseball-data.com/player/m/%E3%83%9C%E3%83%AB%E3%82%B7%E3%83%B3%E3%82%AC%E3%83%BC" TargetMode="External"/><Relationship Id="rId13" Type="http://schemas.openxmlformats.org/officeDocument/2006/relationships/hyperlink" Target="https://baseball-data.com/player/c/%E3%82%B8%E3%83%A7%E3%83%B3%E3%82%BD%E3%83%B3" TargetMode="External"/><Relationship Id="rId18" Type="http://schemas.openxmlformats.org/officeDocument/2006/relationships/hyperlink" Target="https://baseball-data.com/player/t/%E5%B2%A9%E8%B2%9E%E3%80%80%E7%A5%90%E5%A4%AA" TargetMode="External"/><Relationship Id="rId39" Type="http://schemas.openxmlformats.org/officeDocument/2006/relationships/hyperlink" Target="https://baseball-data.com/player/s/%E3%83%96%E3%82%AD%E3%83%A3%E3%83%8A%E3%83%B3" TargetMode="External"/><Relationship Id="rId34" Type="http://schemas.openxmlformats.org/officeDocument/2006/relationships/hyperlink" Target="https://baseball-data.com/player/bs/%E9%87%91%E5%AD%90%E3%80%80%E5%8D%83%E5%B0%8B" TargetMode="External"/><Relationship Id="rId50" Type="http://schemas.openxmlformats.org/officeDocument/2006/relationships/hyperlink" Target="https://baseball-data.com/player/l/%E5%8D%81%E4%BA%80%E3%80%80%E5%89%A3" TargetMode="External"/><Relationship Id="rId55" Type="http://schemas.openxmlformats.org/officeDocument/2006/relationships/hyperlink" Target="https://baseball-data.com/player/f/%E5%8A%A0%E8%97%A4%E3%80%80%E8%B2%B4%E4%B9%8B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baseball-data.com/stats/hitter2-all/avg-4.html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baseball-data.com/17/player/t/%E7%B3%B8%E4%BA%95%E3%80%80%E5%98%89%E7%94%B7" TargetMode="External"/><Relationship Id="rId117" Type="http://schemas.openxmlformats.org/officeDocument/2006/relationships/printerSettings" Target="../printerSettings/printerSettings3.bin"/><Relationship Id="rId21" Type="http://schemas.openxmlformats.org/officeDocument/2006/relationships/hyperlink" Target="https://baseball-data.com/17/player/c/%E6%96%B0%E4%BA%95%E3%80%80%E8%B2%B4%E6%B5%A9" TargetMode="External"/><Relationship Id="rId42" Type="http://schemas.openxmlformats.org/officeDocument/2006/relationships/hyperlink" Target="https://baseball-data.com/17/player/c/%E8%8F%8A%E6%B1%A0%E3%80%80%E6%B6%BC%E4%BB%8B" TargetMode="External"/><Relationship Id="rId47" Type="http://schemas.openxmlformats.org/officeDocument/2006/relationships/hyperlink" Target="https://baseball-data.com/17/player/yb/%E6%A1%91%E5%8E%9F%E3%80%80%E5%B0%86%E5%BF%97" TargetMode="External"/><Relationship Id="rId63" Type="http://schemas.openxmlformats.org/officeDocument/2006/relationships/hyperlink" Target="https://baseball-data.com/17/player/g/%E6%9D%91%E7%94%B0%E3%80%80%E4%BF%AE%E4%B8%80" TargetMode="External"/><Relationship Id="rId68" Type="http://schemas.openxmlformats.org/officeDocument/2006/relationships/hyperlink" Target="https://baseball-data.com/17/player/l/%E5%A4%96%E5%B4%8E%E3%80%80%E4%BF%AE%E6%B1%B0" TargetMode="External"/><Relationship Id="rId84" Type="http://schemas.openxmlformats.org/officeDocument/2006/relationships/hyperlink" Target="https://baseball-data.com/17/player/bs/%E5%A4%A7%E5%9F%8E%E3%80%80%E6%BB%89%E4%BA%8C" TargetMode="External"/><Relationship Id="rId89" Type="http://schemas.openxmlformats.org/officeDocument/2006/relationships/hyperlink" Target="https://baseball-data.com/17/player/g/%E7%9F%B3%E5%B7%9D%E3%80%80%E6%85%8E%E5%90%BE" TargetMode="External"/><Relationship Id="rId112" Type="http://schemas.openxmlformats.org/officeDocument/2006/relationships/hyperlink" Target="https://baseball-data.com/17/player/bs/%E5%AE%89%E9%81%94%E3%80%80%E4%BA%86%E4%B8%80" TargetMode="External"/><Relationship Id="rId16" Type="http://schemas.openxmlformats.org/officeDocument/2006/relationships/hyperlink" Target="https://baseball-data.com/17/player/h/%E5%86%85%E5%B7%9D%E3%80%80%E8%81%96%E4%B8%80" TargetMode="External"/><Relationship Id="rId107" Type="http://schemas.openxmlformats.org/officeDocument/2006/relationships/hyperlink" Target="https://baseball-data.com/17/player/f/%E4%B8%AD%E5%B3%B6%E3%80%80%E5%8D%93%E4%B9%9F" TargetMode="External"/><Relationship Id="rId11" Type="http://schemas.openxmlformats.org/officeDocument/2006/relationships/hyperlink" Target="https://baseball-data.com/17/player/c/%E4%B8%B8%E3%80%80%E4%BD%B3%E6%B5%A9" TargetMode="External"/><Relationship Id="rId32" Type="http://schemas.openxmlformats.org/officeDocument/2006/relationships/hyperlink" Target="https://baseball-data.com/17/player/e/%E3%83%9A%E3%82%B2%E3%83%BC%E3%83%AD" TargetMode="External"/><Relationship Id="rId37" Type="http://schemas.openxmlformats.org/officeDocument/2006/relationships/hyperlink" Target="https://baseball-data.com/17/player/c/%E6%9C%83%E6%BE%A4%E3%80%80%E7%BF%BC" TargetMode="External"/><Relationship Id="rId53" Type="http://schemas.openxmlformats.org/officeDocument/2006/relationships/hyperlink" Target="https://baseball-data.com/17/player/c/%E3%82%A8%E3%83%AB%E3%83%89%E3%83%AC%E3%83%83%E3%83%89" TargetMode="External"/><Relationship Id="rId58" Type="http://schemas.openxmlformats.org/officeDocument/2006/relationships/hyperlink" Target="https://baseball-data.com/17/player/g/%E9%99%BD%E3%80%80%E5%B2%B1%E9%8B%BC" TargetMode="External"/><Relationship Id="rId74" Type="http://schemas.openxmlformats.org/officeDocument/2006/relationships/hyperlink" Target="https://baseball-data.com/17/player/e/%E8%97%A4%E7%94%B0%E3%80%80%E4%B8%80%E4%B9%9F" TargetMode="External"/><Relationship Id="rId79" Type="http://schemas.openxmlformats.org/officeDocument/2006/relationships/hyperlink" Target="https://baseball-data.com/17/player/e/%E8%81%96%E6%BE%A4%E3%80%80%E8%AB%92" TargetMode="External"/><Relationship Id="rId102" Type="http://schemas.openxmlformats.org/officeDocument/2006/relationships/hyperlink" Target="https://baseball-data.com/17/player/m/%E3%83%91%E3%83%A9%E3%83%87%E3%82%B9" TargetMode="External"/><Relationship Id="rId5" Type="http://schemas.openxmlformats.org/officeDocument/2006/relationships/hyperlink" Target="https://baseball-data.com/17/player/l/%E7%A7%8B%E5%B1%B1%E3%80%80%E7%BF%94%E5%90%BE" TargetMode="External"/><Relationship Id="rId90" Type="http://schemas.openxmlformats.org/officeDocument/2006/relationships/hyperlink" Target="https://baseball-data.com/17/player/s/%E5%B1%B1%E5%B4%8E%E3%80%80%E6%99%83%E5%A4%A7%E6%9C%97" TargetMode="External"/><Relationship Id="rId95" Type="http://schemas.openxmlformats.org/officeDocument/2006/relationships/hyperlink" Target="https://baseball-data.com/17/player/e/%E3%82%A2%E3%83%9E%E3%83%80%E3%83%BC" TargetMode="External"/><Relationship Id="rId22" Type="http://schemas.openxmlformats.org/officeDocument/2006/relationships/hyperlink" Target="https://baseball-data.com/17/player/l/%E6%B5%85%E6%9D%91%E3%80%80%E6%A0%84%E6%96%97" TargetMode="External"/><Relationship Id="rId27" Type="http://schemas.openxmlformats.org/officeDocument/2006/relationships/hyperlink" Target="https://baseball-data.com/17/player/bs/%E3%83%9E%E3%83%AC%E3%83%BC%E3%83%AD" TargetMode="External"/><Relationship Id="rId43" Type="http://schemas.openxmlformats.org/officeDocument/2006/relationships/hyperlink" Target="https://baseball-data.com/17/player/e/%E3%82%A6%E3%82%A3%E3%83%BC%E3%83%A9%E3%83%BC" TargetMode="External"/><Relationship Id="rId48" Type="http://schemas.openxmlformats.org/officeDocument/2006/relationships/hyperlink" Target="https://baseball-data.com/17/player/m/%E8%A7%92%E4%B8%AD%E3%80%80%E5%8B%9D%E4%B9%9F" TargetMode="External"/><Relationship Id="rId64" Type="http://schemas.openxmlformats.org/officeDocument/2006/relationships/hyperlink" Target="https://baseball-data.com/17/player/g/%E9%95%B7%E9%87%8E%E3%80%80%E4%B9%85%E7%BE%A9" TargetMode="External"/><Relationship Id="rId69" Type="http://schemas.openxmlformats.org/officeDocument/2006/relationships/hyperlink" Target="https://baseball-data.com/17/player/f/%E5%A4%A7%E7%94%B0%E3%80%80%E6%B3%B0%E7%A4%BA" TargetMode="External"/><Relationship Id="rId113" Type="http://schemas.openxmlformats.org/officeDocument/2006/relationships/hyperlink" Target="https://baseball-data.com/17/player/m/%E6%B8%85%E7%94%B0%E3%80%80%E8%82%B2%E5%AE%8F" TargetMode="External"/><Relationship Id="rId118" Type="http://schemas.openxmlformats.org/officeDocument/2006/relationships/vmlDrawing" Target="../drawings/vmlDrawing3.vml"/><Relationship Id="rId80" Type="http://schemas.openxmlformats.org/officeDocument/2006/relationships/hyperlink" Target="https://baseball-data.com/17/player/d/%E8%8D%92%E6%9C%A8%E3%80%80%E9%9B%85%E5%8D%9A" TargetMode="External"/><Relationship Id="rId85" Type="http://schemas.openxmlformats.org/officeDocument/2006/relationships/hyperlink" Target="https://baseball-data.com/17/player/d/%E5%B9%B3%E7%94%B0%E3%80%80%E8%89%AF%E4%BB%8B" TargetMode="External"/><Relationship Id="rId12" Type="http://schemas.openxmlformats.org/officeDocument/2006/relationships/hyperlink" Target="https://baseball-data.com/17/player/s/%E9%9B%84%E5%B9%B3" TargetMode="External"/><Relationship Id="rId17" Type="http://schemas.openxmlformats.org/officeDocument/2006/relationships/hyperlink" Target="https://baseball-data.com/17/player/f/%E8%A5%BF%E5%B7%9D%E3%80%80%E9%81%A5%E8%BC%9D" TargetMode="External"/><Relationship Id="rId33" Type="http://schemas.openxmlformats.org/officeDocument/2006/relationships/hyperlink" Target="https://baseball-data.com/17/player/t/%E5%A4%A7%E5%92%8C" TargetMode="External"/><Relationship Id="rId38" Type="http://schemas.openxmlformats.org/officeDocument/2006/relationships/hyperlink" Target="https://baseball-data.com/17/player/m/%E4%B8%AD%E6%9D%91%E3%80%80%E5%A5%A8%E5%90%BE" TargetMode="External"/><Relationship Id="rId59" Type="http://schemas.openxmlformats.org/officeDocument/2006/relationships/hyperlink" Target="https://baseball-data.com/17/player/t/%E7%A6%8F%E7%95%99%E3%80%80%E5%AD%9D%E4%BB%8B" TargetMode="External"/><Relationship Id="rId103" Type="http://schemas.openxmlformats.org/officeDocument/2006/relationships/hyperlink" Target="https://baseball-data.com/17/player/l/%E4%B8%AD%E6%9D%91%E3%80%80%E5%89%9B%E4%B9%9F" TargetMode="External"/><Relationship Id="rId108" Type="http://schemas.openxmlformats.org/officeDocument/2006/relationships/hyperlink" Target="https://baseball-data.com/17/player/g/%E5%B0%8F%E6%9E%97%E3%80%80%E8%AA%A0%E5%8F%B8" TargetMode="External"/><Relationship Id="rId54" Type="http://schemas.openxmlformats.org/officeDocument/2006/relationships/hyperlink" Target="https://baseball-data.com/17/player/h/%E4%BB%8A%E5%AE%AE%E3%80%80%E5%81%A5%E5%A4%AA" TargetMode="External"/><Relationship Id="rId70" Type="http://schemas.openxmlformats.org/officeDocument/2006/relationships/hyperlink" Target="https://baseball-data.com/17/player/s/%E8%97%A4%E4%BA%95%E3%80%80%E4%BA%AE%E5%A4%AA" TargetMode="External"/><Relationship Id="rId75" Type="http://schemas.openxmlformats.org/officeDocument/2006/relationships/hyperlink" Target="https://baseball-data.com/17/player/l/%E7%82%AD%E8%B0%B7%E3%80%80%E9%8A%80%E4%BB%81%EF%A4%A9" TargetMode="External"/><Relationship Id="rId91" Type="http://schemas.openxmlformats.org/officeDocument/2006/relationships/hyperlink" Target="https://baseball-data.com/17/player/m/%E4%B8%89%E6%9C%A8%E3%80%80%E4%BA%AE" TargetMode="External"/><Relationship Id="rId96" Type="http://schemas.openxmlformats.org/officeDocument/2006/relationships/hyperlink" Target="https://baseball-data.com/17/player/bs/%E8%A5%BF%E9%87%8E%E3%80%80%E7%9C%9F%E5%BC%98" TargetMode="External"/><Relationship Id="rId1" Type="http://schemas.openxmlformats.org/officeDocument/2006/relationships/hyperlink" Target="https://baseball-data.com/17/player/f/%E8%BF%91%E8%97%A4%E3%80%80%E5%81%A5%E4%BB%8B" TargetMode="External"/><Relationship Id="rId6" Type="http://schemas.openxmlformats.org/officeDocument/2006/relationships/hyperlink" Target="https://baseball-data.com/17/player/g/%E3%83%9E%E3%82%AE%E3%83%BC" TargetMode="External"/><Relationship Id="rId23" Type="http://schemas.openxmlformats.org/officeDocument/2006/relationships/hyperlink" Target="https://baseball-data.com/17/player/g/%E5%9D%82%E6%9C%AC%E3%80%80%E5%8B%87%E4%BA%BA" TargetMode="External"/><Relationship Id="rId28" Type="http://schemas.openxmlformats.org/officeDocument/2006/relationships/hyperlink" Target="https://baseball-data.com/17/player/d/%E4%BA%80%E6%BE%A4%E3%80%80%E6%81%AD%E5%B9%B3" TargetMode="External"/><Relationship Id="rId49" Type="http://schemas.openxmlformats.org/officeDocument/2006/relationships/hyperlink" Target="https://baseball-data.com/17/player/bs/%EF%BC%B4%EF%BC%8D%E5%B2%A1%E7%94%B0" TargetMode="External"/><Relationship Id="rId114" Type="http://schemas.openxmlformats.org/officeDocument/2006/relationships/hyperlink" Target="https://baseball-data.com/17/player/bs/%E8%8B%A5%E6%9C%88%E3%80%80%E5%81%A5%E7%9F%A2" TargetMode="External"/><Relationship Id="rId119" Type="http://schemas.openxmlformats.org/officeDocument/2006/relationships/comments" Target="../comments3.xml"/><Relationship Id="rId10" Type="http://schemas.openxmlformats.org/officeDocument/2006/relationships/hyperlink" Target="https://baseball-data.com/17/player/c/%E5%AE%89%E9%83%A8%E3%80%80%E5%8F%8B%E8%A3%95" TargetMode="External"/><Relationship Id="rId31" Type="http://schemas.openxmlformats.org/officeDocument/2006/relationships/hyperlink" Target="https://baseball-data.com/17/player/t/%E4%B8%8A%E6%9C%AC%E3%80%80%E5%8D%9A%E7%B4%80" TargetMode="External"/><Relationship Id="rId44" Type="http://schemas.openxmlformats.org/officeDocument/2006/relationships/hyperlink" Target="https://baseball-data.com/17/player/d/%E7%A6%8F%E7%94%B0%E3%80%80%E6%B0%B8%E5%B0%86" TargetMode="External"/><Relationship Id="rId52" Type="http://schemas.openxmlformats.org/officeDocument/2006/relationships/hyperlink" Target="https://baseball-data.com/17/player/d/%E8%97%A4%E4%BA%95%E3%80%80%E6%B7%B3%E5%BF%97" TargetMode="External"/><Relationship Id="rId60" Type="http://schemas.openxmlformats.org/officeDocument/2006/relationships/hyperlink" Target="https://baseball-data.com/17/player/h/%E3%83%87%E3%82%B9%E3%83%91%E3%82%A4%E3%83%8D" TargetMode="External"/><Relationship Id="rId65" Type="http://schemas.openxmlformats.org/officeDocument/2006/relationships/hyperlink" Target="https://baseball-data.com/17/player/m/%E9%88%B4%E6%9C%A8%E3%80%80%E5%A4%A7%E5%9C%B0" TargetMode="External"/><Relationship Id="rId73" Type="http://schemas.openxmlformats.org/officeDocument/2006/relationships/hyperlink" Target="https://baseball-data.com/17/player/f/%E7%94%B0%E4%B8%AD%E3%80%80%E8%B3%A2%E4%BB%8B" TargetMode="External"/><Relationship Id="rId78" Type="http://schemas.openxmlformats.org/officeDocument/2006/relationships/hyperlink" Target="https://baseball-data.com/17/player/t/%E9%AB%99%E5%B1%B1%E3%80%80%E4%BF%8A" TargetMode="External"/><Relationship Id="rId81" Type="http://schemas.openxmlformats.org/officeDocument/2006/relationships/hyperlink" Target="https://baseball-data.com/17/player/g/%E4%B8%AD%E4%BA%95%E3%80%80%E5%A4%A7%E4%BB%8B" TargetMode="External"/><Relationship Id="rId86" Type="http://schemas.openxmlformats.org/officeDocument/2006/relationships/hyperlink" Target="https://baseball-data.com/17/player/yb/%E6%A2%B6%E8%B0%B7%E3%80%80%E9%9A%86%E5%B9%B8" TargetMode="External"/><Relationship Id="rId94" Type="http://schemas.openxmlformats.org/officeDocument/2006/relationships/hyperlink" Target="https://baseball-data.com/17/player/bs/%E9%A7%BF%E5%A4%AA" TargetMode="External"/><Relationship Id="rId99" Type="http://schemas.openxmlformats.org/officeDocument/2006/relationships/hyperlink" Target="https://baseball-data.com/17/player/f/%E3%83%AC%E3%82%A2%E3%83%BC%E3%83%89" TargetMode="External"/><Relationship Id="rId101" Type="http://schemas.openxmlformats.org/officeDocument/2006/relationships/hyperlink" Target="https://baseball-data.com/17/player/d/%E6%9D%BE%E4%BA%95%E3%80%80%E9%9B%85%E4%BA%BA" TargetMode="External"/><Relationship Id="rId4" Type="http://schemas.openxmlformats.org/officeDocument/2006/relationships/hyperlink" Target="https://baseball-data.com/17/player/yb/%E5%AE%AE%EF%A8%91%E3%80%80%E6%95%8F%E9%83%8E" TargetMode="External"/><Relationship Id="rId9" Type="http://schemas.openxmlformats.org/officeDocument/2006/relationships/hyperlink" Target="https://baseball-data.com/17/player/h/%E6%9F%B3%E7%94%B0%E3%80%80%E6%82%A0%E5%B2%90" TargetMode="External"/><Relationship Id="rId13" Type="http://schemas.openxmlformats.org/officeDocument/2006/relationships/hyperlink" Target="https://baseball-data.com/17/player/yb/%E3%83%AD%E3%83%9A%E3%82%B9" TargetMode="External"/><Relationship Id="rId18" Type="http://schemas.openxmlformats.org/officeDocument/2006/relationships/hyperlink" Target="https://baseball-data.com/17/player/e/%E8%8C%82%E6%9C%A8%E3%80%80%E6%A0%84%E4%BA%94%E9%83%8E" TargetMode="External"/><Relationship Id="rId39" Type="http://schemas.openxmlformats.org/officeDocument/2006/relationships/hyperlink" Target="https://baseball-data.com/17/player/f/%E6%9D%BE%E6%9C%AC%E3%80%80%E5%89%9B" TargetMode="External"/><Relationship Id="rId109" Type="http://schemas.openxmlformats.org/officeDocument/2006/relationships/hyperlink" Target="https://baseball-data.com/17/player/t/%E6%A2%85%E9%87%8E%E3%80%80%E9%9A%86%E5%A4%AA%E9%83%8E" TargetMode="External"/><Relationship Id="rId34" Type="http://schemas.openxmlformats.org/officeDocument/2006/relationships/hyperlink" Target="https://baseball-data.com/17/player/d/%E3%82%B2%E3%83%AC%E3%83%BC%E3%83%AD" TargetMode="External"/><Relationship Id="rId50" Type="http://schemas.openxmlformats.org/officeDocument/2006/relationships/hyperlink" Target="https://baseball-data.com/17/player/m/%E5%8A%A0%E8%97%A4%E3%80%80%E7%BF%94%E5%B9%B3" TargetMode="External"/><Relationship Id="rId55" Type="http://schemas.openxmlformats.org/officeDocument/2006/relationships/hyperlink" Target="https://baseball-data.com/17/player/d/%E4%BA%AC%E7%94%B0%E3%80%80%E9%99%BD%E5%A4%AA" TargetMode="External"/><Relationship Id="rId76" Type="http://schemas.openxmlformats.org/officeDocument/2006/relationships/hyperlink" Target="https://baseball-data.com/17/player/g/%E4%BA%80%E4%BA%95%E3%80%80%E5%96%84%E8%A1%8C" TargetMode="External"/><Relationship Id="rId97" Type="http://schemas.openxmlformats.org/officeDocument/2006/relationships/hyperlink" Target="https://baseball-data.com/17/player/yb/%E6%9F%B4%E7%94%B0%E3%80%80%E7%AB%9C%E6%8B%93" TargetMode="External"/><Relationship Id="rId104" Type="http://schemas.openxmlformats.org/officeDocument/2006/relationships/hyperlink" Target="https://baseball-data.com/17/player/f/%E4%B8%AD%E7%94%B0%E3%80%80%E7%BF%94" TargetMode="External"/><Relationship Id="rId7" Type="http://schemas.openxmlformats.org/officeDocument/2006/relationships/hyperlink" Target="https://baseball-data.com/17/player/d/%E5%A4%A7%E5%B3%B6%E3%80%80%E6%B4%8B%E5%B9%B3" TargetMode="External"/><Relationship Id="rId71" Type="http://schemas.openxmlformats.org/officeDocument/2006/relationships/hyperlink" Target="https://baseball-data.com/17/player/s/%E3%83%90%E3%83%AC%E3%83%B3%E3%83%86%E3%82%A3%E3%83%B3" TargetMode="External"/><Relationship Id="rId92" Type="http://schemas.openxmlformats.org/officeDocument/2006/relationships/hyperlink" Target="https://baseball-data.com/17/player/t/%E4%B8%AD%E8%B0%B7%E3%80%80%E5%B0%86%E5%A4%A7" TargetMode="External"/><Relationship Id="rId2" Type="http://schemas.openxmlformats.org/officeDocument/2006/relationships/hyperlink" Target="https://baseball-data.com/17/player/f/%E5%A4%A7%E8%B0%B7%E3%80%80%E7%BF%94%E5%B9%B3" TargetMode="External"/><Relationship Id="rId29" Type="http://schemas.openxmlformats.org/officeDocument/2006/relationships/hyperlink" Target="https://baseball-data.com/17/player/bs/%E4%B8%AD%E5%B3%B6%E3%80%80%E5%AE%8F%E4%B9%8B" TargetMode="External"/><Relationship Id="rId24" Type="http://schemas.openxmlformats.org/officeDocument/2006/relationships/hyperlink" Target="https://baseball-data.com/17/player/c/%E7%94%B0%E4%B8%AD%E3%80%80%E5%BA%83%E8%BC%94" TargetMode="External"/><Relationship Id="rId40" Type="http://schemas.openxmlformats.org/officeDocument/2006/relationships/hyperlink" Target="https://baseball-data.com/17/player/bs/%E3%83%AD%E3%83%A1%E3%83%AD" TargetMode="External"/><Relationship Id="rId45" Type="http://schemas.openxmlformats.org/officeDocument/2006/relationships/hyperlink" Target="https://baseball-data.com/17/player/l/%E6%BA%90%E7%94%B0%E3%80%80%E5%A3%AE%E4%BA%AE" TargetMode="External"/><Relationship Id="rId66" Type="http://schemas.openxmlformats.org/officeDocument/2006/relationships/hyperlink" Target="https://baseball-data.com/17/player/h/%E4%B8%8A%E6%9E%97%E3%80%80%E8%AA%A0%E7%9F%A5" TargetMode="External"/><Relationship Id="rId87" Type="http://schemas.openxmlformats.org/officeDocument/2006/relationships/hyperlink" Target="https://baseball-data.com/17/player/s/%E4%B8%AD%E6%9D%91%E3%80%80%E6%82%A0%E5%B9%B3" TargetMode="External"/><Relationship Id="rId110" Type="http://schemas.openxmlformats.org/officeDocument/2006/relationships/hyperlink" Target="https://baseball-data.com/17/player/m/%E5%A4%A7%E5%B6%BA%E3%80%80%E7%BF%94%E5%A4%AA" TargetMode="External"/><Relationship Id="rId115" Type="http://schemas.openxmlformats.org/officeDocument/2006/relationships/hyperlink" Target="https://baseball-data.com/17/player/e/%E5%B6%8B%E3%80%80%E5%9F%BA%E5%AE%8F" TargetMode="External"/><Relationship Id="rId61" Type="http://schemas.openxmlformats.org/officeDocument/2006/relationships/hyperlink" Target="https://baseball-data.com/17/player/yb/%E5%80%89%E6%9C%AC%E3%80%80%E5%AF%BF%E5%BD%A6" TargetMode="External"/><Relationship Id="rId82" Type="http://schemas.openxmlformats.org/officeDocument/2006/relationships/hyperlink" Target="https://baseball-data.com/17/player/m/%E7%94%B0%E6%9D%91%E3%80%80%E9%BE%8D%E5%BC%98" TargetMode="External"/><Relationship Id="rId19" Type="http://schemas.openxmlformats.org/officeDocument/2006/relationships/hyperlink" Target="https://baseball-data.com/17/player/e/%E9%8A%80%E6%AC%A1" TargetMode="External"/><Relationship Id="rId14" Type="http://schemas.openxmlformats.org/officeDocument/2006/relationships/hyperlink" Target="https://baseball-data.com/17/player/c/%E9%88%B4%E6%9C%A8%E3%80%80%E8%AA%A0%E4%B9%9F" TargetMode="External"/><Relationship Id="rId30" Type="http://schemas.openxmlformats.org/officeDocument/2006/relationships/hyperlink" Target="https://baseball-data.com/17/player/yb/%E7%AD%92%E9%A6%99%E3%80%80%E5%98%89%E6%99%BA" TargetMode="External"/><Relationship Id="rId35" Type="http://schemas.openxmlformats.org/officeDocument/2006/relationships/hyperlink" Target="https://baseball-data.com/17/player/h/%E6%98%8E%E7%9F%B3%E3%80%80%E5%81%A5%E5%BF%97" TargetMode="External"/><Relationship Id="rId56" Type="http://schemas.openxmlformats.org/officeDocument/2006/relationships/hyperlink" Target="https://baseball-data.com/17/player/h/%E6%9D%BE%E7%94%B0%E3%80%80%E5%AE%A3%E6%B5%A9" TargetMode="External"/><Relationship Id="rId77" Type="http://schemas.openxmlformats.org/officeDocument/2006/relationships/hyperlink" Target="https://baseball-data.com/17/player/d/%E3%83%93%E3%82%B7%E3%82%A8%E3%83%89" TargetMode="External"/><Relationship Id="rId100" Type="http://schemas.openxmlformats.org/officeDocument/2006/relationships/hyperlink" Target="https://baseball-data.com/17/player/s/%E5%A4%A7%E5%BC%95%E3%80%80%E5%95%93%E6%AC%A1" TargetMode="External"/><Relationship Id="rId105" Type="http://schemas.openxmlformats.org/officeDocument/2006/relationships/hyperlink" Target="https://baseball-data.com/17/player/yb/%E6%88%B8%E6%9F%B1%E3%80%80%E6%81%AD%E5%AD%9D" TargetMode="External"/><Relationship Id="rId8" Type="http://schemas.openxmlformats.org/officeDocument/2006/relationships/hyperlink" Target="https://baseball-data.com/17/player/bs/%E5%90%89%E7%94%B0%E3%80%80%E6%AD%A3%E5%B0%9A" TargetMode="External"/><Relationship Id="rId51" Type="http://schemas.openxmlformats.org/officeDocument/2006/relationships/hyperlink" Target="https://baseball-data.com/17/player/e/%E5%B3%B6%E5%86%85%E3%80%80%E5%AE%8F%E6%98%8E" TargetMode="External"/><Relationship Id="rId72" Type="http://schemas.openxmlformats.org/officeDocument/2006/relationships/hyperlink" Target="https://baseball-data.com/17/player/l/%E6%A0%97%E5%B1%B1%E3%80%80%E5%B7%A7" TargetMode="External"/><Relationship Id="rId93" Type="http://schemas.openxmlformats.org/officeDocument/2006/relationships/hyperlink" Target="https://baseball-data.com/17/player/l/%E3%83%A1%E3%83%92%E3%82%A2" TargetMode="External"/><Relationship Id="rId98" Type="http://schemas.openxmlformats.org/officeDocument/2006/relationships/hyperlink" Target="https://baseball-data.com/17/player/h/%E7%94%B2%E6%96%90%E3%80%80%E6%8B%93%E4%B9%9F" TargetMode="External"/><Relationship Id="rId3" Type="http://schemas.openxmlformats.org/officeDocument/2006/relationships/hyperlink" Target="https://baseball-data.com/17/player/c/%E6%9D%BE%E5%B1%B1%E3%80%80%E7%AB%9C%E5%B9%B3" TargetMode="External"/><Relationship Id="rId25" Type="http://schemas.openxmlformats.org/officeDocument/2006/relationships/hyperlink" Target="https://baseball-data.com/17/player/s/%E5%9D%82%E5%8F%A3%E3%80%80%E6%99%BA%E9%9A%86" TargetMode="External"/><Relationship Id="rId46" Type="http://schemas.openxmlformats.org/officeDocument/2006/relationships/hyperlink" Target="https://baseball-data.com/17/player/h/%E4%B8%AD%E6%9D%91%E3%80%80%E6%99%83" TargetMode="External"/><Relationship Id="rId67" Type="http://schemas.openxmlformats.org/officeDocument/2006/relationships/hyperlink" Target="https://baseball-data.com/17/player/e/%E5%B2%A1%E5%B3%B6%E3%80%80%E8%B1%AA%E9%83%8E" TargetMode="External"/><Relationship Id="rId116" Type="http://schemas.openxmlformats.org/officeDocument/2006/relationships/hyperlink" Target="https://baseball-data.com/17/player/bs/%E4%BC%8A%E8%97%A4%E3%80%80%E5%85%89" TargetMode="External"/><Relationship Id="rId20" Type="http://schemas.openxmlformats.org/officeDocument/2006/relationships/hyperlink" Target="https://baseball-data.com/17/player/t/%E9%B3%A5%E8%B0%B7%E3%80%80%E6%95%AC" TargetMode="External"/><Relationship Id="rId41" Type="http://schemas.openxmlformats.org/officeDocument/2006/relationships/hyperlink" Target="https://baseball-data.com/17/player/l/%E9%87%91%E5%AD%90%E3%80%80%E4%BE%91%E5%8F%B8" TargetMode="External"/><Relationship Id="rId62" Type="http://schemas.openxmlformats.org/officeDocument/2006/relationships/hyperlink" Target="https://baseball-data.com/17/player/g/%E9%98%BF%E9%83%A8%E3%80%80%E6%85%8E%E4%B9%8B%E5%8A%A9" TargetMode="External"/><Relationship Id="rId83" Type="http://schemas.openxmlformats.org/officeDocument/2006/relationships/hyperlink" Target="https://baseball-data.com/17/player/s/%E5%B1%B1%E7%94%B0%E3%80%80%E5%93%B2%E4%BA%BA" TargetMode="External"/><Relationship Id="rId88" Type="http://schemas.openxmlformats.org/officeDocument/2006/relationships/hyperlink" Target="https://baseball-data.com/17/player/m/%E3%83%9A%E3%83%BC%E3%83%8B%E3%83%A3" TargetMode="External"/><Relationship Id="rId111" Type="http://schemas.openxmlformats.org/officeDocument/2006/relationships/hyperlink" Target="https://baseball-data.com/17/player/f/%E7%9F%B3%E4%BA%95%E3%80%80%E4%B8%80%E6%88%90" TargetMode="External"/><Relationship Id="rId15" Type="http://schemas.openxmlformats.org/officeDocument/2006/relationships/hyperlink" Target="https://baseball-data.com/17/player/l/%E5%B1%B1%E5%B7%9D%E3%80%80%E7%A9%82%E9%AB%98" TargetMode="External"/><Relationship Id="rId36" Type="http://schemas.openxmlformats.org/officeDocument/2006/relationships/hyperlink" Target="https://baseball-data.com/17/player/bs/%E5%B0%8F%E8%B0%B7%E9%87%8E%E3%80%80%E6%A0%84%E4%B8%80" TargetMode="External"/><Relationship Id="rId57" Type="http://schemas.openxmlformats.org/officeDocument/2006/relationships/hyperlink" Target="https://baseball-data.com/17/player/m/%E8%8D%BB%E9%87%8E%E3%80%80%E8%B2%B4%E5%8F%B8" TargetMode="External"/><Relationship Id="rId106" Type="http://schemas.openxmlformats.org/officeDocument/2006/relationships/hyperlink" Target="https://baseball-data.com/17/player/t/%E5%8C%97%E6%A2%9D%E3%80%80%E5%8F%B2%E4%B9%9F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baseball-data.com/17/player/m/%E4%BA%8C%E6%9C%A8%E3%80%80%E5%BA%B7%E5%A4%AA" TargetMode="External"/><Relationship Id="rId21" Type="http://schemas.openxmlformats.org/officeDocument/2006/relationships/hyperlink" Target="https://baseball-data.com/17/player/m/%E9%85%92%E5%B1%85%E3%80%80%E7%9F%A5%E5%8F%B2" TargetMode="External"/><Relationship Id="rId34" Type="http://schemas.openxmlformats.org/officeDocument/2006/relationships/hyperlink" Target="https://baseball-data.com/17/player/yb/%E6%BF%B5%E5%8F%A3%E3%80%80%E9%81%A5%E5%A4%A7" TargetMode="External"/><Relationship Id="rId42" Type="http://schemas.openxmlformats.org/officeDocument/2006/relationships/hyperlink" Target="https://baseball-data.com/17/player/bs/%E5%B1%B1%E5%B2%A1%E3%80%80%E6%B3%B0%E8%BC%94" TargetMode="External"/><Relationship Id="rId47" Type="http://schemas.openxmlformats.org/officeDocument/2006/relationships/hyperlink" Target="https://baseball-data.com/17/player/f/%E3%83%A1%E3%83%B3%E3%83%89%E3%83%BC%E3%82%B5" TargetMode="External"/><Relationship Id="rId50" Type="http://schemas.openxmlformats.org/officeDocument/2006/relationships/hyperlink" Target="https://baseball-data.com/17/player/c/%E3%82%B8%E3%83%A7%E3%83%B3%E3%82%BD%E3%83%B3" TargetMode="External"/><Relationship Id="rId55" Type="http://schemas.openxmlformats.org/officeDocument/2006/relationships/hyperlink" Target="https://baseball-data.com/17/player/t/%E5%B0%8F%E9%87%8E%E3%80%80%E6%B3%B0%E5%B7%B1" TargetMode="External"/><Relationship Id="rId63" Type="http://schemas.openxmlformats.org/officeDocument/2006/relationships/hyperlink" Target="https://baseball-data.com/17/player/m/%E7%9F%B3%E5%B7%9D%E3%80%80%E6%AD%A9" TargetMode="External"/><Relationship Id="rId68" Type="http://schemas.openxmlformats.org/officeDocument/2006/relationships/comments" Target="../comments4.xml"/><Relationship Id="rId7" Type="http://schemas.openxmlformats.org/officeDocument/2006/relationships/hyperlink" Target="https://baseball-data.com/17/player/t/%E3%83%A1%E3%83%83%E3%82%BB%E3%83%B3%E3%82%B8%E3%83%A3%E3%83%BC" TargetMode="External"/><Relationship Id="rId2" Type="http://schemas.openxmlformats.org/officeDocument/2006/relationships/hyperlink" Target="https://baseball-data.com/17/player/l/%E8%8F%8A%E6%B1%A0%E3%80%80%E9%9B%84%E6%98%9F" TargetMode="External"/><Relationship Id="rId16" Type="http://schemas.openxmlformats.org/officeDocument/2006/relationships/hyperlink" Target="https://baseball-data.com/17/player/yb/%E4%BB%8A%E6%B0%B8%E3%80%80%E6%98%87%E5%A4%AA" TargetMode="External"/><Relationship Id="rId29" Type="http://schemas.openxmlformats.org/officeDocument/2006/relationships/hyperlink" Target="https://baseball-data.com/17/player/bs/%E8%A5%BF%E3%80%80%E5%8B%87%E8%BC%9D" TargetMode="External"/><Relationship Id="rId11" Type="http://schemas.openxmlformats.org/officeDocument/2006/relationships/hyperlink" Target="https://baseball-data.com/17/player/h/%E6%9D%B1%E6%B5%9C%E3%80%80%E5%B7%A8" TargetMode="External"/><Relationship Id="rId24" Type="http://schemas.openxmlformats.org/officeDocument/2006/relationships/hyperlink" Target="https://baseball-data.com/17/player/e/%E7%BE%8E%E9%A6%AC%E3%80%80%E5%AD%A6" TargetMode="External"/><Relationship Id="rId32" Type="http://schemas.openxmlformats.org/officeDocument/2006/relationships/hyperlink" Target="https://baseball-data.com/17/player/bs/%E9%87%91%E5%AD%90%E3%80%80%E5%8D%83%E5%B0%8B" TargetMode="External"/><Relationship Id="rId37" Type="http://schemas.openxmlformats.org/officeDocument/2006/relationships/hyperlink" Target="https://baseball-data.com/17/player/c/%E5%A4%A7%E7%80%AC%E8%89%AF%E3%80%80%E5%A4%A7%E5%9C%B0" TargetMode="External"/><Relationship Id="rId40" Type="http://schemas.openxmlformats.org/officeDocument/2006/relationships/hyperlink" Target="https://baseball-data.com/17/player/t/%E8%83%BD%E8%A6%8B%E3%80%80%E7%AF%A4%E5%8F%B2" TargetMode="External"/><Relationship Id="rId45" Type="http://schemas.openxmlformats.org/officeDocument/2006/relationships/hyperlink" Target="https://baseball-data.com/17/player/yb/%E4%BA%95%E7%B4%8D%E3%80%80%E7%BF%94%E4%B8%80" TargetMode="External"/><Relationship Id="rId53" Type="http://schemas.openxmlformats.org/officeDocument/2006/relationships/hyperlink" Target="https://baseball-data.com/17/player/m/%E4%BD%90%E3%80%85%E6%9C%A8%E3%80%80%E5%8D%83%E9%9A%BC" TargetMode="External"/><Relationship Id="rId58" Type="http://schemas.openxmlformats.org/officeDocument/2006/relationships/hyperlink" Target="https://baseball-data.com/17/player/h/%E4%B8%AD%E7%94%B0%E3%80%80%E8%B3%A2%E4%B8%80" TargetMode="External"/><Relationship Id="rId66" Type="http://schemas.openxmlformats.org/officeDocument/2006/relationships/hyperlink" Target="https://baseball-data.com/17/player/d/%E5%90%89%E8%A6%8B%E3%80%80%E4%B8%80%E8%B5%B7" TargetMode="External"/><Relationship Id="rId5" Type="http://schemas.openxmlformats.org/officeDocument/2006/relationships/hyperlink" Target="https://baseball-data.com/17/player/g/%E3%83%9E%E3%82%A4%E3%82%B3%E3%83%A9%E3%82%B9" TargetMode="External"/><Relationship Id="rId61" Type="http://schemas.openxmlformats.org/officeDocument/2006/relationships/hyperlink" Target="https://baseball-data.com/17/player/d/%E5%B0%8F%E7%AC%A0%E5%8E%9F%E3%80%80%E6%85%8E%E4%B9%8B%E4%BB%8B" TargetMode="External"/><Relationship Id="rId19" Type="http://schemas.openxmlformats.org/officeDocument/2006/relationships/hyperlink" Target="https://baseball-data.com/17/player/g/%E7%95%A0%E3%80%80%E4%B8%96%E5%91%A8" TargetMode="External"/><Relationship Id="rId14" Type="http://schemas.openxmlformats.org/officeDocument/2006/relationships/hyperlink" Target="https://baseball-data.com/17/player/c/%E9%87%8E%E6%9D%91%E3%80%80%E7%A5%90%E8%BC%94" TargetMode="External"/><Relationship Id="rId22" Type="http://schemas.openxmlformats.org/officeDocument/2006/relationships/hyperlink" Target="https://baseball-data.com/17/player/h/%E3%83%90%E3%83%B3%E3%83%87%E3%83%B3%E3%83%8F%E3%83%BC%E3%82%AF" TargetMode="External"/><Relationship Id="rId27" Type="http://schemas.openxmlformats.org/officeDocument/2006/relationships/hyperlink" Target="https://baseball-data.com/17/player/l/%E5%8D%81%E4%BA%80%E3%80%80%E5%89%A3" TargetMode="External"/><Relationship Id="rId30" Type="http://schemas.openxmlformats.org/officeDocument/2006/relationships/hyperlink" Target="https://baseball-data.com/17/player/l/%E5%A4%9A%E5%92%8C%E7%94%B0%E3%80%80%E7%9C%9F%E4%B8%89%E9%83%8E" TargetMode="External"/><Relationship Id="rId35" Type="http://schemas.openxmlformats.org/officeDocument/2006/relationships/hyperlink" Target="https://baseball-data.com/17/player/l/%E9%87%8E%E4%B8%8A%E3%80%80%E4%BA%AE%E7%A3%A8" TargetMode="External"/><Relationship Id="rId43" Type="http://schemas.openxmlformats.org/officeDocument/2006/relationships/hyperlink" Target="https://baseball-data.com/17/player/c/%E4%B8%AD%E6%9D%91%E3%80%80%E7%A5%90%E5%A4%AA" TargetMode="External"/><Relationship Id="rId48" Type="http://schemas.openxmlformats.org/officeDocument/2006/relationships/hyperlink" Target="https://baseball-data.com/17/player/m/%E6%B6%8C%E4%BA%95%E3%80%80%E7%A7%80%E7%AB%A0" TargetMode="External"/><Relationship Id="rId56" Type="http://schemas.openxmlformats.org/officeDocument/2006/relationships/hyperlink" Target="https://baseball-data.com/17/player/bs/%E6%9D%BE%E8%91%89%E3%80%80%E8%B2%B4%E5%A4%A7" TargetMode="External"/><Relationship Id="rId64" Type="http://schemas.openxmlformats.org/officeDocument/2006/relationships/hyperlink" Target="https://baseball-data.com/17/player/s/%E7%9F%B3%E5%B7%9D%E3%80%80%E9%9B%85%E8%A6%8F" TargetMode="External"/><Relationship Id="rId8" Type="http://schemas.openxmlformats.org/officeDocument/2006/relationships/hyperlink" Target="https://baseball-data.com/17/player/t/%E5%B2%A9%E5%B4%8E%E3%80%80%E5%84%AA" TargetMode="External"/><Relationship Id="rId51" Type="http://schemas.openxmlformats.org/officeDocument/2006/relationships/hyperlink" Target="https://baseball-data.com/17/player/d/%E5%A4%A7%E9%87%8E%E3%80%80%E9%9B%84%E5%A4%A7" TargetMode="External"/><Relationship Id="rId3" Type="http://schemas.openxmlformats.org/officeDocument/2006/relationships/hyperlink" Target="https://baseball-data.com/17/player/h/%E5%B2%A9%E5%B5%9C%E3%80%80%E7%BF%94" TargetMode="External"/><Relationship Id="rId12" Type="http://schemas.openxmlformats.org/officeDocument/2006/relationships/hyperlink" Target="https://baseball-data.com/17/player/h/%E5%8D%83%E8%B3%80%E3%80%80%E6%BB%89%E5%A4%A7" TargetMode="External"/><Relationship Id="rId17" Type="http://schemas.openxmlformats.org/officeDocument/2006/relationships/hyperlink" Target="https://baseball-data.com/17/player/yb/%E3%82%A6%E3%82%A3%E3%83%BC%E3%83%A9%E3%83%B3%E3%83%89" TargetMode="External"/><Relationship Id="rId25" Type="http://schemas.openxmlformats.org/officeDocument/2006/relationships/hyperlink" Target="https://baseball-data.com/17/player/h/%E7%9F%B3%E5%B7%9D%E3%80%80%E6%9F%8A%E5%A4%AA" TargetMode="External"/><Relationship Id="rId33" Type="http://schemas.openxmlformats.org/officeDocument/2006/relationships/hyperlink" Target="https://baseball-data.com/17/player/f/%E5%8A%A0%E8%97%A4%E3%80%80%E8%B2%B4%E4%B9%8B" TargetMode="External"/><Relationship Id="rId38" Type="http://schemas.openxmlformats.org/officeDocument/2006/relationships/hyperlink" Target="https://baseball-data.com/17/player/s/%E3%83%96%E3%82%AD%E3%83%A3%E3%83%8A%E3%83%B3" TargetMode="External"/><Relationship Id="rId46" Type="http://schemas.openxmlformats.org/officeDocument/2006/relationships/hyperlink" Target="https://baseball-data.com/17/player/s/%E5%8E%9F%E3%80%80%E6%A8%B9%E7%90%86" TargetMode="External"/><Relationship Id="rId59" Type="http://schemas.openxmlformats.org/officeDocument/2006/relationships/hyperlink" Target="https://baseball-data.com/17/player/s/%E6%98%9F%E3%80%80%E7%9F%A5%E5%BC%A5" TargetMode="External"/><Relationship Id="rId67" Type="http://schemas.openxmlformats.org/officeDocument/2006/relationships/vmlDrawing" Target="../drawings/vmlDrawing4.vml"/><Relationship Id="rId20" Type="http://schemas.openxmlformats.org/officeDocument/2006/relationships/hyperlink" Target="https://baseball-data.com/17/player/g/%E7%94%B0%E5%8F%A3%E3%80%80%E9%BA%97%E6%96%97" TargetMode="External"/><Relationship Id="rId41" Type="http://schemas.openxmlformats.org/officeDocument/2006/relationships/hyperlink" Target="https://baseball-data.com/17/player/l/%E3%82%A6%E3%83%AB%E3%83%95" TargetMode="External"/><Relationship Id="rId54" Type="http://schemas.openxmlformats.org/officeDocument/2006/relationships/hyperlink" Target="https://baseball-data.com/17/player/m/%E3%82%B9%E3%82%BF%E3%83%B3%E3%83%AA%E3%83%83%E3%82%B8" TargetMode="External"/><Relationship Id="rId62" Type="http://schemas.openxmlformats.org/officeDocument/2006/relationships/hyperlink" Target="https://baseball-data.com/17/player/t/%E5%B2%A9%E8%B2%9E%E3%80%80%E7%A5%90%E5%A4%AA" TargetMode="External"/><Relationship Id="rId1" Type="http://schemas.openxmlformats.org/officeDocument/2006/relationships/hyperlink" Target="https://baseball-data.com/17/player/g/%E8%8F%85%E9%87%8E%E3%80%80%E6%99%BA%E4%B9%8B" TargetMode="External"/><Relationship Id="rId6" Type="http://schemas.openxmlformats.org/officeDocument/2006/relationships/hyperlink" Target="https://baseball-data.com/17/player/d/%E3%82%B8%E3%83%A7%E3%83%BC%E3%83%80%E3%83%B3" TargetMode="External"/><Relationship Id="rId15" Type="http://schemas.openxmlformats.org/officeDocument/2006/relationships/hyperlink" Target="https://baseball-data.com/17/player/s/%E5%B0%8F%E5%B7%9D%E3%80%80%E6%B3%B0%E5%BC%98" TargetMode="External"/><Relationship Id="rId23" Type="http://schemas.openxmlformats.org/officeDocument/2006/relationships/hyperlink" Target="https://baseball-data.com/17/player/bs/%E3%83%87%E3%82%A3%E3%82%AF%E3%82%BD%E3%83%B3" TargetMode="External"/><Relationship Id="rId28" Type="http://schemas.openxmlformats.org/officeDocument/2006/relationships/hyperlink" Target="https://baseball-data.com/17/player/yb/%E7%9F%B3%E7%94%B0%E3%80%80%E5%81%A5%E5%A4%A7" TargetMode="External"/><Relationship Id="rId36" Type="http://schemas.openxmlformats.org/officeDocument/2006/relationships/hyperlink" Target="https://baseball-data.com/17/player/c/%E4%B9%9D%E9%87%8C%E3%80%80%E4%BA%9C%E8%93%AE" TargetMode="External"/><Relationship Id="rId49" Type="http://schemas.openxmlformats.org/officeDocument/2006/relationships/hyperlink" Target="https://baseball-data.com/17/player/c/%E5%B2%A1%E7%94%B0%E3%80%80%E6%98%8E%E4%B8%88" TargetMode="External"/><Relationship Id="rId57" Type="http://schemas.openxmlformats.org/officeDocument/2006/relationships/hyperlink" Target="https://baseball-data.com/17/player/m/%E5%94%90%E5%B7%9D%E3%80%80%E4%BE%91%E5%B7%B1" TargetMode="External"/><Relationship Id="rId10" Type="http://schemas.openxmlformats.org/officeDocument/2006/relationships/hyperlink" Target="https://baseball-data.com/17/player/c/%E8%96%AE%E7%94%B0%E3%80%80%E5%92%8C%E6%A8%B9" TargetMode="External"/><Relationship Id="rId31" Type="http://schemas.openxmlformats.org/officeDocument/2006/relationships/hyperlink" Target="https://baseball-data.com/17/player/f/%E4%B8%8A%E6%B2%A2%E3%80%80%E7%9B%B4%E4%B9%8B" TargetMode="External"/><Relationship Id="rId44" Type="http://schemas.openxmlformats.org/officeDocument/2006/relationships/hyperlink" Target="https://baseball-data.com/17/player/d/%E3%83%90%E3%83%AB%E3%83%87%E3%82%B9" TargetMode="External"/><Relationship Id="rId52" Type="http://schemas.openxmlformats.org/officeDocument/2006/relationships/hyperlink" Target="https://baseball-data.com/17/player/e/%E8%BE%9B%E5%B3%B6%E3%80%80%E8%88%AA" TargetMode="External"/><Relationship Id="rId60" Type="http://schemas.openxmlformats.org/officeDocument/2006/relationships/hyperlink" Target="https://baseball-data.com/17/player/f/%E6%9C%89%E5%8E%9F%E3%80%80%E8%88%AA%E5%B9%B3" TargetMode="External"/><Relationship Id="rId65" Type="http://schemas.openxmlformats.org/officeDocument/2006/relationships/hyperlink" Target="https://baseball-data.com/17/player/s/%E5%B1%B1%E4%B8%AD%E3%80%80%E6%B5%A9%E5%8F%B2" TargetMode="External"/><Relationship Id="rId4" Type="http://schemas.openxmlformats.org/officeDocument/2006/relationships/hyperlink" Target="https://baseball-data.com/17/player/d/%E5%8F%88%E5%90%89%E3%80%80%E5%85%8B%E6%A8%B9" TargetMode="External"/><Relationship Id="rId9" Type="http://schemas.openxmlformats.org/officeDocument/2006/relationships/hyperlink" Target="https://baseball-data.com/17/player/e/%E5%89%87%E6%9C%AC%E3%80%80%E6%98%82%E5%A4%A7" TargetMode="External"/><Relationship Id="rId13" Type="http://schemas.openxmlformats.org/officeDocument/2006/relationships/hyperlink" Target="https://baseball-data.com/17/player/e/%E5%B2%B8%E3%80%80%E5%AD%9D%E4%B9%8B" TargetMode="External"/><Relationship Id="rId18" Type="http://schemas.openxmlformats.org/officeDocument/2006/relationships/hyperlink" Target="https://baseball-data.com/17/player/t/%E7%A7%8B%E5%B1%B1%E3%80%80%E6%8B%93%E5%B7%B3" TargetMode="External"/><Relationship Id="rId39" Type="http://schemas.openxmlformats.org/officeDocument/2006/relationships/hyperlink" Target="https://baseball-data.com/17/player/f/%E9%AB%98%E6%A2%A8%E3%80%80%E8%A3%95%E7%A8%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122"/>
  <sheetViews>
    <sheetView tabSelected="1" zoomScale="85" zoomScaleNormal="85" workbookViewId="0">
      <pane xSplit="3" ySplit="1" topLeftCell="AF110" activePane="bottomRight" state="frozen"/>
      <selection pane="topRight" activeCell="D1" sqref="D1"/>
      <selection pane="bottomLeft" activeCell="A4" sqref="A4"/>
      <selection pane="bottomRight" activeCell="AJ122" sqref="AJ122"/>
    </sheetView>
  </sheetViews>
  <sheetFormatPr defaultRowHeight="13.5" x14ac:dyDescent="0.15"/>
  <cols>
    <col min="1" max="1" width="9.375" bestFit="1" customWidth="1"/>
    <col min="2" max="2" width="12.625" bestFit="1" customWidth="1"/>
    <col min="3" max="3" width="11" customWidth="1"/>
    <col min="4" max="5" width="11.375" hidden="1" customWidth="1"/>
    <col min="6" max="6" width="13.375" hidden="1" customWidth="1"/>
    <col min="7" max="9" width="11.375" hidden="1" customWidth="1"/>
    <col min="10" max="12" width="13.375" hidden="1" customWidth="1"/>
    <col min="13" max="15" width="11.375" hidden="1" customWidth="1"/>
    <col min="16" max="16" width="13.375" hidden="1" customWidth="1"/>
    <col min="17" max="22" width="11.375" hidden="1" customWidth="1"/>
    <col min="23" max="25" width="13.375" hidden="1" customWidth="1"/>
    <col min="26" max="26" width="9.75" customWidth="1"/>
    <col min="27" max="27" width="17.75" bestFit="1" customWidth="1"/>
    <col min="28" max="28" width="13.875" bestFit="1" customWidth="1"/>
    <col min="29" max="33" width="17.875" customWidth="1"/>
    <col min="34" max="34" width="16.125" customWidth="1"/>
    <col min="35" max="35" width="11.25" style="54" customWidth="1"/>
    <col min="36" max="36" width="11.875" bestFit="1" customWidth="1"/>
    <col min="37" max="37" width="8.875" bestFit="1" customWidth="1"/>
    <col min="38" max="38" width="11.875" bestFit="1" customWidth="1"/>
    <col min="39" max="39" width="16" bestFit="1" customWidth="1"/>
    <col min="40" max="41" width="14" bestFit="1" customWidth="1"/>
    <col min="42" max="45" width="8.625" bestFit="1" customWidth="1"/>
    <col min="46" max="47" width="8.5" bestFit="1" customWidth="1"/>
  </cols>
  <sheetData>
    <row r="1" spans="1:47" ht="40.5" x14ac:dyDescent="0.15">
      <c r="A1" s="37" t="s">
        <v>11</v>
      </c>
      <c r="B1" s="40" t="s">
        <v>68</v>
      </c>
      <c r="C1" s="40" t="s">
        <v>12</v>
      </c>
      <c r="D1" s="48" t="s">
        <v>8</v>
      </c>
      <c r="E1" s="48" t="s">
        <v>43</v>
      </c>
      <c r="F1" s="48" t="s">
        <v>44</v>
      </c>
      <c r="G1" s="48" t="s">
        <v>45</v>
      </c>
      <c r="H1" s="48" t="s">
        <v>46</v>
      </c>
      <c r="I1" s="48" t="s">
        <v>47</v>
      </c>
      <c r="J1" s="48" t="s">
        <v>48</v>
      </c>
      <c r="K1" s="48" t="s">
        <v>49</v>
      </c>
      <c r="L1" s="48" t="s">
        <v>29</v>
      </c>
      <c r="M1" s="48" t="s">
        <v>50</v>
      </c>
      <c r="N1" s="48" t="s">
        <v>51</v>
      </c>
      <c r="O1" s="48" t="s">
        <v>52</v>
      </c>
      <c r="P1" s="48" t="s">
        <v>53</v>
      </c>
      <c r="Q1" s="48" t="s">
        <v>54</v>
      </c>
      <c r="R1" s="48" t="s">
        <v>55</v>
      </c>
      <c r="S1" s="48" t="s">
        <v>31</v>
      </c>
      <c r="T1" s="48" t="s">
        <v>56</v>
      </c>
      <c r="U1" s="48" t="s">
        <v>57</v>
      </c>
      <c r="V1" s="48" t="s">
        <v>30</v>
      </c>
      <c r="W1" s="48" t="s">
        <v>58</v>
      </c>
      <c r="X1" s="48" t="s">
        <v>59</v>
      </c>
      <c r="Y1" s="48" t="s">
        <v>60</v>
      </c>
      <c r="Z1" s="41" t="s">
        <v>187</v>
      </c>
      <c r="AA1" s="47" t="s">
        <v>67</v>
      </c>
      <c r="AB1" s="41" t="s">
        <v>8</v>
      </c>
      <c r="AC1" s="42" t="s">
        <v>25</v>
      </c>
      <c r="AD1" s="42" t="s">
        <v>26</v>
      </c>
      <c r="AE1" s="42" t="s">
        <v>27</v>
      </c>
      <c r="AF1" s="42" t="s">
        <v>28</v>
      </c>
      <c r="AG1" s="43" t="s">
        <v>483</v>
      </c>
      <c r="AH1" s="43" t="s">
        <v>484</v>
      </c>
      <c r="AI1" s="53" t="s">
        <v>814</v>
      </c>
      <c r="AJ1" s="43" t="s">
        <v>815</v>
      </c>
      <c r="AK1" s="39" t="s">
        <v>816</v>
      </c>
      <c r="AL1" s="39" t="s">
        <v>35</v>
      </c>
      <c r="AM1" s="11" t="s">
        <v>480</v>
      </c>
      <c r="AN1" s="39" t="s">
        <v>33</v>
      </c>
      <c r="AO1" s="39" t="s">
        <v>34</v>
      </c>
      <c r="AP1" s="39" t="s">
        <v>61</v>
      </c>
      <c r="AQ1" s="39" t="s">
        <v>62</v>
      </c>
      <c r="AR1" s="39" t="s">
        <v>63</v>
      </c>
      <c r="AS1" s="39" t="s">
        <v>64</v>
      </c>
      <c r="AT1" s="39" t="s">
        <v>65</v>
      </c>
      <c r="AU1" s="39" t="s">
        <v>66</v>
      </c>
    </row>
    <row r="2" spans="1:47" x14ac:dyDescent="0.15">
      <c r="A2" s="4">
        <v>23</v>
      </c>
      <c r="B2" s="5" t="s">
        <v>91</v>
      </c>
      <c r="C2" s="25" t="s">
        <v>16</v>
      </c>
      <c r="D2" s="6">
        <v>0.30499999999999999</v>
      </c>
      <c r="E2" s="2">
        <v>106</v>
      </c>
      <c r="F2" s="2">
        <v>377</v>
      </c>
      <c r="G2" s="2">
        <v>315</v>
      </c>
      <c r="H2" s="2">
        <v>42</v>
      </c>
      <c r="I2" s="2">
        <v>96</v>
      </c>
      <c r="J2" s="2">
        <v>18</v>
      </c>
      <c r="K2" s="2">
        <v>1</v>
      </c>
      <c r="L2" s="2">
        <v>13</v>
      </c>
      <c r="M2" s="2">
        <v>155</v>
      </c>
      <c r="N2" s="2">
        <v>42</v>
      </c>
      <c r="O2" s="2">
        <v>0</v>
      </c>
      <c r="P2" s="2">
        <v>0</v>
      </c>
      <c r="Q2" s="2">
        <v>5</v>
      </c>
      <c r="R2" s="2">
        <v>4</v>
      </c>
      <c r="S2" s="2">
        <v>39</v>
      </c>
      <c r="T2" s="2">
        <v>5</v>
      </c>
      <c r="U2" s="2">
        <v>14</v>
      </c>
      <c r="V2" s="2">
        <v>56</v>
      </c>
      <c r="W2" s="2">
        <v>6</v>
      </c>
      <c r="X2" s="2">
        <v>0.40100000000000002</v>
      </c>
      <c r="Y2" s="2">
        <v>0.49199999999999999</v>
      </c>
      <c r="Z2" s="2">
        <v>1001</v>
      </c>
      <c r="AA2" s="44" t="s">
        <v>544</v>
      </c>
      <c r="AB2" s="6">
        <f t="shared" ref="AB2:AB33" si="0">D2</f>
        <v>0.30499999999999999</v>
      </c>
      <c r="AC2" s="10">
        <f t="shared" ref="AC2:AC33" si="1">I2/(I2+J2+K2+L2)</f>
        <v>0.75</v>
      </c>
      <c r="AD2" s="10">
        <f t="shared" ref="AD2:AD33" si="2">J2/($I2+$J2+$K2+$L2)</f>
        <v>0.140625</v>
      </c>
      <c r="AE2" s="10">
        <f t="shared" ref="AE2:AE33" si="3">K2/($I2+$J2+$K2+$L2)</f>
        <v>7.8125E-3</v>
      </c>
      <c r="AF2" s="10">
        <f t="shared" ref="AF2:AF33" si="4">L2/($I2+$J2+$K2+$L2)</f>
        <v>0.1015625</v>
      </c>
      <c r="AG2" s="10">
        <f t="shared" ref="AG2:AG33" si="5">(S2+U2)/F2</f>
        <v>0.14058355437665782</v>
      </c>
      <c r="AH2" s="10">
        <f t="shared" ref="AH2:AH33" si="6">V2/F2</f>
        <v>0.14854111405835543</v>
      </c>
      <c r="AI2" s="54">
        <f t="shared" ref="AI2:AI33" si="7">100*AK2/40</f>
        <v>85</v>
      </c>
      <c r="AJ2">
        <f>IF(AL2="A",100,IF(AL2="B",80,IF(AL2="C",60,IF(AL2="D",40,IF(AL2="E",20,10)))))</f>
        <v>80</v>
      </c>
      <c r="AK2">
        <f>(work!$E$2*AP2)+(work!$E$3*AQ2)+(work!$E$4*AR2)+(work!$E$5*AS2)+(work!$E$6*AT2)+(work!$E$7*AU2)</f>
        <v>34</v>
      </c>
      <c r="AL2" t="s">
        <v>37</v>
      </c>
      <c r="AM2" t="s">
        <v>37</v>
      </c>
      <c r="AN2" t="s">
        <v>36</v>
      </c>
      <c r="AO2" t="s">
        <v>37</v>
      </c>
      <c r="AP2">
        <f t="shared" ref="AP2:AP33" si="8">COUNTIF($AL2:$AO2,"A")</f>
        <v>1</v>
      </c>
      <c r="AQ2">
        <f t="shared" ref="AQ2:AQ33" si="9">COUNTIF($AL2:$AO2,"B")</f>
        <v>3</v>
      </c>
      <c r="AR2">
        <f t="shared" ref="AR2:AR33" si="10">COUNTIF($AL2:$AO2,"C")</f>
        <v>0</v>
      </c>
      <c r="AS2">
        <f t="shared" ref="AS2:AS33" si="11">COUNTIF($AL2:$AO2,"D")</f>
        <v>0</v>
      </c>
      <c r="AT2">
        <f t="shared" ref="AT2:AT33" si="12">COUNTIF($AL2:$AO2,"E")</f>
        <v>0</v>
      </c>
      <c r="AU2">
        <f t="shared" ref="AU2:AU33" si="13">COUNTIF($AL2:$AO2,"F")</f>
        <v>0</v>
      </c>
    </row>
    <row r="3" spans="1:47" x14ac:dyDescent="0.15">
      <c r="A3" s="4">
        <v>5</v>
      </c>
      <c r="B3" s="5" t="s">
        <v>73</v>
      </c>
      <c r="C3" s="33" t="s">
        <v>14</v>
      </c>
      <c r="D3" s="6">
        <v>0.32700000000000001</v>
      </c>
      <c r="E3" s="2">
        <v>127</v>
      </c>
      <c r="F3" s="2">
        <v>567</v>
      </c>
      <c r="G3" s="2">
        <v>495</v>
      </c>
      <c r="H3" s="2">
        <v>85</v>
      </c>
      <c r="I3" s="2">
        <v>162</v>
      </c>
      <c r="J3" s="2">
        <v>37</v>
      </c>
      <c r="K3" s="2">
        <v>3</v>
      </c>
      <c r="L3" s="2">
        <v>10</v>
      </c>
      <c r="M3" s="2">
        <v>235</v>
      </c>
      <c r="N3" s="2">
        <v>67</v>
      </c>
      <c r="O3" s="2">
        <v>3</v>
      </c>
      <c r="P3" s="2">
        <v>4</v>
      </c>
      <c r="Q3" s="2">
        <v>0</v>
      </c>
      <c r="R3" s="2">
        <v>2</v>
      </c>
      <c r="S3" s="2">
        <v>51</v>
      </c>
      <c r="T3" s="2">
        <v>1</v>
      </c>
      <c r="U3" s="2">
        <v>19</v>
      </c>
      <c r="V3" s="2">
        <v>48</v>
      </c>
      <c r="W3" s="2">
        <v>13</v>
      </c>
      <c r="X3" s="2">
        <v>0.40899999999999997</v>
      </c>
      <c r="Y3" s="2">
        <v>0.47499999999999998</v>
      </c>
      <c r="Z3" s="2">
        <v>1002</v>
      </c>
      <c r="AA3" s="44" t="s">
        <v>545</v>
      </c>
      <c r="AB3" s="6">
        <f t="shared" si="0"/>
        <v>0.32700000000000001</v>
      </c>
      <c r="AC3" s="10">
        <f t="shared" si="1"/>
        <v>0.76415094339622647</v>
      </c>
      <c r="AD3" s="10">
        <f t="shared" si="2"/>
        <v>0.17452830188679244</v>
      </c>
      <c r="AE3" s="10">
        <f t="shared" si="3"/>
        <v>1.4150943396226415E-2</v>
      </c>
      <c r="AF3" s="10">
        <f t="shared" si="4"/>
        <v>4.716981132075472E-2</v>
      </c>
      <c r="AG3" s="10">
        <f t="shared" si="5"/>
        <v>0.12345679012345678</v>
      </c>
      <c r="AH3" s="10">
        <f t="shared" si="6"/>
        <v>8.4656084656084651E-2</v>
      </c>
      <c r="AI3" s="54">
        <f t="shared" si="7"/>
        <v>75</v>
      </c>
      <c r="AJ3">
        <f t="shared" ref="AJ3:AJ66" si="14">IF(AL3="A",100,IF(AL3="B",80,IF(AL3="C",60,IF(AL3="D",40,IF(AL3="E",20,10)))))</f>
        <v>100</v>
      </c>
      <c r="AK3">
        <f>(work!$E$2*AP3)+(work!$E$3*AQ3)+(work!$E$4*AR3)+(work!$E$5*AS3)+(work!$E$6*AT3)+(work!$E$7*AU3)</f>
        <v>30</v>
      </c>
      <c r="AL3" t="s">
        <v>36</v>
      </c>
      <c r="AM3" t="s">
        <v>40</v>
      </c>
      <c r="AN3" t="s">
        <v>37</v>
      </c>
      <c r="AO3" t="s">
        <v>36</v>
      </c>
      <c r="AP3">
        <f t="shared" si="8"/>
        <v>2</v>
      </c>
      <c r="AQ3">
        <f t="shared" si="9"/>
        <v>1</v>
      </c>
      <c r="AR3">
        <f t="shared" si="10"/>
        <v>0</v>
      </c>
      <c r="AS3">
        <f t="shared" si="11"/>
        <v>0</v>
      </c>
      <c r="AT3">
        <f t="shared" si="12"/>
        <v>1</v>
      </c>
      <c r="AU3">
        <f t="shared" si="13"/>
        <v>0</v>
      </c>
    </row>
    <row r="4" spans="1:47" x14ac:dyDescent="0.15">
      <c r="A4" s="7">
        <v>6</v>
      </c>
      <c r="B4" s="8" t="s">
        <v>75</v>
      </c>
      <c r="C4" s="29" t="s">
        <v>20</v>
      </c>
      <c r="D4" s="6">
        <v>0.32300000000000001</v>
      </c>
      <c r="E4" s="9">
        <v>143</v>
      </c>
      <c r="F4" s="9">
        <v>685</v>
      </c>
      <c r="G4" s="9">
        <v>603</v>
      </c>
      <c r="H4" s="9">
        <v>107</v>
      </c>
      <c r="I4" s="9">
        <v>195</v>
      </c>
      <c r="J4" s="9">
        <v>39</v>
      </c>
      <c r="K4" s="9">
        <v>8</v>
      </c>
      <c r="L4" s="9">
        <v>24</v>
      </c>
      <c r="M4" s="9">
        <v>322</v>
      </c>
      <c r="N4" s="9">
        <v>82</v>
      </c>
      <c r="O4" s="9">
        <v>15</v>
      </c>
      <c r="P4" s="9">
        <v>10</v>
      </c>
      <c r="Q4" s="9">
        <v>0</v>
      </c>
      <c r="R4" s="9">
        <v>1</v>
      </c>
      <c r="S4" s="9">
        <v>77</v>
      </c>
      <c r="T4" s="9">
        <v>4</v>
      </c>
      <c r="U4" s="9">
        <v>4</v>
      </c>
      <c r="V4" s="9">
        <v>96</v>
      </c>
      <c r="W4" s="9">
        <v>3</v>
      </c>
      <c r="X4" s="9">
        <v>0.40300000000000002</v>
      </c>
      <c r="Y4" s="9">
        <v>0.53400000000000003</v>
      </c>
      <c r="Z4" s="2">
        <v>1003</v>
      </c>
      <c r="AA4" s="45" t="s">
        <v>546</v>
      </c>
      <c r="AB4" s="6">
        <f t="shared" si="0"/>
        <v>0.32300000000000001</v>
      </c>
      <c r="AC4" s="10">
        <f t="shared" si="1"/>
        <v>0.73308270676691734</v>
      </c>
      <c r="AD4" s="10">
        <f t="shared" si="2"/>
        <v>0.14661654135338345</v>
      </c>
      <c r="AE4" s="10">
        <f t="shared" si="3"/>
        <v>3.007518796992481E-2</v>
      </c>
      <c r="AF4" s="10">
        <f t="shared" si="4"/>
        <v>9.0225563909774431E-2</v>
      </c>
      <c r="AG4" s="10">
        <f t="shared" si="5"/>
        <v>0.11824817518248175</v>
      </c>
      <c r="AH4" s="10">
        <f t="shared" si="6"/>
        <v>0.14014598540145987</v>
      </c>
      <c r="AI4" s="54">
        <f t="shared" si="7"/>
        <v>80</v>
      </c>
      <c r="AJ4">
        <f t="shared" si="14"/>
        <v>100</v>
      </c>
      <c r="AK4">
        <f>(work!$E$2*AP4)+(work!$E$3*AQ4)+(work!$E$4*AR4)+(work!$E$5*AS4)+(work!$E$6*AT4)+(work!$E$7*AU4)</f>
        <v>32</v>
      </c>
      <c r="AL4" t="s">
        <v>36</v>
      </c>
      <c r="AM4" t="s">
        <v>38</v>
      </c>
      <c r="AN4" t="s">
        <v>37</v>
      </c>
      <c r="AO4" t="s">
        <v>37</v>
      </c>
      <c r="AP4">
        <f t="shared" si="8"/>
        <v>1</v>
      </c>
      <c r="AQ4">
        <f t="shared" si="9"/>
        <v>2</v>
      </c>
      <c r="AR4">
        <f t="shared" si="10"/>
        <v>1</v>
      </c>
      <c r="AS4">
        <f t="shared" si="11"/>
        <v>0</v>
      </c>
      <c r="AT4">
        <f t="shared" si="12"/>
        <v>0</v>
      </c>
      <c r="AU4">
        <f t="shared" si="13"/>
        <v>0</v>
      </c>
    </row>
    <row r="5" spans="1:47" x14ac:dyDescent="0.15">
      <c r="A5" s="4">
        <v>17</v>
      </c>
      <c r="B5" s="5" t="s">
        <v>86</v>
      </c>
      <c r="C5" s="33" t="s">
        <v>20</v>
      </c>
      <c r="D5" s="6">
        <v>0.31</v>
      </c>
      <c r="E5" s="2">
        <v>143</v>
      </c>
      <c r="F5" s="2">
        <v>640</v>
      </c>
      <c r="G5" s="2">
        <v>565</v>
      </c>
      <c r="H5" s="2">
        <v>104</v>
      </c>
      <c r="I5" s="2">
        <v>175</v>
      </c>
      <c r="J5" s="2">
        <v>27</v>
      </c>
      <c r="K5" s="2">
        <v>0</v>
      </c>
      <c r="L5" s="2">
        <v>32</v>
      </c>
      <c r="M5" s="2">
        <v>298</v>
      </c>
      <c r="N5" s="2">
        <v>127</v>
      </c>
      <c r="O5" s="2">
        <v>4</v>
      </c>
      <c r="P5" s="2">
        <v>2</v>
      </c>
      <c r="Q5" s="2">
        <v>0</v>
      </c>
      <c r="R5" s="2">
        <v>5</v>
      </c>
      <c r="S5" s="2">
        <v>68</v>
      </c>
      <c r="T5" s="2">
        <v>4</v>
      </c>
      <c r="U5" s="2">
        <v>2</v>
      </c>
      <c r="V5" s="2">
        <v>105</v>
      </c>
      <c r="W5" s="2">
        <v>18</v>
      </c>
      <c r="X5" s="2">
        <v>0.38300000000000001</v>
      </c>
      <c r="Y5" s="2">
        <v>0.52700000000000002</v>
      </c>
      <c r="Z5" s="2">
        <v>1004</v>
      </c>
      <c r="AA5" s="44" t="s">
        <v>547</v>
      </c>
      <c r="AB5" s="6">
        <f t="shared" si="0"/>
        <v>0.31</v>
      </c>
      <c r="AC5" s="10">
        <f t="shared" si="1"/>
        <v>0.74786324786324787</v>
      </c>
      <c r="AD5" s="10">
        <f t="shared" si="2"/>
        <v>0.11538461538461539</v>
      </c>
      <c r="AE5" s="10">
        <f t="shared" si="3"/>
        <v>0</v>
      </c>
      <c r="AF5" s="10">
        <f t="shared" si="4"/>
        <v>0.13675213675213677</v>
      </c>
      <c r="AG5" s="10">
        <f t="shared" si="5"/>
        <v>0.109375</v>
      </c>
      <c r="AH5" s="10">
        <f t="shared" si="6"/>
        <v>0.1640625</v>
      </c>
      <c r="AI5" s="54">
        <f t="shared" si="7"/>
        <v>80</v>
      </c>
      <c r="AJ5">
        <f t="shared" si="14"/>
        <v>100</v>
      </c>
      <c r="AK5">
        <f>(work!$E$2*AP5)+(work!$E$3*AQ5)+(work!$E$4*AR5)+(work!$E$5*AS5)+(work!$E$6*AT5)+(work!$E$7*AU5)</f>
        <v>32</v>
      </c>
      <c r="AL5" t="s">
        <v>36</v>
      </c>
      <c r="AM5" t="s">
        <v>37</v>
      </c>
      <c r="AN5" t="s">
        <v>37</v>
      </c>
      <c r="AO5" t="s">
        <v>38</v>
      </c>
      <c r="AP5">
        <f t="shared" si="8"/>
        <v>1</v>
      </c>
      <c r="AQ5">
        <f t="shared" si="9"/>
        <v>2</v>
      </c>
      <c r="AR5">
        <f t="shared" si="10"/>
        <v>1</v>
      </c>
      <c r="AS5">
        <f t="shared" si="11"/>
        <v>0</v>
      </c>
      <c r="AT5">
        <f t="shared" si="12"/>
        <v>0</v>
      </c>
      <c r="AU5">
        <f t="shared" si="13"/>
        <v>0</v>
      </c>
    </row>
    <row r="6" spans="1:47" x14ac:dyDescent="0.15">
      <c r="A6" s="4">
        <v>105</v>
      </c>
      <c r="B6" s="5" t="s">
        <v>173</v>
      </c>
      <c r="C6" s="18" t="s">
        <v>21</v>
      </c>
      <c r="D6" s="6">
        <v>0.219</v>
      </c>
      <c r="E6" s="2">
        <v>140</v>
      </c>
      <c r="F6" s="2">
        <v>514</v>
      </c>
      <c r="G6" s="2">
        <v>465</v>
      </c>
      <c r="H6" s="2">
        <v>44</v>
      </c>
      <c r="I6" s="2">
        <v>102</v>
      </c>
      <c r="J6" s="2">
        <v>12</v>
      </c>
      <c r="K6" s="2">
        <v>3</v>
      </c>
      <c r="L6" s="2">
        <v>3</v>
      </c>
      <c r="M6" s="2">
        <v>129</v>
      </c>
      <c r="N6" s="2">
        <v>41</v>
      </c>
      <c r="O6" s="2">
        <v>20</v>
      </c>
      <c r="P6" s="2">
        <v>5</v>
      </c>
      <c r="Q6" s="2">
        <v>16</v>
      </c>
      <c r="R6" s="2">
        <v>5</v>
      </c>
      <c r="S6" s="2">
        <v>25</v>
      </c>
      <c r="T6" s="2">
        <v>1</v>
      </c>
      <c r="U6" s="2">
        <v>3</v>
      </c>
      <c r="V6" s="2">
        <v>64</v>
      </c>
      <c r="W6" s="2">
        <v>8</v>
      </c>
      <c r="X6" s="2">
        <v>0.26100000000000001</v>
      </c>
      <c r="Y6" s="2">
        <v>0.27700000000000002</v>
      </c>
      <c r="Z6" s="2">
        <v>1005</v>
      </c>
      <c r="AA6" s="44" t="s">
        <v>548</v>
      </c>
      <c r="AB6" s="6">
        <f t="shared" si="0"/>
        <v>0.219</v>
      </c>
      <c r="AC6" s="10">
        <f t="shared" si="1"/>
        <v>0.85</v>
      </c>
      <c r="AD6" s="10">
        <f t="shared" si="2"/>
        <v>0.1</v>
      </c>
      <c r="AE6" s="10">
        <f t="shared" si="3"/>
        <v>2.5000000000000001E-2</v>
      </c>
      <c r="AF6" s="10">
        <f t="shared" si="4"/>
        <v>2.5000000000000001E-2</v>
      </c>
      <c r="AG6" s="10">
        <f t="shared" si="5"/>
        <v>5.4474708171206226E-2</v>
      </c>
      <c r="AH6" s="10">
        <f t="shared" si="6"/>
        <v>0.1245136186770428</v>
      </c>
      <c r="AI6" s="54">
        <f t="shared" si="7"/>
        <v>27.5</v>
      </c>
      <c r="AJ6">
        <f t="shared" si="14"/>
        <v>10</v>
      </c>
      <c r="AK6">
        <f>(work!$E$2*AP6)+(work!$E$3*AQ6)+(work!$E$4*AR6)+(work!$E$5*AS6)+(work!$E$6*AT6)+(work!$E$7*AU6)</f>
        <v>11</v>
      </c>
      <c r="AL6" t="s">
        <v>41</v>
      </c>
      <c r="AM6" t="s">
        <v>41</v>
      </c>
      <c r="AN6" t="s">
        <v>41</v>
      </c>
      <c r="AO6" t="s">
        <v>37</v>
      </c>
      <c r="AP6">
        <f t="shared" si="8"/>
        <v>0</v>
      </c>
      <c r="AQ6">
        <f t="shared" si="9"/>
        <v>1</v>
      </c>
      <c r="AR6">
        <f t="shared" si="10"/>
        <v>0</v>
      </c>
      <c r="AS6">
        <f t="shared" si="11"/>
        <v>0</v>
      </c>
      <c r="AT6">
        <f t="shared" si="12"/>
        <v>0</v>
      </c>
      <c r="AU6">
        <f t="shared" si="13"/>
        <v>3</v>
      </c>
    </row>
    <row r="7" spans="1:47" x14ac:dyDescent="0.15">
      <c r="A7" s="4">
        <v>74</v>
      </c>
      <c r="B7" s="5" t="s">
        <v>143</v>
      </c>
      <c r="C7" s="36" t="s">
        <v>13</v>
      </c>
      <c r="D7" s="6">
        <v>0.247</v>
      </c>
      <c r="E7" s="2">
        <v>95</v>
      </c>
      <c r="F7" s="2">
        <v>223</v>
      </c>
      <c r="G7" s="2">
        <v>198</v>
      </c>
      <c r="H7" s="2">
        <v>22</v>
      </c>
      <c r="I7" s="2">
        <v>49</v>
      </c>
      <c r="J7" s="2">
        <v>6</v>
      </c>
      <c r="K7" s="2">
        <v>0</v>
      </c>
      <c r="L7" s="2">
        <v>11</v>
      </c>
      <c r="M7" s="2">
        <v>88</v>
      </c>
      <c r="N7" s="2">
        <v>46</v>
      </c>
      <c r="O7" s="2">
        <v>0</v>
      </c>
      <c r="P7" s="2">
        <v>0</v>
      </c>
      <c r="Q7" s="2">
        <v>1</v>
      </c>
      <c r="R7" s="2">
        <v>1</v>
      </c>
      <c r="S7" s="2">
        <v>21</v>
      </c>
      <c r="T7" s="2">
        <v>2</v>
      </c>
      <c r="U7" s="2">
        <v>2</v>
      </c>
      <c r="V7" s="2">
        <v>55</v>
      </c>
      <c r="W7" s="2">
        <v>6</v>
      </c>
      <c r="X7" s="2">
        <v>0.32400000000000001</v>
      </c>
      <c r="Y7" s="2">
        <v>0.44400000000000001</v>
      </c>
      <c r="Z7" s="2">
        <v>1006</v>
      </c>
      <c r="AA7" s="44" t="s">
        <v>549</v>
      </c>
      <c r="AB7" s="6">
        <f t="shared" si="0"/>
        <v>0.247</v>
      </c>
      <c r="AC7" s="10">
        <f t="shared" si="1"/>
        <v>0.74242424242424243</v>
      </c>
      <c r="AD7" s="10">
        <f t="shared" si="2"/>
        <v>9.0909090909090912E-2</v>
      </c>
      <c r="AE7" s="10">
        <f t="shared" si="3"/>
        <v>0</v>
      </c>
      <c r="AF7" s="10">
        <f t="shared" si="4"/>
        <v>0.16666666666666666</v>
      </c>
      <c r="AG7" s="10">
        <f t="shared" si="5"/>
        <v>0.1031390134529148</v>
      </c>
      <c r="AH7" s="10">
        <f t="shared" si="6"/>
        <v>0.24663677130044842</v>
      </c>
      <c r="AI7" s="54">
        <f t="shared" si="7"/>
        <v>52.5</v>
      </c>
      <c r="AJ7">
        <f t="shared" si="14"/>
        <v>40</v>
      </c>
      <c r="AK7">
        <f>(work!$E$2*AP7)+(work!$E$3*AQ7)+(work!$E$4*AR7)+(work!$E$5*AS7)+(work!$E$6*AT7)+(work!$E$7*AU7)</f>
        <v>21</v>
      </c>
      <c r="AL7" t="s">
        <v>39</v>
      </c>
      <c r="AM7" t="s">
        <v>36</v>
      </c>
      <c r="AN7" t="s">
        <v>38</v>
      </c>
      <c r="AO7" t="s">
        <v>41</v>
      </c>
      <c r="AP7">
        <f t="shared" si="8"/>
        <v>1</v>
      </c>
      <c r="AQ7">
        <f t="shared" si="9"/>
        <v>0</v>
      </c>
      <c r="AR7">
        <f t="shared" si="10"/>
        <v>1</v>
      </c>
      <c r="AS7">
        <f t="shared" si="11"/>
        <v>1</v>
      </c>
      <c r="AT7">
        <f t="shared" si="12"/>
        <v>0</v>
      </c>
      <c r="AU7">
        <f t="shared" si="13"/>
        <v>1</v>
      </c>
    </row>
    <row r="8" spans="1:47" x14ac:dyDescent="0.15">
      <c r="A8" s="4">
        <v>89</v>
      </c>
      <c r="B8" s="5" t="s">
        <v>157</v>
      </c>
      <c r="C8" s="24" t="s">
        <v>16</v>
      </c>
      <c r="D8" s="6">
        <v>0.23599999999999999</v>
      </c>
      <c r="E8" s="2">
        <v>72</v>
      </c>
      <c r="F8" s="2">
        <v>252</v>
      </c>
      <c r="G8" s="2">
        <v>220</v>
      </c>
      <c r="H8" s="2">
        <v>32</v>
      </c>
      <c r="I8" s="2">
        <v>52</v>
      </c>
      <c r="J8" s="2">
        <v>11</v>
      </c>
      <c r="K8" s="2">
        <v>4</v>
      </c>
      <c r="L8" s="2">
        <v>4</v>
      </c>
      <c r="M8" s="2">
        <v>83</v>
      </c>
      <c r="N8" s="2">
        <v>24</v>
      </c>
      <c r="O8" s="2">
        <v>7</v>
      </c>
      <c r="P8" s="2">
        <v>1</v>
      </c>
      <c r="Q8" s="2">
        <v>7</v>
      </c>
      <c r="R8" s="2">
        <v>2</v>
      </c>
      <c r="S8" s="2">
        <v>21</v>
      </c>
      <c r="T8" s="2">
        <v>3</v>
      </c>
      <c r="U8" s="2">
        <v>2</v>
      </c>
      <c r="V8" s="2">
        <v>60</v>
      </c>
      <c r="W8" s="2">
        <v>1</v>
      </c>
      <c r="X8" s="2">
        <v>0.30599999999999999</v>
      </c>
      <c r="Y8" s="2">
        <v>0.377</v>
      </c>
      <c r="Z8" s="2">
        <v>1007</v>
      </c>
      <c r="AA8" s="44" t="s">
        <v>550</v>
      </c>
      <c r="AB8" s="6">
        <f t="shared" si="0"/>
        <v>0.23599999999999999</v>
      </c>
      <c r="AC8" s="10">
        <f t="shared" si="1"/>
        <v>0.73239436619718312</v>
      </c>
      <c r="AD8" s="10">
        <f t="shared" si="2"/>
        <v>0.15492957746478872</v>
      </c>
      <c r="AE8" s="10">
        <f t="shared" si="3"/>
        <v>5.6338028169014086E-2</v>
      </c>
      <c r="AF8" s="10">
        <f t="shared" si="4"/>
        <v>5.6338028169014086E-2</v>
      </c>
      <c r="AG8" s="10">
        <f t="shared" si="5"/>
        <v>9.1269841269841265E-2</v>
      </c>
      <c r="AH8" s="10">
        <f t="shared" si="6"/>
        <v>0.23809523809523808</v>
      </c>
      <c r="AI8" s="54">
        <f t="shared" si="7"/>
        <v>30</v>
      </c>
      <c r="AJ8">
        <f t="shared" si="14"/>
        <v>20</v>
      </c>
      <c r="AK8">
        <f>(work!$E$2*AP8)+(work!$E$3*AQ8)+(work!$E$4*AR8)+(work!$E$5*AS8)+(work!$E$6*AT8)+(work!$E$7*AU8)</f>
        <v>12</v>
      </c>
      <c r="AL8" t="s">
        <v>40</v>
      </c>
      <c r="AM8" t="s">
        <v>39</v>
      </c>
      <c r="AN8" t="s">
        <v>39</v>
      </c>
      <c r="AO8" t="s">
        <v>40</v>
      </c>
      <c r="AP8">
        <f t="shared" si="8"/>
        <v>0</v>
      </c>
      <c r="AQ8">
        <f t="shared" si="9"/>
        <v>0</v>
      </c>
      <c r="AR8">
        <f t="shared" si="10"/>
        <v>0</v>
      </c>
      <c r="AS8">
        <f t="shared" si="11"/>
        <v>2</v>
      </c>
      <c r="AT8">
        <f t="shared" si="12"/>
        <v>2</v>
      </c>
      <c r="AU8">
        <f t="shared" si="13"/>
        <v>0</v>
      </c>
    </row>
    <row r="9" spans="1:47" x14ac:dyDescent="0.15">
      <c r="A9" s="4">
        <v>50</v>
      </c>
      <c r="B9" s="5" t="s">
        <v>119</v>
      </c>
      <c r="C9" s="32" t="s">
        <v>17</v>
      </c>
      <c r="D9" s="6">
        <v>0.26900000000000002</v>
      </c>
      <c r="E9" s="2">
        <v>62</v>
      </c>
      <c r="F9" s="2">
        <v>234</v>
      </c>
      <c r="G9" s="2">
        <v>212</v>
      </c>
      <c r="H9" s="2">
        <v>27</v>
      </c>
      <c r="I9" s="2">
        <v>57</v>
      </c>
      <c r="J9" s="2">
        <v>6</v>
      </c>
      <c r="K9" s="2">
        <v>0</v>
      </c>
      <c r="L9" s="2">
        <v>20</v>
      </c>
      <c r="M9" s="2">
        <v>123</v>
      </c>
      <c r="N9" s="2">
        <v>42</v>
      </c>
      <c r="O9" s="2">
        <v>1</v>
      </c>
      <c r="P9" s="2">
        <v>0</v>
      </c>
      <c r="Q9" s="2">
        <v>0</v>
      </c>
      <c r="R9" s="2">
        <v>0</v>
      </c>
      <c r="S9" s="2">
        <v>22</v>
      </c>
      <c r="T9" s="2">
        <v>2</v>
      </c>
      <c r="U9" s="2">
        <v>0</v>
      </c>
      <c r="V9" s="2">
        <v>57</v>
      </c>
      <c r="W9" s="2">
        <v>8</v>
      </c>
      <c r="X9" s="2">
        <v>0.33800000000000002</v>
      </c>
      <c r="Y9" s="2">
        <v>0.57999999999999996</v>
      </c>
      <c r="Z9" s="2">
        <v>1008</v>
      </c>
      <c r="AA9" s="44" t="s">
        <v>194</v>
      </c>
      <c r="AB9" s="6">
        <f t="shared" si="0"/>
        <v>0.26900000000000002</v>
      </c>
      <c r="AC9" s="10">
        <f t="shared" si="1"/>
        <v>0.68674698795180722</v>
      </c>
      <c r="AD9" s="10">
        <f t="shared" si="2"/>
        <v>7.2289156626506021E-2</v>
      </c>
      <c r="AE9" s="10">
        <f t="shared" si="3"/>
        <v>0</v>
      </c>
      <c r="AF9" s="10">
        <f t="shared" si="4"/>
        <v>0.24096385542168675</v>
      </c>
      <c r="AG9" s="10">
        <f t="shared" si="5"/>
        <v>9.4017094017094016E-2</v>
      </c>
      <c r="AH9" s="10">
        <f t="shared" si="6"/>
        <v>0.24358974358974358</v>
      </c>
      <c r="AI9" s="54">
        <f t="shared" si="7"/>
        <v>57.5</v>
      </c>
      <c r="AJ9">
        <f t="shared" si="14"/>
        <v>60</v>
      </c>
      <c r="AK9">
        <f>(work!$E$2*AP9)+(work!$E$3*AQ9)+(work!$E$4*AR9)+(work!$E$5*AS9)+(work!$E$6*AT9)+(work!$E$7*AU9)</f>
        <v>23</v>
      </c>
      <c r="AL9" t="s">
        <v>38</v>
      </c>
      <c r="AM9" t="s">
        <v>36</v>
      </c>
      <c r="AN9" t="s">
        <v>38</v>
      </c>
      <c r="AO9" t="s">
        <v>41</v>
      </c>
      <c r="AP9">
        <f t="shared" si="8"/>
        <v>1</v>
      </c>
      <c r="AQ9">
        <f t="shared" si="9"/>
        <v>0</v>
      </c>
      <c r="AR9">
        <f t="shared" si="10"/>
        <v>2</v>
      </c>
      <c r="AS9">
        <f t="shared" si="11"/>
        <v>0</v>
      </c>
      <c r="AT9">
        <f t="shared" si="12"/>
        <v>0</v>
      </c>
      <c r="AU9">
        <f t="shared" si="13"/>
        <v>1</v>
      </c>
    </row>
    <row r="10" spans="1:47" x14ac:dyDescent="0.15">
      <c r="A10" s="7">
        <v>104</v>
      </c>
      <c r="B10" s="8" t="s">
        <v>172</v>
      </c>
      <c r="C10" s="28" t="s">
        <v>22</v>
      </c>
      <c r="D10" s="6">
        <v>0.222</v>
      </c>
      <c r="E10" s="9">
        <v>89</v>
      </c>
      <c r="F10" s="9">
        <v>324</v>
      </c>
      <c r="G10" s="9">
        <v>284</v>
      </c>
      <c r="H10" s="9">
        <v>30</v>
      </c>
      <c r="I10" s="9">
        <v>63</v>
      </c>
      <c r="J10" s="9">
        <v>10</v>
      </c>
      <c r="K10" s="9">
        <v>0</v>
      </c>
      <c r="L10" s="9">
        <v>14</v>
      </c>
      <c r="M10" s="9">
        <v>115</v>
      </c>
      <c r="N10" s="9">
        <v>43</v>
      </c>
      <c r="O10" s="9">
        <v>0</v>
      </c>
      <c r="P10" s="9">
        <v>2</v>
      </c>
      <c r="Q10" s="9">
        <v>0</v>
      </c>
      <c r="R10" s="9">
        <v>1</v>
      </c>
      <c r="S10" s="9">
        <v>30</v>
      </c>
      <c r="T10" s="9">
        <v>0</v>
      </c>
      <c r="U10" s="9">
        <v>9</v>
      </c>
      <c r="V10" s="9">
        <v>92</v>
      </c>
      <c r="W10" s="9">
        <v>6</v>
      </c>
      <c r="X10" s="9">
        <v>0.315</v>
      </c>
      <c r="Y10" s="9">
        <v>0.40500000000000003</v>
      </c>
      <c r="Z10" s="2">
        <v>1009</v>
      </c>
      <c r="AA10" s="45" t="s">
        <v>195</v>
      </c>
      <c r="AB10" s="6">
        <f t="shared" si="0"/>
        <v>0.222</v>
      </c>
      <c r="AC10" s="10">
        <f t="shared" si="1"/>
        <v>0.72413793103448276</v>
      </c>
      <c r="AD10" s="10">
        <f t="shared" si="2"/>
        <v>0.11494252873563218</v>
      </c>
      <c r="AE10" s="10">
        <f t="shared" si="3"/>
        <v>0</v>
      </c>
      <c r="AF10" s="10">
        <f t="shared" si="4"/>
        <v>0.16091954022988506</v>
      </c>
      <c r="AG10" s="10">
        <f t="shared" si="5"/>
        <v>0.12037037037037036</v>
      </c>
      <c r="AH10" s="10">
        <f t="shared" si="6"/>
        <v>0.2839506172839506</v>
      </c>
      <c r="AI10" s="54">
        <f t="shared" si="7"/>
        <v>50</v>
      </c>
      <c r="AJ10">
        <f t="shared" si="14"/>
        <v>10</v>
      </c>
      <c r="AK10">
        <f>(work!$E$2*AP10)+(work!$E$3*AQ10)+(work!$E$4*AR10)+(work!$E$5*AS10)+(work!$E$6*AT10)+(work!$E$7*AU10)</f>
        <v>20</v>
      </c>
      <c r="AL10" t="s">
        <v>41</v>
      </c>
      <c r="AM10" t="s">
        <v>36</v>
      </c>
      <c r="AN10" t="s">
        <v>37</v>
      </c>
      <c r="AO10" t="s">
        <v>41</v>
      </c>
      <c r="AP10">
        <f t="shared" si="8"/>
        <v>1</v>
      </c>
      <c r="AQ10">
        <f t="shared" si="9"/>
        <v>1</v>
      </c>
      <c r="AR10">
        <f t="shared" si="10"/>
        <v>0</v>
      </c>
      <c r="AS10">
        <f t="shared" si="11"/>
        <v>0</v>
      </c>
      <c r="AT10">
        <f t="shared" si="12"/>
        <v>0</v>
      </c>
      <c r="AU10">
        <f t="shared" si="13"/>
        <v>2</v>
      </c>
    </row>
    <row r="11" spans="1:47" x14ac:dyDescent="0.15">
      <c r="A11" s="7">
        <v>9</v>
      </c>
      <c r="B11" s="8" t="s">
        <v>77</v>
      </c>
      <c r="C11" s="19" t="s">
        <v>18</v>
      </c>
      <c r="D11" s="6">
        <v>0.32100000000000001</v>
      </c>
      <c r="E11" s="9">
        <v>132</v>
      </c>
      <c r="F11" s="9">
        <v>546</v>
      </c>
      <c r="G11" s="9">
        <v>498</v>
      </c>
      <c r="H11" s="9">
        <v>56</v>
      </c>
      <c r="I11" s="9">
        <v>160</v>
      </c>
      <c r="J11" s="9">
        <v>37</v>
      </c>
      <c r="K11" s="9">
        <v>0</v>
      </c>
      <c r="L11" s="9">
        <v>15</v>
      </c>
      <c r="M11" s="9">
        <v>242</v>
      </c>
      <c r="N11" s="9">
        <v>77</v>
      </c>
      <c r="O11" s="9">
        <v>1</v>
      </c>
      <c r="P11" s="9">
        <v>1</v>
      </c>
      <c r="Q11" s="9">
        <v>0</v>
      </c>
      <c r="R11" s="9">
        <v>3</v>
      </c>
      <c r="S11" s="9">
        <v>44</v>
      </c>
      <c r="T11" s="9">
        <v>1</v>
      </c>
      <c r="U11" s="9">
        <v>1</v>
      </c>
      <c r="V11" s="9">
        <v>95</v>
      </c>
      <c r="W11" s="9">
        <v>16</v>
      </c>
      <c r="X11" s="9">
        <v>0.375</v>
      </c>
      <c r="Y11" s="9">
        <v>0.48599999999999999</v>
      </c>
      <c r="Z11" s="2">
        <v>1010</v>
      </c>
      <c r="AA11" s="45" t="s">
        <v>196</v>
      </c>
      <c r="AB11" s="6">
        <f t="shared" si="0"/>
        <v>0.32100000000000001</v>
      </c>
      <c r="AC11" s="10">
        <f t="shared" si="1"/>
        <v>0.75471698113207553</v>
      </c>
      <c r="AD11" s="10">
        <f t="shared" si="2"/>
        <v>0.17452830188679244</v>
      </c>
      <c r="AE11" s="10">
        <f t="shared" si="3"/>
        <v>0</v>
      </c>
      <c r="AF11" s="10">
        <f t="shared" si="4"/>
        <v>7.0754716981132074E-2</v>
      </c>
      <c r="AG11" s="10">
        <f t="shared" si="5"/>
        <v>8.2417582417582416E-2</v>
      </c>
      <c r="AH11" s="10">
        <f t="shared" si="6"/>
        <v>0.17399267399267399</v>
      </c>
      <c r="AI11" s="54">
        <f t="shared" si="7"/>
        <v>55</v>
      </c>
      <c r="AJ11">
        <f t="shared" si="14"/>
        <v>100</v>
      </c>
      <c r="AK11">
        <f>(work!$E$2*AP11)+(work!$E$3*AQ11)+(work!$E$4*AR11)+(work!$E$5*AS11)+(work!$E$6*AT11)+(work!$E$7*AU11)</f>
        <v>22</v>
      </c>
      <c r="AL11" t="s">
        <v>36</v>
      </c>
      <c r="AM11" t="s">
        <v>39</v>
      </c>
      <c r="AN11" t="s">
        <v>40</v>
      </c>
      <c r="AO11" t="s">
        <v>38</v>
      </c>
      <c r="AP11">
        <f t="shared" si="8"/>
        <v>1</v>
      </c>
      <c r="AQ11">
        <f t="shared" si="9"/>
        <v>0</v>
      </c>
      <c r="AR11">
        <f t="shared" si="10"/>
        <v>1</v>
      </c>
      <c r="AS11">
        <f t="shared" si="11"/>
        <v>1</v>
      </c>
      <c r="AT11">
        <f t="shared" si="12"/>
        <v>1</v>
      </c>
      <c r="AU11">
        <f t="shared" si="13"/>
        <v>0</v>
      </c>
    </row>
    <row r="12" spans="1:47" x14ac:dyDescent="0.15">
      <c r="A12" s="4">
        <v>21</v>
      </c>
      <c r="B12" s="5" t="s">
        <v>89</v>
      </c>
      <c r="C12" s="16" t="s">
        <v>24</v>
      </c>
      <c r="D12" s="6">
        <v>0.308</v>
      </c>
      <c r="E12" s="2">
        <v>119</v>
      </c>
      <c r="F12" s="2">
        <v>509</v>
      </c>
      <c r="G12" s="2">
        <v>419</v>
      </c>
      <c r="H12" s="2">
        <v>60</v>
      </c>
      <c r="I12" s="2">
        <v>129</v>
      </c>
      <c r="J12" s="2">
        <v>24</v>
      </c>
      <c r="K12" s="2">
        <v>0</v>
      </c>
      <c r="L12" s="2">
        <v>16</v>
      </c>
      <c r="M12" s="2">
        <v>201</v>
      </c>
      <c r="N12" s="2">
        <v>68</v>
      </c>
      <c r="O12" s="2">
        <v>22</v>
      </c>
      <c r="P12" s="2">
        <v>3</v>
      </c>
      <c r="Q12" s="2">
        <v>0</v>
      </c>
      <c r="R12" s="2">
        <v>5</v>
      </c>
      <c r="S12" s="2">
        <v>77</v>
      </c>
      <c r="T12" s="2">
        <v>4</v>
      </c>
      <c r="U12" s="2">
        <v>8</v>
      </c>
      <c r="V12" s="2">
        <v>63</v>
      </c>
      <c r="W12" s="2">
        <v>9</v>
      </c>
      <c r="X12" s="2">
        <v>0.42</v>
      </c>
      <c r="Y12" s="2">
        <v>0.48</v>
      </c>
      <c r="Z12" s="2">
        <v>1011</v>
      </c>
      <c r="AA12" s="44" t="s">
        <v>551</v>
      </c>
      <c r="AB12" s="6">
        <f t="shared" si="0"/>
        <v>0.308</v>
      </c>
      <c r="AC12" s="10">
        <f t="shared" si="1"/>
        <v>0.76331360946745563</v>
      </c>
      <c r="AD12" s="10">
        <f t="shared" si="2"/>
        <v>0.14201183431952663</v>
      </c>
      <c r="AE12" s="10">
        <f t="shared" si="3"/>
        <v>0</v>
      </c>
      <c r="AF12" s="10">
        <f t="shared" si="4"/>
        <v>9.4674556213017749E-2</v>
      </c>
      <c r="AG12" s="10">
        <f t="shared" si="5"/>
        <v>0.16699410609037327</v>
      </c>
      <c r="AH12" s="10">
        <f t="shared" si="6"/>
        <v>0.1237721021611002</v>
      </c>
      <c r="AI12" s="54">
        <f t="shared" si="7"/>
        <v>85</v>
      </c>
      <c r="AJ12">
        <f t="shared" si="14"/>
        <v>80</v>
      </c>
      <c r="AK12">
        <f>(work!$E$2*AP12)+(work!$E$3*AQ12)+(work!$E$4*AR12)+(work!$E$5*AS12)+(work!$E$6*AT12)+(work!$E$7*AU12)</f>
        <v>34</v>
      </c>
      <c r="AL12" t="s">
        <v>37</v>
      </c>
      <c r="AM12" t="s">
        <v>38</v>
      </c>
      <c r="AN12" t="s">
        <v>36</v>
      </c>
      <c r="AO12" t="s">
        <v>36</v>
      </c>
      <c r="AP12">
        <f t="shared" si="8"/>
        <v>2</v>
      </c>
      <c r="AQ12">
        <f t="shared" si="9"/>
        <v>1</v>
      </c>
      <c r="AR12">
        <f t="shared" si="10"/>
        <v>1</v>
      </c>
      <c r="AS12">
        <f t="shared" si="11"/>
        <v>0</v>
      </c>
      <c r="AT12">
        <f t="shared" si="12"/>
        <v>0</v>
      </c>
      <c r="AU12">
        <f t="shared" si="13"/>
        <v>0</v>
      </c>
    </row>
    <row r="13" spans="1:47" x14ac:dyDescent="0.15">
      <c r="A13" s="7">
        <v>34</v>
      </c>
      <c r="B13" s="8" t="s">
        <v>103</v>
      </c>
      <c r="C13" s="15" t="s">
        <v>24</v>
      </c>
      <c r="D13" s="6">
        <v>0.28599999999999998</v>
      </c>
      <c r="E13" s="9">
        <v>143</v>
      </c>
      <c r="F13" s="9">
        <v>637</v>
      </c>
      <c r="G13" s="9">
        <v>531</v>
      </c>
      <c r="H13" s="9">
        <v>79</v>
      </c>
      <c r="I13" s="9">
        <v>152</v>
      </c>
      <c r="J13" s="9">
        <v>29</v>
      </c>
      <c r="K13" s="9">
        <v>4</v>
      </c>
      <c r="L13" s="9">
        <v>1</v>
      </c>
      <c r="M13" s="9">
        <v>192</v>
      </c>
      <c r="N13" s="9">
        <v>35</v>
      </c>
      <c r="O13" s="9">
        <v>6</v>
      </c>
      <c r="P13" s="9">
        <v>4</v>
      </c>
      <c r="Q13" s="9">
        <v>9</v>
      </c>
      <c r="R13" s="9">
        <v>4</v>
      </c>
      <c r="S13" s="9">
        <v>86</v>
      </c>
      <c r="T13" s="9">
        <v>1</v>
      </c>
      <c r="U13" s="9">
        <v>7</v>
      </c>
      <c r="V13" s="9">
        <v>73</v>
      </c>
      <c r="W13" s="9">
        <v>5</v>
      </c>
      <c r="X13" s="9">
        <v>0.39</v>
      </c>
      <c r="Y13" s="9">
        <v>0.36199999999999999</v>
      </c>
      <c r="Z13" s="2">
        <v>1012</v>
      </c>
      <c r="AA13" s="45" t="s">
        <v>552</v>
      </c>
      <c r="AB13" s="6">
        <f t="shared" si="0"/>
        <v>0.28599999999999998</v>
      </c>
      <c r="AC13" s="10">
        <f t="shared" si="1"/>
        <v>0.81720430107526887</v>
      </c>
      <c r="AD13" s="10">
        <f t="shared" si="2"/>
        <v>0.15591397849462366</v>
      </c>
      <c r="AE13" s="10">
        <f t="shared" si="3"/>
        <v>2.1505376344086023E-2</v>
      </c>
      <c r="AF13" s="10">
        <f t="shared" si="4"/>
        <v>5.3763440860215058E-3</v>
      </c>
      <c r="AG13" s="10">
        <f t="shared" si="5"/>
        <v>0.14599686028257458</v>
      </c>
      <c r="AH13" s="10">
        <f t="shared" si="6"/>
        <v>0.11459968602825746</v>
      </c>
      <c r="AI13" s="54">
        <f t="shared" si="7"/>
        <v>72.5</v>
      </c>
      <c r="AJ13">
        <f t="shared" si="14"/>
        <v>80</v>
      </c>
      <c r="AK13">
        <f>(work!$E$2*AP13)+(work!$E$3*AQ13)+(work!$E$4*AR13)+(work!$E$5*AS13)+(work!$E$6*AT13)+(work!$E$7*AU13)</f>
        <v>29</v>
      </c>
      <c r="AL13" t="s">
        <v>37</v>
      </c>
      <c r="AM13" t="s">
        <v>41</v>
      </c>
      <c r="AN13" t="s">
        <v>36</v>
      </c>
      <c r="AO13" t="s">
        <v>36</v>
      </c>
      <c r="AP13">
        <f t="shared" si="8"/>
        <v>2</v>
      </c>
      <c r="AQ13">
        <f t="shared" si="9"/>
        <v>1</v>
      </c>
      <c r="AR13">
        <f t="shared" si="10"/>
        <v>0</v>
      </c>
      <c r="AS13">
        <f t="shared" si="11"/>
        <v>0</v>
      </c>
      <c r="AT13">
        <f t="shared" si="12"/>
        <v>0</v>
      </c>
      <c r="AU13">
        <f t="shared" si="13"/>
        <v>1</v>
      </c>
    </row>
    <row r="14" spans="1:47" x14ac:dyDescent="0.15">
      <c r="A14" s="4">
        <v>26</v>
      </c>
      <c r="B14" s="5" t="s">
        <v>94</v>
      </c>
      <c r="C14" s="18" t="s">
        <v>19</v>
      </c>
      <c r="D14" s="6">
        <v>0.29199999999999998</v>
      </c>
      <c r="E14" s="2">
        <v>133</v>
      </c>
      <c r="F14" s="2">
        <v>548</v>
      </c>
      <c r="G14" s="2">
        <v>476</v>
      </c>
      <c r="H14" s="2">
        <v>59</v>
      </c>
      <c r="I14" s="2">
        <v>139</v>
      </c>
      <c r="J14" s="2">
        <v>26</v>
      </c>
      <c r="K14" s="2">
        <v>2</v>
      </c>
      <c r="L14" s="2">
        <v>24</v>
      </c>
      <c r="M14" s="2">
        <v>241</v>
      </c>
      <c r="N14" s="2">
        <v>99</v>
      </c>
      <c r="O14" s="2">
        <v>1</v>
      </c>
      <c r="P14" s="2">
        <v>0</v>
      </c>
      <c r="Q14" s="2">
        <v>0</v>
      </c>
      <c r="R14" s="2">
        <v>6</v>
      </c>
      <c r="S14" s="2">
        <v>63</v>
      </c>
      <c r="T14" s="2">
        <v>0</v>
      </c>
      <c r="U14" s="2">
        <v>3</v>
      </c>
      <c r="V14" s="2">
        <v>106</v>
      </c>
      <c r="W14" s="2">
        <v>7</v>
      </c>
      <c r="X14" s="2">
        <v>0.374</v>
      </c>
      <c r="Y14" s="2">
        <v>0.50600000000000001</v>
      </c>
      <c r="Z14" s="2">
        <v>1013</v>
      </c>
      <c r="AA14" s="44" t="s">
        <v>553</v>
      </c>
      <c r="AB14" s="6">
        <f t="shared" si="0"/>
        <v>0.29199999999999998</v>
      </c>
      <c r="AC14" s="10">
        <f t="shared" si="1"/>
        <v>0.72774869109947649</v>
      </c>
      <c r="AD14" s="10">
        <f t="shared" si="2"/>
        <v>0.13612565445026178</v>
      </c>
      <c r="AE14" s="10">
        <f t="shared" si="3"/>
        <v>1.0471204188481676E-2</v>
      </c>
      <c r="AF14" s="10">
        <f t="shared" si="4"/>
        <v>0.1256544502617801</v>
      </c>
      <c r="AG14" s="10">
        <f t="shared" si="5"/>
        <v>0.12043795620437957</v>
      </c>
      <c r="AH14" s="10">
        <f t="shared" si="6"/>
        <v>0.19343065693430658</v>
      </c>
      <c r="AI14" s="54">
        <f t="shared" si="7"/>
        <v>70</v>
      </c>
      <c r="AJ14">
        <f t="shared" si="14"/>
        <v>80</v>
      </c>
      <c r="AK14">
        <f>(work!$E$2*AP14)+(work!$E$3*AQ14)+(work!$E$4*AR14)+(work!$E$5*AS14)+(work!$E$6*AT14)+(work!$E$7*AU14)</f>
        <v>28</v>
      </c>
      <c r="AL14" t="s">
        <v>37</v>
      </c>
      <c r="AM14" t="s">
        <v>37</v>
      </c>
      <c r="AN14" t="s">
        <v>37</v>
      </c>
      <c r="AO14" t="s">
        <v>39</v>
      </c>
      <c r="AP14">
        <f t="shared" si="8"/>
        <v>0</v>
      </c>
      <c r="AQ14">
        <f t="shared" si="9"/>
        <v>3</v>
      </c>
      <c r="AR14">
        <f t="shared" si="10"/>
        <v>0</v>
      </c>
      <c r="AS14">
        <f t="shared" si="11"/>
        <v>1</v>
      </c>
      <c r="AT14">
        <f t="shared" si="12"/>
        <v>0</v>
      </c>
      <c r="AU14">
        <f t="shared" si="13"/>
        <v>0</v>
      </c>
    </row>
    <row r="15" spans="1:47" x14ac:dyDescent="0.15">
      <c r="A15" s="4">
        <v>42</v>
      </c>
      <c r="B15" s="5" t="s">
        <v>111</v>
      </c>
      <c r="C15" s="18" t="s">
        <v>17</v>
      </c>
      <c r="D15" s="6">
        <v>0.27600000000000002</v>
      </c>
      <c r="E15" s="2">
        <v>127</v>
      </c>
      <c r="F15" s="2">
        <v>465</v>
      </c>
      <c r="G15" s="2">
        <v>421</v>
      </c>
      <c r="H15" s="2">
        <v>44</v>
      </c>
      <c r="I15" s="2">
        <v>116</v>
      </c>
      <c r="J15" s="2">
        <v>17</v>
      </c>
      <c r="K15" s="2">
        <v>2</v>
      </c>
      <c r="L15" s="2">
        <v>10</v>
      </c>
      <c r="M15" s="2">
        <v>167</v>
      </c>
      <c r="N15" s="2">
        <v>49</v>
      </c>
      <c r="O15" s="2">
        <v>0</v>
      </c>
      <c r="P15" s="2">
        <v>3</v>
      </c>
      <c r="Q15" s="2">
        <v>0</v>
      </c>
      <c r="R15" s="2">
        <v>4</v>
      </c>
      <c r="S15" s="2">
        <v>32</v>
      </c>
      <c r="T15" s="2">
        <v>5</v>
      </c>
      <c r="U15" s="2">
        <v>7</v>
      </c>
      <c r="V15" s="2">
        <v>76</v>
      </c>
      <c r="W15" s="2">
        <v>19</v>
      </c>
      <c r="X15" s="2">
        <v>0.33400000000000002</v>
      </c>
      <c r="Y15" s="2">
        <v>0.39700000000000002</v>
      </c>
      <c r="Z15" s="2">
        <v>1014</v>
      </c>
      <c r="AA15" s="44" t="s">
        <v>554</v>
      </c>
      <c r="AB15" s="6">
        <f t="shared" si="0"/>
        <v>0.27600000000000002</v>
      </c>
      <c r="AC15" s="10">
        <f t="shared" si="1"/>
        <v>0.8</v>
      </c>
      <c r="AD15" s="10">
        <f t="shared" si="2"/>
        <v>0.11724137931034483</v>
      </c>
      <c r="AE15" s="10">
        <f t="shared" si="3"/>
        <v>1.3793103448275862E-2</v>
      </c>
      <c r="AF15" s="10">
        <f t="shared" si="4"/>
        <v>6.8965517241379309E-2</v>
      </c>
      <c r="AG15" s="10">
        <f t="shared" si="5"/>
        <v>8.387096774193549E-2</v>
      </c>
      <c r="AH15" s="10">
        <f t="shared" si="6"/>
        <v>0.16344086021505377</v>
      </c>
      <c r="AI15" s="54">
        <f t="shared" si="7"/>
        <v>50</v>
      </c>
      <c r="AJ15">
        <f t="shared" si="14"/>
        <v>60</v>
      </c>
      <c r="AK15">
        <f>(work!$E$2*AP15)+(work!$E$3*AQ15)+(work!$E$4*AR15)+(work!$E$5*AS15)+(work!$E$6*AT15)+(work!$E$7*AU15)</f>
        <v>20</v>
      </c>
      <c r="AL15" t="s">
        <v>38</v>
      </c>
      <c r="AM15" t="s">
        <v>39</v>
      </c>
      <c r="AN15" t="s">
        <v>39</v>
      </c>
      <c r="AO15" t="s">
        <v>38</v>
      </c>
      <c r="AP15">
        <f t="shared" si="8"/>
        <v>0</v>
      </c>
      <c r="AQ15">
        <f t="shared" si="9"/>
        <v>0</v>
      </c>
      <c r="AR15">
        <f t="shared" si="10"/>
        <v>2</v>
      </c>
      <c r="AS15">
        <f t="shared" si="11"/>
        <v>2</v>
      </c>
      <c r="AT15">
        <f t="shared" si="12"/>
        <v>0</v>
      </c>
      <c r="AU15">
        <f t="shared" si="13"/>
        <v>0</v>
      </c>
    </row>
    <row r="16" spans="1:47" x14ac:dyDescent="0.15">
      <c r="A16" s="7">
        <v>53</v>
      </c>
      <c r="B16" s="8" t="s">
        <v>121</v>
      </c>
      <c r="C16" s="27" t="s">
        <v>23</v>
      </c>
      <c r="D16" s="6">
        <v>0.26600000000000001</v>
      </c>
      <c r="E16" s="9">
        <v>99</v>
      </c>
      <c r="F16" s="9">
        <v>405</v>
      </c>
      <c r="G16" s="9">
        <v>354</v>
      </c>
      <c r="H16" s="9">
        <v>45</v>
      </c>
      <c r="I16" s="9">
        <v>94</v>
      </c>
      <c r="J16" s="9">
        <v>18</v>
      </c>
      <c r="K16" s="9">
        <v>1</v>
      </c>
      <c r="L16" s="9">
        <v>11</v>
      </c>
      <c r="M16" s="9">
        <v>147</v>
      </c>
      <c r="N16" s="9">
        <v>45</v>
      </c>
      <c r="O16" s="9">
        <v>5</v>
      </c>
      <c r="P16" s="9">
        <v>4</v>
      </c>
      <c r="Q16" s="9">
        <v>22</v>
      </c>
      <c r="R16" s="9">
        <v>2</v>
      </c>
      <c r="S16" s="9">
        <v>25</v>
      </c>
      <c r="T16" s="9">
        <v>2</v>
      </c>
      <c r="U16" s="9">
        <v>2</v>
      </c>
      <c r="V16" s="9">
        <v>60</v>
      </c>
      <c r="W16" s="9">
        <v>5</v>
      </c>
      <c r="X16" s="9">
        <v>0.316</v>
      </c>
      <c r="Y16" s="9">
        <v>0.41499999999999998</v>
      </c>
      <c r="Z16" s="2">
        <v>1015</v>
      </c>
      <c r="AA16" s="45" t="s">
        <v>555</v>
      </c>
      <c r="AB16" s="6">
        <f t="shared" si="0"/>
        <v>0.26600000000000001</v>
      </c>
      <c r="AC16" s="10">
        <f t="shared" si="1"/>
        <v>0.75806451612903225</v>
      </c>
      <c r="AD16" s="10">
        <f t="shared" si="2"/>
        <v>0.14516129032258066</v>
      </c>
      <c r="AE16" s="10">
        <f t="shared" si="3"/>
        <v>8.0645161290322578E-3</v>
      </c>
      <c r="AF16" s="10">
        <f t="shared" si="4"/>
        <v>8.8709677419354843E-2</v>
      </c>
      <c r="AG16" s="10">
        <f t="shared" si="5"/>
        <v>6.6666666666666666E-2</v>
      </c>
      <c r="AH16" s="10">
        <f t="shared" si="6"/>
        <v>0.14814814814814814</v>
      </c>
      <c r="AI16" s="54">
        <f t="shared" si="7"/>
        <v>52.5</v>
      </c>
      <c r="AJ16">
        <f t="shared" si="14"/>
        <v>60</v>
      </c>
      <c r="AK16">
        <f>(work!$E$2*AP16)+(work!$E$3*AQ16)+(work!$E$4*AR16)+(work!$E$5*AS16)+(work!$E$6*AT16)+(work!$E$7*AU16)</f>
        <v>21</v>
      </c>
      <c r="AL16" t="s">
        <v>38</v>
      </c>
      <c r="AM16" t="s">
        <v>38</v>
      </c>
      <c r="AN16" t="s">
        <v>41</v>
      </c>
      <c r="AO16" t="s">
        <v>37</v>
      </c>
      <c r="AP16">
        <f t="shared" si="8"/>
        <v>0</v>
      </c>
      <c r="AQ16">
        <f t="shared" si="9"/>
        <v>1</v>
      </c>
      <c r="AR16">
        <f t="shared" si="10"/>
        <v>2</v>
      </c>
      <c r="AS16">
        <f t="shared" si="11"/>
        <v>0</v>
      </c>
      <c r="AT16">
        <f t="shared" si="12"/>
        <v>0</v>
      </c>
      <c r="AU16">
        <f t="shared" si="13"/>
        <v>1</v>
      </c>
    </row>
    <row r="17" spans="1:47" x14ac:dyDescent="0.15">
      <c r="A17" s="7">
        <v>50</v>
      </c>
      <c r="B17" s="8" t="s">
        <v>118</v>
      </c>
      <c r="C17" s="14" t="s">
        <v>17</v>
      </c>
      <c r="D17" s="6">
        <v>0.26900000000000002</v>
      </c>
      <c r="E17" s="9">
        <v>106</v>
      </c>
      <c r="F17" s="9">
        <v>413</v>
      </c>
      <c r="G17" s="9">
        <v>368</v>
      </c>
      <c r="H17" s="9">
        <v>36</v>
      </c>
      <c r="I17" s="9">
        <v>99</v>
      </c>
      <c r="J17" s="9">
        <v>15</v>
      </c>
      <c r="K17" s="9">
        <v>0</v>
      </c>
      <c r="L17" s="9">
        <v>15</v>
      </c>
      <c r="M17" s="9">
        <v>159</v>
      </c>
      <c r="N17" s="9">
        <v>58</v>
      </c>
      <c r="O17" s="9">
        <v>3</v>
      </c>
      <c r="P17" s="9">
        <v>1</v>
      </c>
      <c r="Q17" s="9">
        <v>0</v>
      </c>
      <c r="R17" s="9">
        <v>5</v>
      </c>
      <c r="S17" s="9">
        <v>33</v>
      </c>
      <c r="T17" s="9">
        <v>3</v>
      </c>
      <c r="U17" s="9">
        <v>7</v>
      </c>
      <c r="V17" s="9">
        <v>91</v>
      </c>
      <c r="W17" s="9">
        <v>13</v>
      </c>
      <c r="X17" s="9">
        <v>0.33700000000000002</v>
      </c>
      <c r="Y17" s="9">
        <v>0.432</v>
      </c>
      <c r="Z17" s="2">
        <v>1016</v>
      </c>
      <c r="AA17" s="45" t="s">
        <v>203</v>
      </c>
      <c r="AB17" s="6">
        <f t="shared" si="0"/>
        <v>0.26900000000000002</v>
      </c>
      <c r="AC17" s="10">
        <f t="shared" si="1"/>
        <v>0.76744186046511631</v>
      </c>
      <c r="AD17" s="10">
        <f t="shared" si="2"/>
        <v>0.11627906976744186</v>
      </c>
      <c r="AE17" s="10">
        <f t="shared" si="3"/>
        <v>0</v>
      </c>
      <c r="AF17" s="10">
        <f t="shared" si="4"/>
        <v>0.11627906976744186</v>
      </c>
      <c r="AG17" s="10">
        <f t="shared" si="5"/>
        <v>9.6852300242130748E-2</v>
      </c>
      <c r="AH17" s="10">
        <f t="shared" si="6"/>
        <v>0.22033898305084745</v>
      </c>
      <c r="AI17" s="54">
        <f t="shared" si="7"/>
        <v>55</v>
      </c>
      <c r="AJ17">
        <f t="shared" si="14"/>
        <v>60</v>
      </c>
      <c r="AK17">
        <f>(work!$E$2*AP17)+(work!$E$3*AQ17)+(work!$E$4*AR17)+(work!$E$5*AS17)+(work!$E$6*AT17)+(work!$E$7*AU17)</f>
        <v>22</v>
      </c>
      <c r="AL17" t="s">
        <v>38</v>
      </c>
      <c r="AM17" t="s">
        <v>37</v>
      </c>
      <c r="AN17" t="s">
        <v>38</v>
      </c>
      <c r="AO17" t="s">
        <v>40</v>
      </c>
      <c r="AP17">
        <f t="shared" si="8"/>
        <v>0</v>
      </c>
      <c r="AQ17">
        <f t="shared" si="9"/>
        <v>1</v>
      </c>
      <c r="AR17">
        <f t="shared" si="10"/>
        <v>2</v>
      </c>
      <c r="AS17">
        <f t="shared" si="11"/>
        <v>0</v>
      </c>
      <c r="AT17">
        <f t="shared" si="12"/>
        <v>1</v>
      </c>
      <c r="AU17">
        <f t="shared" si="13"/>
        <v>0</v>
      </c>
    </row>
    <row r="18" spans="1:47" x14ac:dyDescent="0.15">
      <c r="A18" s="7">
        <v>116</v>
      </c>
      <c r="B18" s="8" t="s">
        <v>184</v>
      </c>
      <c r="C18" s="21" t="s">
        <v>24</v>
      </c>
      <c r="D18" s="6">
        <v>0.192</v>
      </c>
      <c r="E18" s="9">
        <v>104</v>
      </c>
      <c r="F18" s="9">
        <v>243</v>
      </c>
      <c r="G18" s="9">
        <v>198</v>
      </c>
      <c r="H18" s="9">
        <v>29</v>
      </c>
      <c r="I18" s="9">
        <v>38</v>
      </c>
      <c r="J18" s="9">
        <v>1</v>
      </c>
      <c r="K18" s="9">
        <v>0</v>
      </c>
      <c r="L18" s="9">
        <v>0</v>
      </c>
      <c r="M18" s="9">
        <v>39</v>
      </c>
      <c r="N18" s="9">
        <v>1</v>
      </c>
      <c r="O18" s="9">
        <v>19</v>
      </c>
      <c r="P18" s="9">
        <v>2</v>
      </c>
      <c r="Q18" s="9">
        <v>18</v>
      </c>
      <c r="R18" s="9">
        <v>0</v>
      </c>
      <c r="S18" s="9">
        <v>25</v>
      </c>
      <c r="T18" s="9">
        <v>0</v>
      </c>
      <c r="U18" s="9">
        <v>2</v>
      </c>
      <c r="V18" s="9">
        <v>55</v>
      </c>
      <c r="W18" s="9">
        <v>5</v>
      </c>
      <c r="X18" s="9">
        <v>0.28899999999999998</v>
      </c>
      <c r="Y18" s="9">
        <v>0.19700000000000001</v>
      </c>
      <c r="Z18" s="2">
        <v>1017</v>
      </c>
      <c r="AA18" s="45" t="s">
        <v>556</v>
      </c>
      <c r="AB18" s="6">
        <f t="shared" si="0"/>
        <v>0.192</v>
      </c>
      <c r="AC18" s="10">
        <f t="shared" si="1"/>
        <v>0.97435897435897434</v>
      </c>
      <c r="AD18" s="10">
        <f t="shared" si="2"/>
        <v>2.564102564102564E-2</v>
      </c>
      <c r="AE18" s="10">
        <f t="shared" si="3"/>
        <v>0</v>
      </c>
      <c r="AF18" s="10">
        <f t="shared" si="4"/>
        <v>0</v>
      </c>
      <c r="AG18" s="10">
        <f t="shared" si="5"/>
        <v>0.1111111111111111</v>
      </c>
      <c r="AH18" s="10">
        <f t="shared" si="6"/>
        <v>0.22633744855967078</v>
      </c>
      <c r="AI18" s="54">
        <f t="shared" si="7"/>
        <v>30</v>
      </c>
      <c r="AJ18">
        <f t="shared" si="14"/>
        <v>10</v>
      </c>
      <c r="AK18">
        <f>(work!$E$2*AP18)+(work!$E$3*AQ18)+(work!$E$4*AR18)+(work!$E$5*AS18)+(work!$E$6*AT18)+(work!$E$7*AU18)</f>
        <v>12</v>
      </c>
      <c r="AL18" t="s">
        <v>41</v>
      </c>
      <c r="AM18" t="s">
        <v>41</v>
      </c>
      <c r="AN18" t="s">
        <v>37</v>
      </c>
      <c r="AO18" t="s">
        <v>40</v>
      </c>
      <c r="AP18">
        <f t="shared" si="8"/>
        <v>0</v>
      </c>
      <c r="AQ18">
        <f t="shared" si="9"/>
        <v>1</v>
      </c>
      <c r="AR18">
        <f t="shared" si="10"/>
        <v>0</v>
      </c>
      <c r="AS18">
        <f t="shared" si="11"/>
        <v>0</v>
      </c>
      <c r="AT18">
        <f t="shared" si="12"/>
        <v>1</v>
      </c>
      <c r="AU18">
        <f t="shared" si="13"/>
        <v>2</v>
      </c>
    </row>
    <row r="19" spans="1:47" x14ac:dyDescent="0.15">
      <c r="A19" s="4">
        <v>49</v>
      </c>
      <c r="B19" s="5" t="s">
        <v>117</v>
      </c>
      <c r="C19" s="34" t="s">
        <v>23</v>
      </c>
      <c r="D19" s="6">
        <v>0.27</v>
      </c>
      <c r="E19" s="2">
        <v>143</v>
      </c>
      <c r="F19" s="2">
        <v>608</v>
      </c>
      <c r="G19" s="2">
        <v>551</v>
      </c>
      <c r="H19" s="2">
        <v>88</v>
      </c>
      <c r="I19" s="2">
        <v>149</v>
      </c>
      <c r="J19" s="2">
        <v>26</v>
      </c>
      <c r="K19" s="2">
        <v>14</v>
      </c>
      <c r="L19" s="2">
        <v>22</v>
      </c>
      <c r="M19" s="2">
        <v>269</v>
      </c>
      <c r="N19" s="2">
        <v>62</v>
      </c>
      <c r="O19" s="2">
        <v>13</v>
      </c>
      <c r="P19" s="2">
        <v>4</v>
      </c>
      <c r="Q19" s="2">
        <v>17</v>
      </c>
      <c r="R19" s="2">
        <v>3</v>
      </c>
      <c r="S19" s="2">
        <v>30</v>
      </c>
      <c r="T19" s="2">
        <v>4</v>
      </c>
      <c r="U19" s="2">
        <v>7</v>
      </c>
      <c r="V19" s="2">
        <v>117</v>
      </c>
      <c r="W19" s="2">
        <v>2</v>
      </c>
      <c r="X19" s="2">
        <v>0.315</v>
      </c>
      <c r="Y19" s="2">
        <v>0.48799999999999999</v>
      </c>
      <c r="Z19" s="2">
        <v>1018</v>
      </c>
      <c r="AA19" s="44" t="s">
        <v>557</v>
      </c>
      <c r="AB19" s="6">
        <f t="shared" si="0"/>
        <v>0.27</v>
      </c>
      <c r="AC19" s="10">
        <f t="shared" si="1"/>
        <v>0.70616113744075826</v>
      </c>
      <c r="AD19" s="10">
        <f t="shared" si="2"/>
        <v>0.12322274881516587</v>
      </c>
      <c r="AE19" s="10">
        <f t="shared" si="3"/>
        <v>6.6350710900473939E-2</v>
      </c>
      <c r="AF19" s="10">
        <f t="shared" si="4"/>
        <v>0.10426540284360189</v>
      </c>
      <c r="AG19" s="10">
        <f t="shared" si="5"/>
        <v>6.0855263157894739E-2</v>
      </c>
      <c r="AH19" s="10">
        <f t="shared" si="6"/>
        <v>0.19243421052631579</v>
      </c>
      <c r="AI19" s="54">
        <f t="shared" si="7"/>
        <v>47.5</v>
      </c>
      <c r="AJ19">
        <f t="shared" si="14"/>
        <v>60</v>
      </c>
      <c r="AK19">
        <f>(work!$E$2*AP19)+(work!$E$3*AQ19)+(work!$E$4*AR19)+(work!$E$5*AS19)+(work!$E$6*AT19)+(work!$E$7*AU19)</f>
        <v>19</v>
      </c>
      <c r="AL19" t="s">
        <v>38</v>
      </c>
      <c r="AM19" t="s">
        <v>37</v>
      </c>
      <c r="AN19" t="s">
        <v>41</v>
      </c>
      <c r="AO19" t="s">
        <v>39</v>
      </c>
      <c r="AP19">
        <f t="shared" si="8"/>
        <v>0</v>
      </c>
      <c r="AQ19">
        <f t="shared" si="9"/>
        <v>1</v>
      </c>
      <c r="AR19">
        <f t="shared" si="10"/>
        <v>1</v>
      </c>
      <c r="AS19">
        <f t="shared" si="11"/>
        <v>1</v>
      </c>
      <c r="AT19">
        <f t="shared" si="12"/>
        <v>0</v>
      </c>
      <c r="AU19">
        <f t="shared" si="13"/>
        <v>1</v>
      </c>
    </row>
    <row r="20" spans="1:47" x14ac:dyDescent="0.15">
      <c r="A20" s="7">
        <v>81</v>
      </c>
      <c r="B20" s="8" t="s">
        <v>152</v>
      </c>
      <c r="C20" s="29" t="s">
        <v>23</v>
      </c>
      <c r="D20" s="6">
        <v>0.24199999999999999</v>
      </c>
      <c r="E20" s="9">
        <v>71</v>
      </c>
      <c r="F20" s="9">
        <v>296</v>
      </c>
      <c r="G20" s="9">
        <v>281</v>
      </c>
      <c r="H20" s="9">
        <v>27</v>
      </c>
      <c r="I20" s="9">
        <v>68</v>
      </c>
      <c r="J20" s="9">
        <v>11</v>
      </c>
      <c r="K20" s="9">
        <v>0</v>
      </c>
      <c r="L20" s="9">
        <v>8</v>
      </c>
      <c r="M20" s="9">
        <v>103</v>
      </c>
      <c r="N20" s="9">
        <v>30</v>
      </c>
      <c r="O20" s="9">
        <v>1</v>
      </c>
      <c r="P20" s="9">
        <v>1</v>
      </c>
      <c r="Q20" s="9">
        <v>0</v>
      </c>
      <c r="R20" s="9">
        <v>3</v>
      </c>
      <c r="S20" s="9">
        <v>9</v>
      </c>
      <c r="T20" s="9">
        <v>0</v>
      </c>
      <c r="U20" s="9">
        <v>3</v>
      </c>
      <c r="V20" s="9">
        <v>32</v>
      </c>
      <c r="W20" s="9">
        <v>6</v>
      </c>
      <c r="X20" s="9">
        <v>0.27</v>
      </c>
      <c r="Y20" s="9">
        <v>0.36699999999999999</v>
      </c>
      <c r="Z20" s="2">
        <v>1019</v>
      </c>
      <c r="AA20" s="45" t="s">
        <v>558</v>
      </c>
      <c r="AB20" s="6">
        <f t="shared" si="0"/>
        <v>0.24199999999999999</v>
      </c>
      <c r="AC20" s="10">
        <f t="shared" si="1"/>
        <v>0.7816091954022989</v>
      </c>
      <c r="AD20" s="10">
        <f t="shared" si="2"/>
        <v>0.12643678160919541</v>
      </c>
      <c r="AE20" s="10">
        <f t="shared" si="3"/>
        <v>0</v>
      </c>
      <c r="AF20" s="10">
        <f t="shared" si="4"/>
        <v>9.1954022988505746E-2</v>
      </c>
      <c r="AG20" s="10">
        <f t="shared" si="5"/>
        <v>4.0540540540540543E-2</v>
      </c>
      <c r="AH20" s="10">
        <f t="shared" si="6"/>
        <v>0.10810810810810811</v>
      </c>
      <c r="AI20" s="54">
        <f t="shared" si="7"/>
        <v>47.5</v>
      </c>
      <c r="AJ20">
        <f t="shared" si="14"/>
        <v>20</v>
      </c>
      <c r="AK20">
        <f>(work!$E$2*AP20)+(work!$E$3*AQ20)+(work!$E$4*AR20)+(work!$E$5*AS20)+(work!$E$6*AT20)+(work!$E$7*AU20)</f>
        <v>19</v>
      </c>
      <c r="AL20" t="s">
        <v>40</v>
      </c>
      <c r="AM20" t="s">
        <v>38</v>
      </c>
      <c r="AN20" t="s">
        <v>41</v>
      </c>
      <c r="AO20" t="s">
        <v>36</v>
      </c>
      <c r="AP20">
        <f t="shared" si="8"/>
        <v>1</v>
      </c>
      <c r="AQ20">
        <f t="shared" si="9"/>
        <v>0</v>
      </c>
      <c r="AR20">
        <f t="shared" si="10"/>
        <v>1</v>
      </c>
      <c r="AS20">
        <f t="shared" si="11"/>
        <v>0</v>
      </c>
      <c r="AT20">
        <f t="shared" si="12"/>
        <v>1</v>
      </c>
      <c r="AU20">
        <f t="shared" si="13"/>
        <v>1</v>
      </c>
    </row>
    <row r="21" spans="1:47" x14ac:dyDescent="0.15">
      <c r="A21" s="4">
        <v>65</v>
      </c>
      <c r="B21" s="5" t="s">
        <v>133</v>
      </c>
      <c r="C21" s="16" t="s">
        <v>24</v>
      </c>
      <c r="D21" s="6">
        <v>0.25900000000000001</v>
      </c>
      <c r="E21" s="2">
        <v>132</v>
      </c>
      <c r="F21" s="2">
        <v>455</v>
      </c>
      <c r="G21" s="2">
        <v>386</v>
      </c>
      <c r="H21" s="2">
        <v>45</v>
      </c>
      <c r="I21" s="2">
        <v>100</v>
      </c>
      <c r="J21" s="2">
        <v>27</v>
      </c>
      <c r="K21" s="2">
        <v>1</v>
      </c>
      <c r="L21" s="2">
        <v>8</v>
      </c>
      <c r="M21" s="2">
        <v>153</v>
      </c>
      <c r="N21" s="2">
        <v>47</v>
      </c>
      <c r="O21" s="2">
        <v>5</v>
      </c>
      <c r="P21" s="2">
        <v>1</v>
      </c>
      <c r="Q21" s="2">
        <v>28</v>
      </c>
      <c r="R21" s="2">
        <v>1</v>
      </c>
      <c r="S21" s="2">
        <v>39</v>
      </c>
      <c r="T21" s="2">
        <v>3</v>
      </c>
      <c r="U21" s="2">
        <v>1</v>
      </c>
      <c r="V21" s="2">
        <v>67</v>
      </c>
      <c r="W21" s="2">
        <v>6</v>
      </c>
      <c r="X21" s="2">
        <v>0.32800000000000001</v>
      </c>
      <c r="Y21" s="2">
        <v>0.39600000000000002</v>
      </c>
      <c r="Z21" s="2">
        <v>1020</v>
      </c>
      <c r="AA21" s="44" t="s">
        <v>559</v>
      </c>
      <c r="AB21" s="6">
        <f t="shared" si="0"/>
        <v>0.25900000000000001</v>
      </c>
      <c r="AC21" s="10">
        <f t="shared" si="1"/>
        <v>0.73529411764705888</v>
      </c>
      <c r="AD21" s="10">
        <f t="shared" si="2"/>
        <v>0.19852941176470587</v>
      </c>
      <c r="AE21" s="10">
        <f t="shared" si="3"/>
        <v>7.3529411764705881E-3</v>
      </c>
      <c r="AF21" s="10">
        <f t="shared" si="4"/>
        <v>5.8823529411764705E-2</v>
      </c>
      <c r="AG21" s="10">
        <f t="shared" si="5"/>
        <v>8.7912087912087919E-2</v>
      </c>
      <c r="AH21" s="10">
        <f t="shared" si="6"/>
        <v>0.14725274725274726</v>
      </c>
      <c r="AI21" s="54">
        <f t="shared" si="7"/>
        <v>50</v>
      </c>
      <c r="AJ21">
        <f t="shared" si="14"/>
        <v>40</v>
      </c>
      <c r="AK21">
        <f>(work!$E$2*AP21)+(work!$E$3*AQ21)+(work!$E$4*AR21)+(work!$E$5*AS21)+(work!$E$6*AT21)+(work!$E$7*AU21)</f>
        <v>20</v>
      </c>
      <c r="AL21" t="s">
        <v>39</v>
      </c>
      <c r="AM21" t="s">
        <v>39</v>
      </c>
      <c r="AN21" t="s">
        <v>39</v>
      </c>
      <c r="AO21" t="s">
        <v>37</v>
      </c>
      <c r="AP21">
        <f t="shared" si="8"/>
        <v>0</v>
      </c>
      <c r="AQ21">
        <f t="shared" si="9"/>
        <v>1</v>
      </c>
      <c r="AR21">
        <f t="shared" si="10"/>
        <v>0</v>
      </c>
      <c r="AS21">
        <f t="shared" si="11"/>
        <v>3</v>
      </c>
      <c r="AT21">
        <f t="shared" si="12"/>
        <v>0</v>
      </c>
      <c r="AU21">
        <f t="shared" si="13"/>
        <v>0</v>
      </c>
    </row>
    <row r="22" spans="1:47" x14ac:dyDescent="0.15">
      <c r="A22" s="7">
        <v>46</v>
      </c>
      <c r="B22" s="8" t="s">
        <v>114</v>
      </c>
      <c r="C22" s="26" t="s">
        <v>18</v>
      </c>
      <c r="D22" s="6">
        <v>0.27400000000000002</v>
      </c>
      <c r="E22" s="9">
        <v>141</v>
      </c>
      <c r="F22" s="9">
        <v>645</v>
      </c>
      <c r="G22" s="9">
        <v>588</v>
      </c>
      <c r="H22" s="9">
        <v>92</v>
      </c>
      <c r="I22" s="9">
        <v>161</v>
      </c>
      <c r="J22" s="9">
        <v>20</v>
      </c>
      <c r="K22" s="9">
        <v>7</v>
      </c>
      <c r="L22" s="9">
        <v>7</v>
      </c>
      <c r="M22" s="9">
        <v>216</v>
      </c>
      <c r="N22" s="9">
        <v>57</v>
      </c>
      <c r="O22" s="9">
        <v>21</v>
      </c>
      <c r="P22" s="9">
        <v>9</v>
      </c>
      <c r="Q22" s="9">
        <v>1</v>
      </c>
      <c r="R22" s="9">
        <v>5</v>
      </c>
      <c r="S22" s="9">
        <v>47</v>
      </c>
      <c r="T22" s="9">
        <v>2</v>
      </c>
      <c r="U22" s="9">
        <v>4</v>
      </c>
      <c r="V22" s="9">
        <v>80</v>
      </c>
      <c r="W22" s="9">
        <v>2</v>
      </c>
      <c r="X22" s="9">
        <v>0.32900000000000001</v>
      </c>
      <c r="Y22" s="9">
        <v>0.36699999999999999</v>
      </c>
      <c r="Z22" s="2">
        <v>1021</v>
      </c>
      <c r="AA22" s="45" t="s">
        <v>560</v>
      </c>
      <c r="AB22" s="6">
        <f t="shared" si="0"/>
        <v>0.27400000000000002</v>
      </c>
      <c r="AC22" s="10">
        <f t="shared" si="1"/>
        <v>0.82564102564102559</v>
      </c>
      <c r="AD22" s="10">
        <f t="shared" si="2"/>
        <v>0.10256410256410256</v>
      </c>
      <c r="AE22" s="10">
        <f t="shared" si="3"/>
        <v>3.5897435897435895E-2</v>
      </c>
      <c r="AF22" s="10">
        <f t="shared" si="4"/>
        <v>3.5897435897435895E-2</v>
      </c>
      <c r="AG22" s="10">
        <f t="shared" si="5"/>
        <v>7.9069767441860464E-2</v>
      </c>
      <c r="AH22" s="10">
        <f t="shared" si="6"/>
        <v>0.12403100775193798</v>
      </c>
      <c r="AI22" s="54">
        <f t="shared" si="7"/>
        <v>45</v>
      </c>
      <c r="AJ22">
        <f t="shared" si="14"/>
        <v>60</v>
      </c>
      <c r="AK22">
        <f>(work!$E$2*AP22)+(work!$E$3*AQ22)+(work!$E$4*AR22)+(work!$E$5*AS22)+(work!$E$6*AT22)+(work!$E$7*AU22)</f>
        <v>18</v>
      </c>
      <c r="AL22" t="s">
        <v>38</v>
      </c>
      <c r="AM22" t="s">
        <v>40</v>
      </c>
      <c r="AN22" t="s">
        <v>40</v>
      </c>
      <c r="AO22" t="s">
        <v>37</v>
      </c>
      <c r="AP22">
        <f t="shared" si="8"/>
        <v>0</v>
      </c>
      <c r="AQ22">
        <f t="shared" si="9"/>
        <v>1</v>
      </c>
      <c r="AR22">
        <f t="shared" si="10"/>
        <v>1</v>
      </c>
      <c r="AS22">
        <f t="shared" si="11"/>
        <v>0</v>
      </c>
      <c r="AT22">
        <f t="shared" si="12"/>
        <v>2</v>
      </c>
      <c r="AU22">
        <f t="shared" si="13"/>
        <v>0</v>
      </c>
    </row>
    <row r="23" spans="1:47" x14ac:dyDescent="0.15">
      <c r="A23" s="4">
        <v>97</v>
      </c>
      <c r="B23" s="5" t="s">
        <v>165</v>
      </c>
      <c r="C23" s="16" t="s">
        <v>21</v>
      </c>
      <c r="D23" s="6">
        <v>0.23100000000000001</v>
      </c>
      <c r="E23" s="2">
        <v>128</v>
      </c>
      <c r="F23" s="2">
        <v>428</v>
      </c>
      <c r="G23" s="2">
        <v>377</v>
      </c>
      <c r="H23" s="2">
        <v>45</v>
      </c>
      <c r="I23" s="2">
        <v>87</v>
      </c>
      <c r="J23" s="2">
        <v>14</v>
      </c>
      <c r="K23" s="2">
        <v>2</v>
      </c>
      <c r="L23" s="2">
        <v>4</v>
      </c>
      <c r="M23" s="2">
        <v>117</v>
      </c>
      <c r="N23" s="2">
        <v>28</v>
      </c>
      <c r="O23" s="2">
        <v>15</v>
      </c>
      <c r="P23" s="2">
        <v>9</v>
      </c>
      <c r="Q23" s="2">
        <v>20</v>
      </c>
      <c r="R23" s="2">
        <v>0</v>
      </c>
      <c r="S23" s="2">
        <v>28</v>
      </c>
      <c r="T23" s="2">
        <v>1</v>
      </c>
      <c r="U23" s="2">
        <v>3</v>
      </c>
      <c r="V23" s="2">
        <v>77</v>
      </c>
      <c r="W23" s="2">
        <v>8</v>
      </c>
      <c r="X23" s="2">
        <v>0.28899999999999998</v>
      </c>
      <c r="Y23" s="2">
        <v>0.31</v>
      </c>
      <c r="Z23" s="2">
        <v>1022</v>
      </c>
      <c r="AA23" s="44" t="s">
        <v>561</v>
      </c>
      <c r="AB23" s="6">
        <f t="shared" si="0"/>
        <v>0.23100000000000001</v>
      </c>
      <c r="AC23" s="10">
        <f t="shared" si="1"/>
        <v>0.81308411214953269</v>
      </c>
      <c r="AD23" s="10">
        <f t="shared" si="2"/>
        <v>0.13084112149532709</v>
      </c>
      <c r="AE23" s="10">
        <f t="shared" si="3"/>
        <v>1.8691588785046728E-2</v>
      </c>
      <c r="AF23" s="10">
        <f t="shared" si="4"/>
        <v>3.7383177570093455E-2</v>
      </c>
      <c r="AG23" s="10">
        <f t="shared" si="5"/>
        <v>7.2429906542056069E-2</v>
      </c>
      <c r="AH23" s="10">
        <f t="shared" si="6"/>
        <v>0.17990654205607476</v>
      </c>
      <c r="AI23" s="54">
        <f t="shared" si="7"/>
        <v>25</v>
      </c>
      <c r="AJ23">
        <f t="shared" si="14"/>
        <v>20</v>
      </c>
      <c r="AK23">
        <f>(work!$E$2*AP23)+(work!$E$3*AQ23)+(work!$E$4*AR23)+(work!$E$5*AS23)+(work!$E$6*AT23)+(work!$E$7*AU23)</f>
        <v>10</v>
      </c>
      <c r="AL23" t="s">
        <v>40</v>
      </c>
      <c r="AM23" t="s">
        <v>40</v>
      </c>
      <c r="AN23" t="s">
        <v>40</v>
      </c>
      <c r="AO23" t="s">
        <v>39</v>
      </c>
      <c r="AP23">
        <f t="shared" si="8"/>
        <v>0</v>
      </c>
      <c r="AQ23">
        <f t="shared" si="9"/>
        <v>0</v>
      </c>
      <c r="AR23">
        <f t="shared" si="10"/>
        <v>0</v>
      </c>
      <c r="AS23">
        <f t="shared" si="11"/>
        <v>1</v>
      </c>
      <c r="AT23">
        <f t="shared" si="12"/>
        <v>3</v>
      </c>
      <c r="AU23">
        <f t="shared" si="13"/>
        <v>0</v>
      </c>
    </row>
    <row r="24" spans="1:47" x14ac:dyDescent="0.15">
      <c r="A24" s="4">
        <v>46</v>
      </c>
      <c r="B24" s="5" t="s">
        <v>116</v>
      </c>
      <c r="C24" s="16" t="s">
        <v>22</v>
      </c>
      <c r="D24" s="6">
        <v>0.27400000000000002</v>
      </c>
      <c r="E24" s="2">
        <v>104</v>
      </c>
      <c r="F24" s="2">
        <v>429</v>
      </c>
      <c r="G24" s="2">
        <v>383</v>
      </c>
      <c r="H24" s="2">
        <v>56</v>
      </c>
      <c r="I24" s="2">
        <v>105</v>
      </c>
      <c r="J24" s="2">
        <v>22</v>
      </c>
      <c r="K24" s="2">
        <v>4</v>
      </c>
      <c r="L24" s="2">
        <v>14</v>
      </c>
      <c r="M24" s="2">
        <v>177</v>
      </c>
      <c r="N24" s="2">
        <v>59</v>
      </c>
      <c r="O24" s="2">
        <v>3</v>
      </c>
      <c r="P24" s="2">
        <v>4</v>
      </c>
      <c r="Q24" s="2">
        <v>0</v>
      </c>
      <c r="R24" s="2">
        <v>1</v>
      </c>
      <c r="S24" s="2">
        <v>38</v>
      </c>
      <c r="T24" s="2">
        <v>0</v>
      </c>
      <c r="U24" s="2">
        <v>7</v>
      </c>
      <c r="V24" s="2">
        <v>103</v>
      </c>
      <c r="W24" s="2">
        <v>11</v>
      </c>
      <c r="X24" s="2">
        <v>0.35</v>
      </c>
      <c r="Y24" s="2">
        <v>0.46200000000000002</v>
      </c>
      <c r="Z24" s="2">
        <v>1023</v>
      </c>
      <c r="AA24" s="44" t="s">
        <v>562</v>
      </c>
      <c r="AB24" s="6">
        <f t="shared" si="0"/>
        <v>0.27400000000000002</v>
      </c>
      <c r="AC24" s="10">
        <f t="shared" si="1"/>
        <v>0.72413793103448276</v>
      </c>
      <c r="AD24" s="10">
        <f t="shared" si="2"/>
        <v>0.15172413793103448</v>
      </c>
      <c r="AE24" s="10">
        <f t="shared" si="3"/>
        <v>2.7586206896551724E-2</v>
      </c>
      <c r="AF24" s="10">
        <f t="shared" si="4"/>
        <v>9.6551724137931033E-2</v>
      </c>
      <c r="AG24" s="10">
        <f t="shared" si="5"/>
        <v>0.1048951048951049</v>
      </c>
      <c r="AH24" s="10">
        <f t="shared" si="6"/>
        <v>0.2400932400932401</v>
      </c>
      <c r="AI24" s="54">
        <f t="shared" si="7"/>
        <v>55</v>
      </c>
      <c r="AJ24">
        <f t="shared" si="14"/>
        <v>60</v>
      </c>
      <c r="AK24">
        <f>(work!$E$2*AP24)+(work!$E$3*AQ24)+(work!$E$4*AR24)+(work!$E$5*AS24)+(work!$E$6*AT24)+(work!$E$7*AU24)</f>
        <v>22</v>
      </c>
      <c r="AL24" t="s">
        <v>38</v>
      </c>
      <c r="AM24" t="s">
        <v>37</v>
      </c>
      <c r="AN24" t="s">
        <v>38</v>
      </c>
      <c r="AO24" t="s">
        <v>40</v>
      </c>
      <c r="AP24">
        <f t="shared" si="8"/>
        <v>0</v>
      </c>
      <c r="AQ24">
        <f t="shared" si="9"/>
        <v>1</v>
      </c>
      <c r="AR24">
        <f t="shared" si="10"/>
        <v>2</v>
      </c>
      <c r="AS24">
        <f t="shared" si="11"/>
        <v>0</v>
      </c>
      <c r="AT24">
        <f t="shared" si="12"/>
        <v>1</v>
      </c>
      <c r="AU24">
        <f t="shared" si="13"/>
        <v>0</v>
      </c>
    </row>
    <row r="25" spans="1:47" x14ac:dyDescent="0.15">
      <c r="A25" s="7">
        <v>46</v>
      </c>
      <c r="B25" s="8" t="s">
        <v>115</v>
      </c>
      <c r="C25" s="35" t="s">
        <v>24</v>
      </c>
      <c r="D25" s="6">
        <v>0.27400000000000002</v>
      </c>
      <c r="E25" s="9">
        <v>117</v>
      </c>
      <c r="F25" s="9">
        <v>378</v>
      </c>
      <c r="G25" s="9">
        <v>347</v>
      </c>
      <c r="H25" s="9">
        <v>48</v>
      </c>
      <c r="I25" s="9">
        <v>95</v>
      </c>
      <c r="J25" s="9">
        <v>19</v>
      </c>
      <c r="K25" s="9">
        <v>4</v>
      </c>
      <c r="L25" s="9">
        <v>11</v>
      </c>
      <c r="M25" s="9">
        <v>155</v>
      </c>
      <c r="N25" s="9">
        <v>48</v>
      </c>
      <c r="O25" s="9">
        <v>5</v>
      </c>
      <c r="P25" s="9">
        <v>3</v>
      </c>
      <c r="Q25" s="9">
        <v>1</v>
      </c>
      <c r="R25" s="9">
        <v>2</v>
      </c>
      <c r="S25" s="9">
        <v>26</v>
      </c>
      <c r="T25" s="9">
        <v>0</v>
      </c>
      <c r="U25" s="9">
        <v>2</v>
      </c>
      <c r="V25" s="9">
        <v>54</v>
      </c>
      <c r="W25" s="9">
        <v>14</v>
      </c>
      <c r="X25" s="9">
        <v>0.32600000000000001</v>
      </c>
      <c r="Y25" s="9">
        <v>0.44700000000000001</v>
      </c>
      <c r="Z25" s="2">
        <v>1024</v>
      </c>
      <c r="AA25" s="45" t="s">
        <v>563</v>
      </c>
      <c r="AB25" s="6">
        <f t="shared" si="0"/>
        <v>0.27400000000000002</v>
      </c>
      <c r="AC25" s="10">
        <f t="shared" si="1"/>
        <v>0.73643410852713176</v>
      </c>
      <c r="AD25" s="10">
        <f t="shared" si="2"/>
        <v>0.14728682170542637</v>
      </c>
      <c r="AE25" s="10">
        <f t="shared" si="3"/>
        <v>3.1007751937984496E-2</v>
      </c>
      <c r="AF25" s="10">
        <f t="shared" si="4"/>
        <v>8.5271317829457363E-2</v>
      </c>
      <c r="AG25" s="10">
        <f t="shared" si="5"/>
        <v>7.407407407407407E-2</v>
      </c>
      <c r="AH25" s="10">
        <f t="shared" si="6"/>
        <v>0.14285714285714285</v>
      </c>
      <c r="AI25" s="54">
        <f t="shared" si="7"/>
        <v>55</v>
      </c>
      <c r="AJ25">
        <f t="shared" si="14"/>
        <v>60</v>
      </c>
      <c r="AK25">
        <f>(work!$E$2*AP25)+(work!$E$3*AQ25)+(work!$E$4*AR25)+(work!$E$5*AS25)+(work!$E$6*AT25)+(work!$E$7*AU25)</f>
        <v>22</v>
      </c>
      <c r="AL25" t="s">
        <v>38</v>
      </c>
      <c r="AM25" t="s">
        <v>38</v>
      </c>
      <c r="AN25" t="s">
        <v>40</v>
      </c>
      <c r="AO25" t="s">
        <v>37</v>
      </c>
      <c r="AP25">
        <f t="shared" si="8"/>
        <v>0</v>
      </c>
      <c r="AQ25">
        <f t="shared" si="9"/>
        <v>1</v>
      </c>
      <c r="AR25">
        <f t="shared" si="10"/>
        <v>2</v>
      </c>
      <c r="AS25">
        <f t="shared" si="11"/>
        <v>0</v>
      </c>
      <c r="AT25">
        <f t="shared" si="12"/>
        <v>1</v>
      </c>
      <c r="AU25">
        <f t="shared" si="13"/>
        <v>0</v>
      </c>
    </row>
    <row r="26" spans="1:47" x14ac:dyDescent="0.15">
      <c r="A26" s="4">
        <v>117</v>
      </c>
      <c r="B26" s="5" t="s">
        <v>185</v>
      </c>
      <c r="C26" s="34" t="s">
        <v>17</v>
      </c>
      <c r="D26" s="6">
        <v>0.19</v>
      </c>
      <c r="E26" s="2">
        <v>108</v>
      </c>
      <c r="F26" s="2">
        <v>241</v>
      </c>
      <c r="G26" s="2">
        <v>216</v>
      </c>
      <c r="H26" s="2">
        <v>16</v>
      </c>
      <c r="I26" s="2">
        <v>41</v>
      </c>
      <c r="J26" s="2">
        <v>10</v>
      </c>
      <c r="K26" s="2">
        <v>1</v>
      </c>
      <c r="L26" s="2">
        <v>3</v>
      </c>
      <c r="M26" s="2">
        <v>62</v>
      </c>
      <c r="N26" s="2">
        <v>15</v>
      </c>
      <c r="O26" s="2">
        <v>1</v>
      </c>
      <c r="P26" s="2">
        <v>1</v>
      </c>
      <c r="Q26" s="2">
        <v>3</v>
      </c>
      <c r="R26" s="2">
        <v>0</v>
      </c>
      <c r="S26" s="2">
        <v>22</v>
      </c>
      <c r="T26" s="2">
        <v>1</v>
      </c>
      <c r="U26" s="2">
        <v>0</v>
      </c>
      <c r="V26" s="2">
        <v>54</v>
      </c>
      <c r="W26" s="2">
        <v>4</v>
      </c>
      <c r="X26" s="2">
        <v>0.26500000000000001</v>
      </c>
      <c r="Y26" s="2">
        <v>0.28699999999999998</v>
      </c>
      <c r="Z26" s="2">
        <v>1025</v>
      </c>
      <c r="AA26" s="44" t="s">
        <v>564</v>
      </c>
      <c r="AB26" s="6">
        <f t="shared" si="0"/>
        <v>0.19</v>
      </c>
      <c r="AC26" s="10">
        <f t="shared" si="1"/>
        <v>0.74545454545454548</v>
      </c>
      <c r="AD26" s="10">
        <f t="shared" si="2"/>
        <v>0.18181818181818182</v>
      </c>
      <c r="AE26" s="10">
        <f t="shared" si="3"/>
        <v>1.8181818181818181E-2</v>
      </c>
      <c r="AF26" s="10">
        <f t="shared" si="4"/>
        <v>5.4545454545454543E-2</v>
      </c>
      <c r="AG26" s="10">
        <f t="shared" si="5"/>
        <v>9.1286307053941904E-2</v>
      </c>
      <c r="AH26" s="10">
        <f t="shared" si="6"/>
        <v>0.22406639004149378</v>
      </c>
      <c r="AI26" s="54">
        <f t="shared" si="7"/>
        <v>27.5</v>
      </c>
      <c r="AJ26">
        <f t="shared" si="14"/>
        <v>10</v>
      </c>
      <c r="AK26">
        <f>(work!$E$2*AP26)+(work!$E$3*AQ26)+(work!$E$4*AR26)+(work!$E$5*AS26)+(work!$E$6*AT26)+(work!$E$7*AU26)</f>
        <v>11</v>
      </c>
      <c r="AL26" t="s">
        <v>41</v>
      </c>
      <c r="AM26" t="s">
        <v>39</v>
      </c>
      <c r="AN26" t="s">
        <v>39</v>
      </c>
      <c r="AO26" t="s">
        <v>40</v>
      </c>
      <c r="AP26">
        <f t="shared" si="8"/>
        <v>0</v>
      </c>
      <c r="AQ26">
        <f t="shared" si="9"/>
        <v>0</v>
      </c>
      <c r="AR26">
        <f t="shared" si="10"/>
        <v>0</v>
      </c>
      <c r="AS26">
        <f t="shared" si="11"/>
        <v>2</v>
      </c>
      <c r="AT26">
        <f t="shared" si="12"/>
        <v>1</v>
      </c>
      <c r="AU26">
        <f t="shared" si="13"/>
        <v>1</v>
      </c>
    </row>
    <row r="27" spans="1:47" x14ac:dyDescent="0.15">
      <c r="A27" s="4">
        <v>19</v>
      </c>
      <c r="B27" s="5" t="s">
        <v>88</v>
      </c>
      <c r="C27" s="25" t="s">
        <v>13</v>
      </c>
      <c r="D27" s="6">
        <v>0.309</v>
      </c>
      <c r="E27" s="2">
        <v>143</v>
      </c>
      <c r="F27" s="2">
        <v>616</v>
      </c>
      <c r="G27" s="2">
        <v>540</v>
      </c>
      <c r="H27" s="2">
        <v>82</v>
      </c>
      <c r="I27" s="2">
        <v>167</v>
      </c>
      <c r="J27" s="2">
        <v>26</v>
      </c>
      <c r="K27" s="2">
        <v>0</v>
      </c>
      <c r="L27" s="2">
        <v>33</v>
      </c>
      <c r="M27" s="2">
        <v>292</v>
      </c>
      <c r="N27" s="2">
        <v>100</v>
      </c>
      <c r="O27" s="2">
        <v>2</v>
      </c>
      <c r="P27" s="2">
        <v>1</v>
      </c>
      <c r="Q27" s="2">
        <v>0</v>
      </c>
      <c r="R27" s="2">
        <v>0</v>
      </c>
      <c r="S27" s="2">
        <v>72</v>
      </c>
      <c r="T27" s="2">
        <v>1</v>
      </c>
      <c r="U27" s="2">
        <v>4</v>
      </c>
      <c r="V27" s="2">
        <v>120</v>
      </c>
      <c r="W27" s="2">
        <v>11</v>
      </c>
      <c r="X27" s="2">
        <v>0.39400000000000002</v>
      </c>
      <c r="Y27" s="2">
        <v>0.54100000000000004</v>
      </c>
      <c r="Z27" s="2">
        <v>1026</v>
      </c>
      <c r="AA27" s="44" t="s">
        <v>565</v>
      </c>
      <c r="AB27" s="6">
        <f t="shared" si="0"/>
        <v>0.309</v>
      </c>
      <c r="AC27" s="10">
        <f t="shared" si="1"/>
        <v>0.73893805309734517</v>
      </c>
      <c r="AD27" s="10">
        <f t="shared" si="2"/>
        <v>0.11504424778761062</v>
      </c>
      <c r="AE27" s="10">
        <f t="shared" si="3"/>
        <v>0</v>
      </c>
      <c r="AF27" s="10">
        <f t="shared" si="4"/>
        <v>0.14601769911504425</v>
      </c>
      <c r="AG27" s="10">
        <f t="shared" si="5"/>
        <v>0.12337662337662338</v>
      </c>
      <c r="AH27" s="10">
        <f t="shared" si="6"/>
        <v>0.19480519480519481</v>
      </c>
      <c r="AI27" s="54">
        <f t="shared" si="7"/>
        <v>75</v>
      </c>
      <c r="AJ27">
        <f t="shared" si="14"/>
        <v>100</v>
      </c>
      <c r="AK27">
        <f>(work!$E$2*AP27)+(work!$E$3*AQ27)+(work!$E$4*AR27)+(work!$E$5*AS27)+(work!$E$6*AT27)+(work!$E$7*AU27)</f>
        <v>30</v>
      </c>
      <c r="AL27" t="s">
        <v>36</v>
      </c>
      <c r="AM27" t="s">
        <v>37</v>
      </c>
      <c r="AN27" t="s">
        <v>37</v>
      </c>
      <c r="AO27" t="s">
        <v>39</v>
      </c>
      <c r="AP27">
        <f t="shared" si="8"/>
        <v>1</v>
      </c>
      <c r="AQ27">
        <f t="shared" si="9"/>
        <v>2</v>
      </c>
      <c r="AR27">
        <f t="shared" si="10"/>
        <v>0</v>
      </c>
      <c r="AS27">
        <f t="shared" si="11"/>
        <v>1</v>
      </c>
      <c r="AT27">
        <f t="shared" si="12"/>
        <v>0</v>
      </c>
      <c r="AU27">
        <f t="shared" si="13"/>
        <v>0</v>
      </c>
    </row>
    <row r="28" spans="1:47" x14ac:dyDescent="0.15">
      <c r="A28" s="4">
        <v>32</v>
      </c>
      <c r="B28" s="5" t="s">
        <v>100</v>
      </c>
      <c r="C28" s="20" t="s">
        <v>19</v>
      </c>
      <c r="D28" s="6">
        <v>0.28699999999999998</v>
      </c>
      <c r="E28" s="2">
        <v>78</v>
      </c>
      <c r="F28" s="2">
        <v>351</v>
      </c>
      <c r="G28" s="2">
        <v>317</v>
      </c>
      <c r="H28" s="2">
        <v>52</v>
      </c>
      <c r="I28" s="2">
        <v>91</v>
      </c>
      <c r="J28" s="2">
        <v>15</v>
      </c>
      <c r="K28" s="2">
        <v>3</v>
      </c>
      <c r="L28" s="2">
        <v>2</v>
      </c>
      <c r="M28" s="2">
        <v>118</v>
      </c>
      <c r="N28" s="2">
        <v>25</v>
      </c>
      <c r="O28" s="2">
        <v>20</v>
      </c>
      <c r="P28" s="2">
        <v>6</v>
      </c>
      <c r="Q28" s="2">
        <v>9</v>
      </c>
      <c r="R28" s="2">
        <v>3</v>
      </c>
      <c r="S28" s="2">
        <v>13</v>
      </c>
      <c r="T28" s="2">
        <v>0</v>
      </c>
      <c r="U28" s="2">
        <v>9</v>
      </c>
      <c r="V28" s="2">
        <v>25</v>
      </c>
      <c r="W28" s="2">
        <v>6</v>
      </c>
      <c r="X28" s="2">
        <v>0.33</v>
      </c>
      <c r="Y28" s="2">
        <v>0.372</v>
      </c>
      <c r="Z28" s="2">
        <v>1027</v>
      </c>
      <c r="AA28" s="44" t="s">
        <v>566</v>
      </c>
      <c r="AB28" s="6">
        <f t="shared" si="0"/>
        <v>0.28699999999999998</v>
      </c>
      <c r="AC28" s="10">
        <f t="shared" si="1"/>
        <v>0.81981981981981977</v>
      </c>
      <c r="AD28" s="10">
        <f t="shared" si="2"/>
        <v>0.13513513513513514</v>
      </c>
      <c r="AE28" s="10">
        <f t="shared" si="3"/>
        <v>2.7027027027027029E-2</v>
      </c>
      <c r="AF28" s="10">
        <f t="shared" si="4"/>
        <v>1.8018018018018018E-2</v>
      </c>
      <c r="AG28" s="10">
        <f t="shared" si="5"/>
        <v>6.2678062678062682E-2</v>
      </c>
      <c r="AH28" s="10">
        <f t="shared" si="6"/>
        <v>7.1225071225071226E-2</v>
      </c>
      <c r="AI28" s="54">
        <f t="shared" si="7"/>
        <v>50</v>
      </c>
      <c r="AJ28">
        <f t="shared" si="14"/>
        <v>80</v>
      </c>
      <c r="AK28">
        <f>(work!$E$2*AP28)+(work!$E$3*AQ28)+(work!$E$4*AR28)+(work!$E$5*AS28)+(work!$E$6*AT28)+(work!$E$7*AU28)</f>
        <v>20</v>
      </c>
      <c r="AL28" t="s">
        <v>37</v>
      </c>
      <c r="AM28" t="s">
        <v>41</v>
      </c>
      <c r="AN28" t="s">
        <v>41</v>
      </c>
      <c r="AO28" t="s">
        <v>36</v>
      </c>
      <c r="AP28">
        <f t="shared" si="8"/>
        <v>1</v>
      </c>
      <c r="AQ28">
        <f t="shared" si="9"/>
        <v>1</v>
      </c>
      <c r="AR28">
        <f t="shared" si="10"/>
        <v>0</v>
      </c>
      <c r="AS28">
        <f t="shared" si="11"/>
        <v>0</v>
      </c>
      <c r="AT28">
        <f t="shared" si="12"/>
        <v>0</v>
      </c>
      <c r="AU28">
        <f t="shared" si="13"/>
        <v>2</v>
      </c>
    </row>
    <row r="29" spans="1:47" x14ac:dyDescent="0.15">
      <c r="A29" s="4">
        <v>109</v>
      </c>
      <c r="B29" s="5" t="s">
        <v>177</v>
      </c>
      <c r="C29" s="30" t="s">
        <v>23</v>
      </c>
      <c r="D29" s="6">
        <v>0.21299999999999999</v>
      </c>
      <c r="E29" s="2">
        <v>133</v>
      </c>
      <c r="F29" s="2">
        <v>363</v>
      </c>
      <c r="G29" s="2">
        <v>314</v>
      </c>
      <c r="H29" s="2">
        <v>27</v>
      </c>
      <c r="I29" s="2">
        <v>67</v>
      </c>
      <c r="J29" s="2">
        <v>13</v>
      </c>
      <c r="K29" s="2">
        <v>1</v>
      </c>
      <c r="L29" s="2">
        <v>7</v>
      </c>
      <c r="M29" s="2">
        <v>103</v>
      </c>
      <c r="N29" s="2">
        <v>37</v>
      </c>
      <c r="O29" s="2">
        <v>2</v>
      </c>
      <c r="P29" s="2">
        <v>1</v>
      </c>
      <c r="Q29" s="2">
        <v>23</v>
      </c>
      <c r="R29" s="2">
        <v>0</v>
      </c>
      <c r="S29" s="2">
        <v>26</v>
      </c>
      <c r="T29" s="2">
        <v>0</v>
      </c>
      <c r="U29" s="2">
        <v>0</v>
      </c>
      <c r="V29" s="2">
        <v>79</v>
      </c>
      <c r="W29" s="2">
        <v>6</v>
      </c>
      <c r="X29" s="2">
        <v>0.27400000000000002</v>
      </c>
      <c r="Y29" s="2">
        <v>0.32800000000000001</v>
      </c>
      <c r="Z29" s="2">
        <v>1028</v>
      </c>
      <c r="AA29" s="44" t="s">
        <v>567</v>
      </c>
      <c r="AB29" s="6">
        <f t="shared" si="0"/>
        <v>0.21299999999999999</v>
      </c>
      <c r="AC29" s="10">
        <f t="shared" si="1"/>
        <v>0.76136363636363635</v>
      </c>
      <c r="AD29" s="10">
        <f t="shared" si="2"/>
        <v>0.14772727272727273</v>
      </c>
      <c r="AE29" s="10">
        <f t="shared" si="3"/>
        <v>1.1363636363636364E-2</v>
      </c>
      <c r="AF29" s="10">
        <f t="shared" si="4"/>
        <v>7.9545454545454544E-2</v>
      </c>
      <c r="AG29" s="10">
        <f t="shared" si="5"/>
        <v>7.1625344352617082E-2</v>
      </c>
      <c r="AH29" s="10">
        <f t="shared" si="6"/>
        <v>0.21763085399449036</v>
      </c>
      <c r="AI29" s="54">
        <f t="shared" si="7"/>
        <v>27.5</v>
      </c>
      <c r="AJ29">
        <f t="shared" si="14"/>
        <v>10</v>
      </c>
      <c r="AK29">
        <f>(work!$E$2*AP29)+(work!$E$3*AQ29)+(work!$E$4*AR29)+(work!$E$5*AS29)+(work!$E$6*AT29)+(work!$E$7*AU29)</f>
        <v>11</v>
      </c>
      <c r="AL29" t="s">
        <v>41</v>
      </c>
      <c r="AM29" t="s">
        <v>38</v>
      </c>
      <c r="AN29" t="s">
        <v>40</v>
      </c>
      <c r="AO29" t="s">
        <v>40</v>
      </c>
      <c r="AP29">
        <f t="shared" si="8"/>
        <v>0</v>
      </c>
      <c r="AQ29">
        <f t="shared" si="9"/>
        <v>0</v>
      </c>
      <c r="AR29">
        <f t="shared" si="10"/>
        <v>1</v>
      </c>
      <c r="AS29">
        <f t="shared" si="11"/>
        <v>0</v>
      </c>
      <c r="AT29">
        <f t="shared" si="12"/>
        <v>2</v>
      </c>
      <c r="AU29">
        <f t="shared" si="13"/>
        <v>1</v>
      </c>
    </row>
    <row r="30" spans="1:47" x14ac:dyDescent="0.15">
      <c r="A30" s="4">
        <v>56</v>
      </c>
      <c r="B30" s="5" t="s">
        <v>127</v>
      </c>
      <c r="C30" s="13" t="s">
        <v>19</v>
      </c>
      <c r="D30" s="6">
        <v>0.26500000000000001</v>
      </c>
      <c r="E30" s="2">
        <v>112</v>
      </c>
      <c r="F30" s="2">
        <v>470</v>
      </c>
      <c r="G30" s="2">
        <v>411</v>
      </c>
      <c r="H30" s="2">
        <v>44</v>
      </c>
      <c r="I30" s="2">
        <v>109</v>
      </c>
      <c r="J30" s="2">
        <v>23</v>
      </c>
      <c r="K30" s="2">
        <v>2</v>
      </c>
      <c r="L30" s="2">
        <v>7</v>
      </c>
      <c r="M30" s="2">
        <v>157</v>
      </c>
      <c r="N30" s="2">
        <v>57</v>
      </c>
      <c r="O30" s="2">
        <v>3</v>
      </c>
      <c r="P30" s="2">
        <v>3</v>
      </c>
      <c r="Q30" s="2">
        <v>0</v>
      </c>
      <c r="R30" s="2">
        <v>6</v>
      </c>
      <c r="S30" s="2">
        <v>48</v>
      </c>
      <c r="T30" s="2">
        <v>2</v>
      </c>
      <c r="U30" s="2">
        <v>5</v>
      </c>
      <c r="V30" s="2">
        <v>63</v>
      </c>
      <c r="W30" s="2">
        <v>9</v>
      </c>
      <c r="X30" s="2">
        <v>0.34499999999999997</v>
      </c>
      <c r="Y30" s="2">
        <v>0.38200000000000001</v>
      </c>
      <c r="Z30" s="2">
        <v>1029</v>
      </c>
      <c r="AA30" s="44" t="s">
        <v>568</v>
      </c>
      <c r="AB30" s="6">
        <f t="shared" si="0"/>
        <v>0.26500000000000001</v>
      </c>
      <c r="AC30" s="10">
        <f t="shared" si="1"/>
        <v>0.77304964539007093</v>
      </c>
      <c r="AD30" s="10">
        <f t="shared" si="2"/>
        <v>0.16312056737588654</v>
      </c>
      <c r="AE30" s="10">
        <f t="shared" si="3"/>
        <v>1.4184397163120567E-2</v>
      </c>
      <c r="AF30" s="10">
        <f t="shared" si="4"/>
        <v>4.9645390070921988E-2</v>
      </c>
      <c r="AG30" s="10">
        <f t="shared" si="5"/>
        <v>0.11276595744680851</v>
      </c>
      <c r="AH30" s="10">
        <f t="shared" si="6"/>
        <v>0.13404255319148936</v>
      </c>
      <c r="AI30" s="54">
        <f t="shared" si="7"/>
        <v>65</v>
      </c>
      <c r="AJ30">
        <f t="shared" si="14"/>
        <v>60</v>
      </c>
      <c r="AK30">
        <f>(work!$E$2*AP30)+(work!$E$3*AQ30)+(work!$E$4*AR30)+(work!$E$5*AS30)+(work!$E$6*AT30)+(work!$E$7*AU30)</f>
        <v>26</v>
      </c>
      <c r="AL30" t="s">
        <v>38</v>
      </c>
      <c r="AM30" t="s">
        <v>39</v>
      </c>
      <c r="AN30" t="s">
        <v>37</v>
      </c>
      <c r="AO30" t="s">
        <v>37</v>
      </c>
      <c r="AP30">
        <f t="shared" si="8"/>
        <v>0</v>
      </c>
      <c r="AQ30">
        <f t="shared" si="9"/>
        <v>2</v>
      </c>
      <c r="AR30">
        <f t="shared" si="10"/>
        <v>1</v>
      </c>
      <c r="AS30">
        <f t="shared" si="11"/>
        <v>1</v>
      </c>
      <c r="AT30">
        <f t="shared" si="12"/>
        <v>0</v>
      </c>
      <c r="AU30">
        <f t="shared" si="13"/>
        <v>0</v>
      </c>
    </row>
    <row r="31" spans="1:47" x14ac:dyDescent="0.15">
      <c r="A31" s="4">
        <v>103</v>
      </c>
      <c r="B31" s="5" t="s">
        <v>171</v>
      </c>
      <c r="C31" s="22" t="s">
        <v>20</v>
      </c>
      <c r="D31" s="6">
        <v>0.223</v>
      </c>
      <c r="E31" s="2">
        <v>111</v>
      </c>
      <c r="F31" s="2">
        <v>356</v>
      </c>
      <c r="G31" s="2">
        <v>310</v>
      </c>
      <c r="H31" s="2">
        <v>50</v>
      </c>
      <c r="I31" s="2">
        <v>69</v>
      </c>
      <c r="J31" s="2">
        <v>7</v>
      </c>
      <c r="K31" s="2">
        <v>3</v>
      </c>
      <c r="L31" s="2">
        <v>1</v>
      </c>
      <c r="M31" s="2">
        <v>85</v>
      </c>
      <c r="N31" s="2">
        <v>34</v>
      </c>
      <c r="O31" s="2">
        <v>32</v>
      </c>
      <c r="P31" s="2">
        <v>11</v>
      </c>
      <c r="Q31" s="2">
        <v>6</v>
      </c>
      <c r="R31" s="2">
        <v>3</v>
      </c>
      <c r="S31" s="2">
        <v>34</v>
      </c>
      <c r="T31" s="2">
        <v>0</v>
      </c>
      <c r="U31" s="2">
        <v>3</v>
      </c>
      <c r="V31" s="2">
        <v>53</v>
      </c>
      <c r="W31" s="2">
        <v>5</v>
      </c>
      <c r="X31" s="2">
        <v>0.30299999999999999</v>
      </c>
      <c r="Y31" s="2">
        <v>0.27400000000000002</v>
      </c>
      <c r="Z31" s="2">
        <v>1030</v>
      </c>
      <c r="AA31" s="44" t="s">
        <v>569</v>
      </c>
      <c r="AB31" s="6">
        <f t="shared" si="0"/>
        <v>0.223</v>
      </c>
      <c r="AC31" s="10">
        <f t="shared" si="1"/>
        <v>0.86250000000000004</v>
      </c>
      <c r="AD31" s="10">
        <f t="shared" si="2"/>
        <v>8.7499999999999994E-2</v>
      </c>
      <c r="AE31" s="10">
        <f t="shared" si="3"/>
        <v>3.7499999999999999E-2</v>
      </c>
      <c r="AF31" s="10">
        <f t="shared" si="4"/>
        <v>1.2500000000000001E-2</v>
      </c>
      <c r="AG31" s="10">
        <f t="shared" si="5"/>
        <v>0.10393258426966293</v>
      </c>
      <c r="AH31" s="10">
        <f t="shared" si="6"/>
        <v>0.14887640449438203</v>
      </c>
      <c r="AI31" s="54">
        <f t="shared" si="7"/>
        <v>40</v>
      </c>
      <c r="AJ31">
        <f t="shared" si="14"/>
        <v>10</v>
      </c>
      <c r="AK31">
        <f>(work!$E$2*AP31)+(work!$E$3*AQ31)+(work!$E$4*AR31)+(work!$E$5*AS31)+(work!$E$6*AT31)+(work!$E$7*AU31)</f>
        <v>16</v>
      </c>
      <c r="AL31" t="s">
        <v>41</v>
      </c>
      <c r="AM31" t="s">
        <v>41</v>
      </c>
      <c r="AN31" t="s">
        <v>38</v>
      </c>
      <c r="AO31" t="s">
        <v>37</v>
      </c>
      <c r="AP31">
        <f t="shared" si="8"/>
        <v>0</v>
      </c>
      <c r="AQ31">
        <f t="shared" si="9"/>
        <v>1</v>
      </c>
      <c r="AR31">
        <f t="shared" si="10"/>
        <v>1</v>
      </c>
      <c r="AS31">
        <f t="shared" si="11"/>
        <v>0</v>
      </c>
      <c r="AT31">
        <f t="shared" si="12"/>
        <v>0</v>
      </c>
      <c r="AU31">
        <f t="shared" si="13"/>
        <v>2</v>
      </c>
    </row>
    <row r="32" spans="1:47" x14ac:dyDescent="0.15">
      <c r="A32" s="7">
        <v>72</v>
      </c>
      <c r="B32" s="8" t="s">
        <v>140</v>
      </c>
      <c r="C32" s="15" t="s">
        <v>15</v>
      </c>
      <c r="D32" s="6">
        <v>0.251</v>
      </c>
      <c r="E32" s="9">
        <v>86</v>
      </c>
      <c r="F32" s="9">
        <v>273</v>
      </c>
      <c r="G32" s="9">
        <v>247</v>
      </c>
      <c r="H32" s="9">
        <v>31</v>
      </c>
      <c r="I32" s="9">
        <v>62</v>
      </c>
      <c r="J32" s="9">
        <v>14</v>
      </c>
      <c r="K32" s="9">
        <v>3</v>
      </c>
      <c r="L32" s="9">
        <v>5</v>
      </c>
      <c r="M32" s="9">
        <v>97</v>
      </c>
      <c r="N32" s="9">
        <v>21</v>
      </c>
      <c r="O32" s="9">
        <v>15</v>
      </c>
      <c r="P32" s="9">
        <v>9</v>
      </c>
      <c r="Q32" s="9">
        <v>4</v>
      </c>
      <c r="R32" s="9">
        <v>0</v>
      </c>
      <c r="S32" s="9">
        <v>19</v>
      </c>
      <c r="T32" s="9">
        <v>1</v>
      </c>
      <c r="U32" s="9">
        <v>3</v>
      </c>
      <c r="V32" s="9">
        <v>68</v>
      </c>
      <c r="W32" s="9">
        <v>4</v>
      </c>
      <c r="X32" s="9">
        <v>0.312</v>
      </c>
      <c r="Y32" s="9">
        <v>0.39300000000000002</v>
      </c>
      <c r="Z32" s="2">
        <v>1031</v>
      </c>
      <c r="AA32" s="45" t="s">
        <v>570</v>
      </c>
      <c r="AB32" s="6">
        <f t="shared" si="0"/>
        <v>0.251</v>
      </c>
      <c r="AC32" s="10">
        <f t="shared" si="1"/>
        <v>0.73809523809523814</v>
      </c>
      <c r="AD32" s="10">
        <f t="shared" si="2"/>
        <v>0.16666666666666666</v>
      </c>
      <c r="AE32" s="10">
        <f t="shared" si="3"/>
        <v>3.5714285714285712E-2</v>
      </c>
      <c r="AF32" s="10">
        <f t="shared" si="4"/>
        <v>5.9523809523809521E-2</v>
      </c>
      <c r="AG32" s="10">
        <f t="shared" si="5"/>
        <v>8.0586080586080591E-2</v>
      </c>
      <c r="AH32" s="10">
        <f t="shared" si="6"/>
        <v>0.24908424908424909</v>
      </c>
      <c r="AI32" s="54">
        <f t="shared" si="7"/>
        <v>27.5</v>
      </c>
      <c r="AJ32">
        <f t="shared" si="14"/>
        <v>40</v>
      </c>
      <c r="AK32">
        <f>(work!$E$2*AP32)+(work!$E$3*AQ32)+(work!$E$4*AR32)+(work!$E$5*AS32)+(work!$E$6*AT32)+(work!$E$7*AU32)</f>
        <v>11</v>
      </c>
      <c r="AL32" t="s">
        <v>39</v>
      </c>
      <c r="AM32" t="s">
        <v>39</v>
      </c>
      <c r="AN32" t="s">
        <v>40</v>
      </c>
      <c r="AO32" t="s">
        <v>41</v>
      </c>
      <c r="AP32">
        <f t="shared" si="8"/>
        <v>0</v>
      </c>
      <c r="AQ32">
        <f t="shared" si="9"/>
        <v>0</v>
      </c>
      <c r="AR32">
        <f t="shared" si="10"/>
        <v>0</v>
      </c>
      <c r="AS32">
        <f t="shared" si="11"/>
        <v>2</v>
      </c>
      <c r="AT32">
        <f t="shared" si="12"/>
        <v>1</v>
      </c>
      <c r="AU32">
        <f t="shared" si="13"/>
        <v>1</v>
      </c>
    </row>
    <row r="33" spans="1:47" x14ac:dyDescent="0.15">
      <c r="A33" s="4">
        <v>68</v>
      </c>
      <c r="B33" s="5" t="s">
        <v>137</v>
      </c>
      <c r="C33" s="36" t="s">
        <v>13</v>
      </c>
      <c r="D33" s="6">
        <v>0.254</v>
      </c>
      <c r="E33" s="2">
        <v>123</v>
      </c>
      <c r="F33" s="2">
        <v>461</v>
      </c>
      <c r="G33" s="2">
        <v>422</v>
      </c>
      <c r="H33" s="2">
        <v>47</v>
      </c>
      <c r="I33" s="2">
        <v>107</v>
      </c>
      <c r="J33" s="2">
        <v>20</v>
      </c>
      <c r="K33" s="2">
        <v>0</v>
      </c>
      <c r="L33" s="2">
        <v>13</v>
      </c>
      <c r="M33" s="2">
        <v>166</v>
      </c>
      <c r="N33" s="2">
        <v>49</v>
      </c>
      <c r="O33" s="2">
        <v>4</v>
      </c>
      <c r="P33" s="2">
        <v>0</v>
      </c>
      <c r="Q33" s="2">
        <v>0</v>
      </c>
      <c r="R33" s="2">
        <v>1</v>
      </c>
      <c r="S33" s="2">
        <v>36</v>
      </c>
      <c r="T33" s="2">
        <v>2</v>
      </c>
      <c r="U33" s="2">
        <v>2</v>
      </c>
      <c r="V33" s="2">
        <v>70</v>
      </c>
      <c r="W33" s="2">
        <v>6</v>
      </c>
      <c r="X33" s="2">
        <v>0.315</v>
      </c>
      <c r="Y33" s="2">
        <v>0.39300000000000002</v>
      </c>
      <c r="Z33" s="2">
        <v>1032</v>
      </c>
      <c r="AA33" s="44" t="s">
        <v>571</v>
      </c>
      <c r="AB33" s="6">
        <f t="shared" si="0"/>
        <v>0.254</v>
      </c>
      <c r="AC33" s="10">
        <f t="shared" si="1"/>
        <v>0.76428571428571423</v>
      </c>
      <c r="AD33" s="10">
        <f t="shared" si="2"/>
        <v>0.14285714285714285</v>
      </c>
      <c r="AE33" s="10">
        <f t="shared" si="3"/>
        <v>0</v>
      </c>
      <c r="AF33" s="10">
        <f t="shared" si="4"/>
        <v>9.285714285714286E-2</v>
      </c>
      <c r="AG33" s="10">
        <f t="shared" si="5"/>
        <v>8.2429501084598705E-2</v>
      </c>
      <c r="AH33" s="10">
        <f t="shared" si="6"/>
        <v>0.15184381778741865</v>
      </c>
      <c r="AI33" s="54">
        <f t="shared" si="7"/>
        <v>55</v>
      </c>
      <c r="AJ33">
        <f t="shared" si="14"/>
        <v>40</v>
      </c>
      <c r="AK33">
        <f>(work!$E$2*AP33)+(work!$E$3*AQ33)+(work!$E$4*AR33)+(work!$E$5*AS33)+(work!$E$6*AT33)+(work!$E$7*AU33)</f>
        <v>22</v>
      </c>
      <c r="AL33" t="s">
        <v>39</v>
      </c>
      <c r="AM33" t="s">
        <v>38</v>
      </c>
      <c r="AN33" t="s">
        <v>39</v>
      </c>
      <c r="AO33" t="s">
        <v>37</v>
      </c>
      <c r="AP33">
        <f t="shared" si="8"/>
        <v>0</v>
      </c>
      <c r="AQ33">
        <f t="shared" si="9"/>
        <v>1</v>
      </c>
      <c r="AR33">
        <f t="shared" si="10"/>
        <v>1</v>
      </c>
      <c r="AS33">
        <f t="shared" si="11"/>
        <v>2</v>
      </c>
      <c r="AT33">
        <f t="shared" si="12"/>
        <v>0</v>
      </c>
      <c r="AU33">
        <f t="shared" si="13"/>
        <v>0</v>
      </c>
    </row>
    <row r="34" spans="1:47" x14ac:dyDescent="0.15">
      <c r="A34" s="7">
        <v>65</v>
      </c>
      <c r="B34" s="8" t="s">
        <v>134</v>
      </c>
      <c r="C34" s="31" t="s">
        <v>14</v>
      </c>
      <c r="D34" s="6">
        <v>0.25900000000000001</v>
      </c>
      <c r="E34" s="9">
        <v>97</v>
      </c>
      <c r="F34" s="9">
        <v>334</v>
      </c>
      <c r="G34" s="9">
        <v>297</v>
      </c>
      <c r="H34" s="9">
        <v>22</v>
      </c>
      <c r="I34" s="9">
        <v>77</v>
      </c>
      <c r="J34" s="9">
        <v>9</v>
      </c>
      <c r="K34" s="9">
        <v>1</v>
      </c>
      <c r="L34" s="9">
        <v>3</v>
      </c>
      <c r="M34" s="9">
        <v>97</v>
      </c>
      <c r="N34" s="9">
        <v>31</v>
      </c>
      <c r="O34" s="9">
        <v>1</v>
      </c>
      <c r="P34" s="9">
        <v>0</v>
      </c>
      <c r="Q34" s="9">
        <v>1</v>
      </c>
      <c r="R34" s="9">
        <v>1</v>
      </c>
      <c r="S34" s="9">
        <v>32</v>
      </c>
      <c r="T34" s="9">
        <v>2</v>
      </c>
      <c r="U34" s="9">
        <v>3</v>
      </c>
      <c r="V34" s="9">
        <v>37</v>
      </c>
      <c r="W34" s="9">
        <v>11</v>
      </c>
      <c r="X34" s="9">
        <v>0.33600000000000002</v>
      </c>
      <c r="Y34" s="9">
        <v>0.32700000000000001</v>
      </c>
      <c r="Z34" s="2">
        <v>1033</v>
      </c>
      <c r="AA34" s="45" t="s">
        <v>572</v>
      </c>
      <c r="AB34" s="6">
        <f t="shared" ref="AB34:AB65" si="15">D34</f>
        <v>0.25900000000000001</v>
      </c>
      <c r="AC34" s="10">
        <f t="shared" ref="AC34:AC65" si="16">I34/(I34+J34+K34+L34)</f>
        <v>0.85555555555555551</v>
      </c>
      <c r="AD34" s="10">
        <f t="shared" ref="AD34:AD65" si="17">J34/($I34+$J34+$K34+$L34)</f>
        <v>0.1</v>
      </c>
      <c r="AE34" s="10">
        <f t="shared" ref="AE34:AE65" si="18">K34/($I34+$J34+$K34+$L34)</f>
        <v>1.1111111111111112E-2</v>
      </c>
      <c r="AF34" s="10">
        <f t="shared" ref="AF34:AF65" si="19">L34/($I34+$J34+$K34+$L34)</f>
        <v>3.3333333333333333E-2</v>
      </c>
      <c r="AG34" s="10">
        <f t="shared" ref="AG34:AG65" si="20">(S34+U34)/F34</f>
        <v>0.10479041916167664</v>
      </c>
      <c r="AH34" s="10">
        <f t="shared" ref="AH34:AH65" si="21">V34/F34</f>
        <v>0.11077844311377245</v>
      </c>
      <c r="AI34" s="54">
        <f t="shared" ref="AI34:AI65" si="22">100*AK34/40</f>
        <v>55</v>
      </c>
      <c r="AJ34">
        <f t="shared" si="14"/>
        <v>40</v>
      </c>
      <c r="AK34">
        <f>(work!$E$2*AP34)+(work!$E$3*AQ34)+(work!$E$4*AR34)+(work!$E$5*AS34)+(work!$E$6*AT34)+(work!$E$7*AU34)</f>
        <v>22</v>
      </c>
      <c r="AL34" t="s">
        <v>39</v>
      </c>
      <c r="AM34" t="s">
        <v>40</v>
      </c>
      <c r="AN34" t="s">
        <v>38</v>
      </c>
      <c r="AO34" t="s">
        <v>36</v>
      </c>
      <c r="AP34">
        <f t="shared" ref="AP34:AP65" si="23">COUNTIF($AL34:$AO34,"A")</f>
        <v>1</v>
      </c>
      <c r="AQ34">
        <f t="shared" ref="AQ34:AQ65" si="24">COUNTIF($AL34:$AO34,"B")</f>
        <v>0</v>
      </c>
      <c r="AR34">
        <f t="shared" ref="AR34:AR65" si="25">COUNTIF($AL34:$AO34,"C")</f>
        <v>1</v>
      </c>
      <c r="AS34">
        <f t="shared" ref="AS34:AS65" si="26">COUNTIF($AL34:$AO34,"D")</f>
        <v>1</v>
      </c>
      <c r="AT34">
        <f t="shared" ref="AT34:AT65" si="27">COUNTIF($AL34:$AO34,"E")</f>
        <v>1</v>
      </c>
      <c r="AU34">
        <f t="shared" ref="AU34:AU65" si="28">COUNTIF($AL34:$AO34,"F")</f>
        <v>0</v>
      </c>
    </row>
    <row r="35" spans="1:47" x14ac:dyDescent="0.15">
      <c r="A35" s="4">
        <v>91</v>
      </c>
      <c r="B35" s="5" t="s">
        <v>160</v>
      </c>
      <c r="C35" s="32" t="s">
        <v>16</v>
      </c>
      <c r="D35" s="6">
        <v>0.23300000000000001</v>
      </c>
      <c r="E35" s="2">
        <v>139</v>
      </c>
      <c r="F35" s="2">
        <v>642</v>
      </c>
      <c r="G35" s="2">
        <v>557</v>
      </c>
      <c r="H35" s="2">
        <v>85</v>
      </c>
      <c r="I35" s="2">
        <v>130</v>
      </c>
      <c r="J35" s="2">
        <v>27</v>
      </c>
      <c r="K35" s="2">
        <v>1</v>
      </c>
      <c r="L35" s="2">
        <v>13</v>
      </c>
      <c r="M35" s="2">
        <v>198</v>
      </c>
      <c r="N35" s="2">
        <v>60</v>
      </c>
      <c r="O35" s="2">
        <v>10</v>
      </c>
      <c r="P35" s="2">
        <v>2</v>
      </c>
      <c r="Q35" s="2">
        <v>30</v>
      </c>
      <c r="R35" s="2">
        <v>1</v>
      </c>
      <c r="S35" s="2">
        <v>51</v>
      </c>
      <c r="T35" s="2">
        <v>2</v>
      </c>
      <c r="U35" s="2">
        <v>3</v>
      </c>
      <c r="V35" s="2">
        <v>111</v>
      </c>
      <c r="W35" s="2">
        <v>5</v>
      </c>
      <c r="X35" s="2">
        <v>0.30099999999999999</v>
      </c>
      <c r="Y35" s="2">
        <v>0.35499999999999998</v>
      </c>
      <c r="Z35" s="2">
        <v>1034</v>
      </c>
      <c r="AA35" s="44" t="s">
        <v>573</v>
      </c>
      <c r="AB35" s="6">
        <f t="shared" si="15"/>
        <v>0.23300000000000001</v>
      </c>
      <c r="AC35" s="10">
        <f t="shared" si="16"/>
        <v>0.76023391812865493</v>
      </c>
      <c r="AD35" s="10">
        <f t="shared" si="17"/>
        <v>0.15789473684210525</v>
      </c>
      <c r="AE35" s="10">
        <f t="shared" si="18"/>
        <v>5.8479532163742687E-3</v>
      </c>
      <c r="AF35" s="10">
        <f t="shared" si="19"/>
        <v>7.6023391812865493E-2</v>
      </c>
      <c r="AG35" s="10">
        <f t="shared" si="20"/>
        <v>8.4112149532710276E-2</v>
      </c>
      <c r="AH35" s="10">
        <f t="shared" si="21"/>
        <v>0.17289719626168223</v>
      </c>
      <c r="AI35" s="54">
        <f t="shared" si="22"/>
        <v>45</v>
      </c>
      <c r="AJ35">
        <f t="shared" si="14"/>
        <v>20</v>
      </c>
      <c r="AK35">
        <f>(work!$E$2*AP35)+(work!$E$3*AQ35)+(work!$E$4*AR35)+(work!$E$5*AS35)+(work!$E$6*AT35)+(work!$E$7*AU35)</f>
        <v>18</v>
      </c>
      <c r="AL35" t="s">
        <v>40</v>
      </c>
      <c r="AM35" t="s">
        <v>38</v>
      </c>
      <c r="AN35" t="s">
        <v>39</v>
      </c>
      <c r="AO35" t="s">
        <v>38</v>
      </c>
      <c r="AP35">
        <f t="shared" si="23"/>
        <v>0</v>
      </c>
      <c r="AQ35">
        <f t="shared" si="24"/>
        <v>0</v>
      </c>
      <c r="AR35">
        <f t="shared" si="25"/>
        <v>2</v>
      </c>
      <c r="AS35">
        <f t="shared" si="26"/>
        <v>1</v>
      </c>
      <c r="AT35">
        <f t="shared" si="27"/>
        <v>1</v>
      </c>
      <c r="AU35">
        <f t="shared" si="28"/>
        <v>0</v>
      </c>
    </row>
    <row r="36" spans="1:47" x14ac:dyDescent="0.15">
      <c r="A36" s="7">
        <v>90</v>
      </c>
      <c r="B36" s="8" t="s">
        <v>158</v>
      </c>
      <c r="C36" s="35" t="s">
        <v>18</v>
      </c>
      <c r="D36" s="6">
        <v>0.23499999999999999</v>
      </c>
      <c r="E36" s="9">
        <v>143</v>
      </c>
      <c r="F36" s="9">
        <v>632</v>
      </c>
      <c r="G36" s="9">
        <v>578</v>
      </c>
      <c r="H36" s="9">
        <v>73</v>
      </c>
      <c r="I36" s="9">
        <v>136</v>
      </c>
      <c r="J36" s="9">
        <v>15</v>
      </c>
      <c r="K36" s="9">
        <v>7</v>
      </c>
      <c r="L36" s="9">
        <v>4</v>
      </c>
      <c r="M36" s="9">
        <v>177</v>
      </c>
      <c r="N36" s="9">
        <v>44</v>
      </c>
      <c r="O36" s="9">
        <v>20</v>
      </c>
      <c r="P36" s="9">
        <v>10</v>
      </c>
      <c r="Q36" s="9">
        <v>26</v>
      </c>
      <c r="R36" s="9">
        <v>3</v>
      </c>
      <c r="S36" s="9">
        <v>19</v>
      </c>
      <c r="T36" s="9">
        <v>0</v>
      </c>
      <c r="U36" s="9">
        <v>6</v>
      </c>
      <c r="V36" s="9">
        <v>111</v>
      </c>
      <c r="W36" s="9">
        <v>12</v>
      </c>
      <c r="X36" s="9">
        <v>0.26600000000000001</v>
      </c>
      <c r="Y36" s="9">
        <v>0.30599999999999999</v>
      </c>
      <c r="Z36" s="2">
        <v>1035</v>
      </c>
      <c r="AA36" s="45" t="s">
        <v>574</v>
      </c>
      <c r="AB36" s="6">
        <f t="shared" si="15"/>
        <v>0.23499999999999999</v>
      </c>
      <c r="AC36" s="10">
        <f t="shared" si="16"/>
        <v>0.83950617283950613</v>
      </c>
      <c r="AD36" s="10">
        <f t="shared" si="17"/>
        <v>9.2592592592592587E-2</v>
      </c>
      <c r="AE36" s="10">
        <f t="shared" si="18"/>
        <v>4.3209876543209874E-2</v>
      </c>
      <c r="AF36" s="10">
        <f t="shared" si="19"/>
        <v>2.4691358024691357E-2</v>
      </c>
      <c r="AG36" s="10">
        <f t="shared" si="20"/>
        <v>3.9556962025316458E-2</v>
      </c>
      <c r="AH36" s="10">
        <f t="shared" si="21"/>
        <v>0.17563291139240506</v>
      </c>
      <c r="AI36" s="54">
        <f t="shared" si="22"/>
        <v>20</v>
      </c>
      <c r="AJ36">
        <f t="shared" si="14"/>
        <v>20</v>
      </c>
      <c r="AK36">
        <f>(work!$E$2*AP36)+(work!$E$3*AQ36)+(work!$E$4*AR36)+(work!$E$5*AS36)+(work!$E$6*AT36)+(work!$E$7*AU36)</f>
        <v>8</v>
      </c>
      <c r="AL36" t="s">
        <v>40</v>
      </c>
      <c r="AM36" t="s">
        <v>41</v>
      </c>
      <c r="AN36" t="s">
        <v>41</v>
      </c>
      <c r="AO36" t="s">
        <v>39</v>
      </c>
      <c r="AP36">
        <f t="shared" si="23"/>
        <v>0</v>
      </c>
      <c r="AQ36">
        <f t="shared" si="24"/>
        <v>0</v>
      </c>
      <c r="AR36">
        <f t="shared" si="25"/>
        <v>0</v>
      </c>
      <c r="AS36">
        <f t="shared" si="26"/>
        <v>1</v>
      </c>
      <c r="AT36">
        <f t="shared" si="27"/>
        <v>1</v>
      </c>
      <c r="AU36">
        <f t="shared" si="28"/>
        <v>2</v>
      </c>
    </row>
    <row r="37" spans="1:47" x14ac:dyDescent="0.15">
      <c r="A37" s="4">
        <v>101</v>
      </c>
      <c r="B37" s="5" t="s">
        <v>169</v>
      </c>
      <c r="C37" s="13" t="s">
        <v>19</v>
      </c>
      <c r="D37" s="6">
        <v>0.22600000000000001</v>
      </c>
      <c r="E37" s="2">
        <v>96</v>
      </c>
      <c r="F37" s="2">
        <v>303</v>
      </c>
      <c r="G37" s="2">
        <v>261</v>
      </c>
      <c r="H37" s="2">
        <v>18</v>
      </c>
      <c r="I37" s="2">
        <v>59</v>
      </c>
      <c r="J37" s="2">
        <v>10</v>
      </c>
      <c r="K37" s="2">
        <v>1</v>
      </c>
      <c r="L37" s="2">
        <v>2</v>
      </c>
      <c r="M37" s="2">
        <v>77</v>
      </c>
      <c r="N37" s="2">
        <v>27</v>
      </c>
      <c r="O37" s="2">
        <v>2</v>
      </c>
      <c r="P37" s="2">
        <v>2</v>
      </c>
      <c r="Q37" s="2">
        <v>6</v>
      </c>
      <c r="R37" s="2">
        <v>4</v>
      </c>
      <c r="S37" s="2">
        <v>32</v>
      </c>
      <c r="T37" s="2">
        <v>3</v>
      </c>
      <c r="U37" s="2">
        <v>0</v>
      </c>
      <c r="V37" s="2">
        <v>63</v>
      </c>
      <c r="W37" s="2">
        <v>8</v>
      </c>
      <c r="X37" s="2">
        <v>0.30599999999999999</v>
      </c>
      <c r="Y37" s="2">
        <v>0.29499999999999998</v>
      </c>
      <c r="Z37" s="2">
        <v>1036</v>
      </c>
      <c r="AA37" s="44" t="s">
        <v>575</v>
      </c>
      <c r="AB37" s="6">
        <f t="shared" si="15"/>
        <v>0.22600000000000001</v>
      </c>
      <c r="AC37" s="10">
        <f t="shared" si="16"/>
        <v>0.81944444444444442</v>
      </c>
      <c r="AD37" s="10">
        <f t="shared" si="17"/>
        <v>0.1388888888888889</v>
      </c>
      <c r="AE37" s="10">
        <f t="shared" si="18"/>
        <v>1.3888888888888888E-2</v>
      </c>
      <c r="AF37" s="10">
        <f t="shared" si="19"/>
        <v>2.7777777777777776E-2</v>
      </c>
      <c r="AG37" s="10">
        <f t="shared" si="20"/>
        <v>0.10561056105610561</v>
      </c>
      <c r="AH37" s="10">
        <f t="shared" si="21"/>
        <v>0.20792079207920791</v>
      </c>
      <c r="AI37" s="54">
        <f t="shared" si="22"/>
        <v>27.5</v>
      </c>
      <c r="AJ37">
        <f t="shared" si="14"/>
        <v>10</v>
      </c>
      <c r="AK37">
        <f>(work!$E$2*AP37)+(work!$E$3*AQ37)+(work!$E$4*AR37)+(work!$E$5*AS37)+(work!$E$6*AT37)+(work!$E$7*AU37)</f>
        <v>11</v>
      </c>
      <c r="AL37" t="s">
        <v>41</v>
      </c>
      <c r="AM37" t="s">
        <v>40</v>
      </c>
      <c r="AN37" t="s">
        <v>38</v>
      </c>
      <c r="AO37" t="s">
        <v>40</v>
      </c>
      <c r="AP37">
        <f t="shared" si="23"/>
        <v>0</v>
      </c>
      <c r="AQ37">
        <f t="shared" si="24"/>
        <v>0</v>
      </c>
      <c r="AR37">
        <f t="shared" si="25"/>
        <v>1</v>
      </c>
      <c r="AS37">
        <f t="shared" si="26"/>
        <v>0</v>
      </c>
      <c r="AT37">
        <f t="shared" si="27"/>
        <v>2</v>
      </c>
      <c r="AU37">
        <f t="shared" si="28"/>
        <v>1</v>
      </c>
    </row>
    <row r="38" spans="1:47" x14ac:dyDescent="0.15">
      <c r="A38" s="7">
        <v>42</v>
      </c>
      <c r="B38" s="8" t="s">
        <v>112</v>
      </c>
      <c r="C38" s="31" t="s">
        <v>17</v>
      </c>
      <c r="D38" s="6">
        <v>0.27600000000000002</v>
      </c>
      <c r="E38" s="9">
        <v>139</v>
      </c>
      <c r="F38" s="9">
        <v>552</v>
      </c>
      <c r="G38" s="9">
        <v>492</v>
      </c>
      <c r="H38" s="9">
        <v>45</v>
      </c>
      <c r="I38" s="9">
        <v>136</v>
      </c>
      <c r="J38" s="9">
        <v>16</v>
      </c>
      <c r="K38" s="9">
        <v>5</v>
      </c>
      <c r="L38" s="9">
        <v>5</v>
      </c>
      <c r="M38" s="9">
        <v>177</v>
      </c>
      <c r="N38" s="9">
        <v>48</v>
      </c>
      <c r="O38" s="9">
        <v>1</v>
      </c>
      <c r="P38" s="9">
        <v>1</v>
      </c>
      <c r="Q38" s="9">
        <v>6</v>
      </c>
      <c r="R38" s="9">
        <v>2</v>
      </c>
      <c r="S38" s="9">
        <v>48</v>
      </c>
      <c r="T38" s="9">
        <v>3</v>
      </c>
      <c r="U38" s="9">
        <v>4</v>
      </c>
      <c r="V38" s="9">
        <v>47</v>
      </c>
      <c r="W38" s="9">
        <v>7</v>
      </c>
      <c r="X38" s="9">
        <v>0.34399999999999997</v>
      </c>
      <c r="Y38" s="9">
        <v>0.36</v>
      </c>
      <c r="Z38" s="2">
        <v>1037</v>
      </c>
      <c r="AA38" s="45" t="s">
        <v>224</v>
      </c>
      <c r="AB38" s="6">
        <f t="shared" si="15"/>
        <v>0.27600000000000002</v>
      </c>
      <c r="AC38" s="10">
        <f t="shared" si="16"/>
        <v>0.83950617283950613</v>
      </c>
      <c r="AD38" s="10">
        <f t="shared" si="17"/>
        <v>9.8765432098765427E-2</v>
      </c>
      <c r="AE38" s="10">
        <f t="shared" si="18"/>
        <v>3.0864197530864196E-2</v>
      </c>
      <c r="AF38" s="10">
        <f t="shared" si="19"/>
        <v>3.0864197530864196E-2</v>
      </c>
      <c r="AG38" s="10">
        <f t="shared" si="20"/>
        <v>9.420289855072464E-2</v>
      </c>
      <c r="AH38" s="10">
        <f t="shared" si="21"/>
        <v>8.5144927536231887E-2</v>
      </c>
      <c r="AI38" s="54">
        <f t="shared" si="22"/>
        <v>60</v>
      </c>
      <c r="AJ38">
        <f t="shared" si="14"/>
        <v>60</v>
      </c>
      <c r="AK38">
        <f>(work!$E$2*AP38)+(work!$E$3*AQ38)+(work!$E$4*AR38)+(work!$E$5*AS38)+(work!$E$6*AT38)+(work!$E$7*AU38)</f>
        <v>24</v>
      </c>
      <c r="AL38" t="s">
        <v>38</v>
      </c>
      <c r="AM38" t="s">
        <v>40</v>
      </c>
      <c r="AN38" t="s">
        <v>38</v>
      </c>
      <c r="AO38" t="s">
        <v>36</v>
      </c>
      <c r="AP38">
        <f t="shared" si="23"/>
        <v>1</v>
      </c>
      <c r="AQ38">
        <f t="shared" si="24"/>
        <v>0</v>
      </c>
      <c r="AR38">
        <f t="shared" si="25"/>
        <v>2</v>
      </c>
      <c r="AS38">
        <f t="shared" si="26"/>
        <v>0</v>
      </c>
      <c r="AT38">
        <f t="shared" si="27"/>
        <v>1</v>
      </c>
      <c r="AU38">
        <f t="shared" si="28"/>
        <v>0</v>
      </c>
    </row>
    <row r="39" spans="1:47" x14ac:dyDescent="0.15">
      <c r="A39" s="7">
        <v>95</v>
      </c>
      <c r="B39" s="8" t="s">
        <v>163</v>
      </c>
      <c r="C39" s="21" t="s">
        <v>15</v>
      </c>
      <c r="D39" s="6">
        <v>0.23200000000000001</v>
      </c>
      <c r="E39" s="9">
        <v>85</v>
      </c>
      <c r="F39" s="9">
        <v>235</v>
      </c>
      <c r="G39" s="9">
        <v>228</v>
      </c>
      <c r="H39" s="9">
        <v>11</v>
      </c>
      <c r="I39" s="9">
        <v>53</v>
      </c>
      <c r="J39" s="9">
        <v>7</v>
      </c>
      <c r="K39" s="9">
        <v>0</v>
      </c>
      <c r="L39" s="9">
        <v>1</v>
      </c>
      <c r="M39" s="9">
        <v>63</v>
      </c>
      <c r="N39" s="9">
        <v>14</v>
      </c>
      <c r="O39" s="9">
        <v>1</v>
      </c>
      <c r="P39" s="9">
        <v>2</v>
      </c>
      <c r="Q39" s="9">
        <v>0</v>
      </c>
      <c r="R39" s="9">
        <v>1</v>
      </c>
      <c r="S39" s="9">
        <v>6</v>
      </c>
      <c r="T39" s="9">
        <v>0</v>
      </c>
      <c r="U39" s="9">
        <v>0</v>
      </c>
      <c r="V39" s="9">
        <v>51</v>
      </c>
      <c r="W39" s="9">
        <v>5</v>
      </c>
      <c r="X39" s="9">
        <v>0.251</v>
      </c>
      <c r="Y39" s="9">
        <v>0.27600000000000002</v>
      </c>
      <c r="Z39" s="2">
        <v>1038</v>
      </c>
      <c r="AA39" s="45" t="s">
        <v>576</v>
      </c>
      <c r="AB39" s="6">
        <f t="shared" si="15"/>
        <v>0.23200000000000001</v>
      </c>
      <c r="AC39" s="10">
        <f t="shared" si="16"/>
        <v>0.86885245901639341</v>
      </c>
      <c r="AD39" s="10">
        <f t="shared" si="17"/>
        <v>0.11475409836065574</v>
      </c>
      <c r="AE39" s="10">
        <f t="shared" si="18"/>
        <v>0</v>
      </c>
      <c r="AF39" s="10">
        <f t="shared" si="19"/>
        <v>1.6393442622950821E-2</v>
      </c>
      <c r="AG39" s="10">
        <f t="shared" si="20"/>
        <v>2.553191489361702E-2</v>
      </c>
      <c r="AH39" s="10">
        <f t="shared" si="21"/>
        <v>0.21702127659574469</v>
      </c>
      <c r="AI39" s="54">
        <f t="shared" si="22"/>
        <v>15</v>
      </c>
      <c r="AJ39">
        <f t="shared" si="14"/>
        <v>20</v>
      </c>
      <c r="AK39">
        <f>(work!$E$2*AP39)+(work!$E$3*AQ39)+(work!$E$4*AR39)+(work!$E$5*AS39)+(work!$E$6*AT39)+(work!$E$7*AU39)</f>
        <v>6</v>
      </c>
      <c r="AL39" t="s">
        <v>40</v>
      </c>
      <c r="AM39" t="s">
        <v>41</v>
      </c>
      <c r="AN39" t="s">
        <v>41</v>
      </c>
      <c r="AO39" t="s">
        <v>40</v>
      </c>
      <c r="AP39">
        <f t="shared" si="23"/>
        <v>0</v>
      </c>
      <c r="AQ39">
        <f t="shared" si="24"/>
        <v>0</v>
      </c>
      <c r="AR39">
        <f t="shared" si="25"/>
        <v>0</v>
      </c>
      <c r="AS39">
        <f t="shared" si="26"/>
        <v>0</v>
      </c>
      <c r="AT39">
        <f t="shared" si="27"/>
        <v>2</v>
      </c>
      <c r="AU39">
        <f t="shared" si="28"/>
        <v>2</v>
      </c>
    </row>
    <row r="40" spans="1:47" x14ac:dyDescent="0.15">
      <c r="A40" s="4">
        <v>67</v>
      </c>
      <c r="B40" s="5" t="s">
        <v>135</v>
      </c>
      <c r="C40" s="32" t="s">
        <v>20</v>
      </c>
      <c r="D40" s="6">
        <v>0.25600000000000001</v>
      </c>
      <c r="E40" s="2">
        <v>114</v>
      </c>
      <c r="F40" s="2">
        <v>363</v>
      </c>
      <c r="G40" s="2">
        <v>305</v>
      </c>
      <c r="H40" s="2">
        <v>32</v>
      </c>
      <c r="I40" s="2">
        <v>78</v>
      </c>
      <c r="J40" s="2">
        <v>18</v>
      </c>
      <c r="K40" s="2">
        <v>1</v>
      </c>
      <c r="L40" s="2">
        <v>8</v>
      </c>
      <c r="M40" s="2">
        <v>122</v>
      </c>
      <c r="N40" s="2">
        <v>52</v>
      </c>
      <c r="O40" s="2">
        <v>1</v>
      </c>
      <c r="P40" s="2">
        <v>0</v>
      </c>
      <c r="Q40" s="2">
        <v>0</v>
      </c>
      <c r="R40" s="2">
        <v>3</v>
      </c>
      <c r="S40" s="2">
        <v>52</v>
      </c>
      <c r="T40" s="2">
        <v>2</v>
      </c>
      <c r="U40" s="2">
        <v>3</v>
      </c>
      <c r="V40" s="2">
        <v>78</v>
      </c>
      <c r="W40" s="2">
        <v>5</v>
      </c>
      <c r="X40" s="2">
        <v>0.36599999999999999</v>
      </c>
      <c r="Y40" s="2">
        <v>0.4</v>
      </c>
      <c r="Z40" s="2">
        <v>1039</v>
      </c>
      <c r="AA40" s="44" t="s">
        <v>577</v>
      </c>
      <c r="AB40" s="6">
        <f t="shared" si="15"/>
        <v>0.25600000000000001</v>
      </c>
      <c r="AC40" s="10">
        <f t="shared" si="16"/>
        <v>0.74285714285714288</v>
      </c>
      <c r="AD40" s="10">
        <f t="shared" si="17"/>
        <v>0.17142857142857143</v>
      </c>
      <c r="AE40" s="10">
        <f t="shared" si="18"/>
        <v>9.5238095238095247E-3</v>
      </c>
      <c r="AF40" s="10">
        <f t="shared" si="19"/>
        <v>7.6190476190476197E-2</v>
      </c>
      <c r="AG40" s="10">
        <f t="shared" si="20"/>
        <v>0.15151515151515152</v>
      </c>
      <c r="AH40" s="10">
        <f t="shared" si="21"/>
        <v>0.21487603305785125</v>
      </c>
      <c r="AI40" s="54">
        <f t="shared" si="22"/>
        <v>55</v>
      </c>
      <c r="AJ40">
        <f t="shared" si="14"/>
        <v>40</v>
      </c>
      <c r="AK40">
        <f>(work!$E$2*AP40)+(work!$E$3*AQ40)+(work!$E$4*AR40)+(work!$E$5*AS40)+(work!$E$6*AT40)+(work!$E$7*AU40)</f>
        <v>22</v>
      </c>
      <c r="AL40" t="s">
        <v>39</v>
      </c>
      <c r="AM40" t="s">
        <v>38</v>
      </c>
      <c r="AN40" t="s">
        <v>36</v>
      </c>
      <c r="AO40" t="s">
        <v>40</v>
      </c>
      <c r="AP40">
        <f t="shared" si="23"/>
        <v>1</v>
      </c>
      <c r="AQ40">
        <f t="shared" si="24"/>
        <v>0</v>
      </c>
      <c r="AR40">
        <f t="shared" si="25"/>
        <v>1</v>
      </c>
      <c r="AS40">
        <f t="shared" si="26"/>
        <v>1</v>
      </c>
      <c r="AT40">
        <f t="shared" si="27"/>
        <v>1</v>
      </c>
      <c r="AU40">
        <f t="shared" si="28"/>
        <v>0</v>
      </c>
    </row>
    <row r="41" spans="1:47" x14ac:dyDescent="0.15">
      <c r="A41" s="7">
        <v>62</v>
      </c>
      <c r="B41" s="8" t="s">
        <v>132</v>
      </c>
      <c r="C41" s="21" t="s">
        <v>15</v>
      </c>
      <c r="D41" s="6">
        <v>0.26100000000000001</v>
      </c>
      <c r="E41" s="9">
        <v>127</v>
      </c>
      <c r="F41" s="9">
        <v>421</v>
      </c>
      <c r="G41" s="9">
        <v>379</v>
      </c>
      <c r="H41" s="9">
        <v>57</v>
      </c>
      <c r="I41" s="9">
        <v>99</v>
      </c>
      <c r="J41" s="9">
        <v>24</v>
      </c>
      <c r="K41" s="9">
        <v>5</v>
      </c>
      <c r="L41" s="9">
        <v>9</v>
      </c>
      <c r="M41" s="9">
        <v>160</v>
      </c>
      <c r="N41" s="9">
        <v>26</v>
      </c>
      <c r="O41" s="9">
        <v>17</v>
      </c>
      <c r="P41" s="9">
        <v>3</v>
      </c>
      <c r="Q41" s="9">
        <v>7</v>
      </c>
      <c r="R41" s="9">
        <v>0</v>
      </c>
      <c r="S41" s="9">
        <v>32</v>
      </c>
      <c r="T41" s="9">
        <v>1</v>
      </c>
      <c r="U41" s="9">
        <v>3</v>
      </c>
      <c r="V41" s="9">
        <v>71</v>
      </c>
      <c r="W41" s="9">
        <v>3</v>
      </c>
      <c r="X41" s="9">
        <v>0.32400000000000001</v>
      </c>
      <c r="Y41" s="9">
        <v>0.42199999999999999</v>
      </c>
      <c r="Z41" s="2">
        <v>1040</v>
      </c>
      <c r="AA41" s="45" t="s">
        <v>578</v>
      </c>
      <c r="AB41" s="6">
        <f t="shared" si="15"/>
        <v>0.26100000000000001</v>
      </c>
      <c r="AC41" s="10">
        <f t="shared" si="16"/>
        <v>0.72262773722627738</v>
      </c>
      <c r="AD41" s="10">
        <f t="shared" si="17"/>
        <v>0.17518248175182483</v>
      </c>
      <c r="AE41" s="10">
        <f t="shared" si="18"/>
        <v>3.6496350364963501E-2</v>
      </c>
      <c r="AF41" s="10">
        <f t="shared" si="19"/>
        <v>6.569343065693431E-2</v>
      </c>
      <c r="AG41" s="10">
        <f t="shared" si="20"/>
        <v>8.3135391923990498E-2</v>
      </c>
      <c r="AH41" s="10">
        <f t="shared" si="21"/>
        <v>0.16864608076009502</v>
      </c>
      <c r="AI41" s="54">
        <f t="shared" si="22"/>
        <v>45</v>
      </c>
      <c r="AJ41">
        <f t="shared" si="14"/>
        <v>40</v>
      </c>
      <c r="AK41">
        <f>(work!$E$2*AP41)+(work!$E$3*AQ41)+(work!$E$4*AR41)+(work!$E$5*AS41)+(work!$E$6*AT41)+(work!$E$7*AU41)</f>
        <v>18</v>
      </c>
      <c r="AL41" t="s">
        <v>39</v>
      </c>
      <c r="AM41" t="s">
        <v>39</v>
      </c>
      <c r="AN41" t="s">
        <v>39</v>
      </c>
      <c r="AO41" t="s">
        <v>38</v>
      </c>
      <c r="AP41">
        <f t="shared" si="23"/>
        <v>0</v>
      </c>
      <c r="AQ41">
        <f t="shared" si="24"/>
        <v>0</v>
      </c>
      <c r="AR41">
        <f t="shared" si="25"/>
        <v>1</v>
      </c>
      <c r="AS41">
        <f t="shared" si="26"/>
        <v>3</v>
      </c>
      <c r="AT41">
        <f t="shared" si="27"/>
        <v>0</v>
      </c>
      <c r="AU41">
        <f t="shared" si="28"/>
        <v>0</v>
      </c>
    </row>
    <row r="42" spans="1:47" x14ac:dyDescent="0.15">
      <c r="A42" s="4">
        <v>78</v>
      </c>
      <c r="B42" s="5" t="s">
        <v>147</v>
      </c>
      <c r="C42" s="24" t="s">
        <v>13</v>
      </c>
      <c r="D42" s="6">
        <v>0.24399999999999999</v>
      </c>
      <c r="E42" s="2">
        <v>82</v>
      </c>
      <c r="F42" s="2">
        <v>323</v>
      </c>
      <c r="G42" s="2">
        <v>287</v>
      </c>
      <c r="H42" s="2">
        <v>34</v>
      </c>
      <c r="I42" s="2">
        <v>70</v>
      </c>
      <c r="J42" s="2">
        <v>17</v>
      </c>
      <c r="K42" s="2">
        <v>0</v>
      </c>
      <c r="L42" s="2">
        <v>15</v>
      </c>
      <c r="M42" s="2">
        <v>132</v>
      </c>
      <c r="N42" s="2">
        <v>40</v>
      </c>
      <c r="O42" s="2">
        <v>2</v>
      </c>
      <c r="P42" s="2">
        <v>3</v>
      </c>
      <c r="Q42" s="2">
        <v>0</v>
      </c>
      <c r="R42" s="2">
        <v>1</v>
      </c>
      <c r="S42" s="2">
        <v>29</v>
      </c>
      <c r="T42" s="2">
        <v>0</v>
      </c>
      <c r="U42" s="2">
        <v>6</v>
      </c>
      <c r="V42" s="2">
        <v>62</v>
      </c>
      <c r="W42" s="2">
        <v>8</v>
      </c>
      <c r="X42" s="2">
        <v>0.32500000000000001</v>
      </c>
      <c r="Y42" s="2">
        <v>0.46</v>
      </c>
      <c r="Z42" s="2">
        <v>1041</v>
      </c>
      <c r="AA42" s="44" t="s">
        <v>228</v>
      </c>
      <c r="AB42" s="6">
        <f t="shared" si="15"/>
        <v>0.24399999999999999</v>
      </c>
      <c r="AC42" s="10">
        <f t="shared" si="16"/>
        <v>0.68627450980392157</v>
      </c>
      <c r="AD42" s="10">
        <f t="shared" si="17"/>
        <v>0.16666666666666666</v>
      </c>
      <c r="AE42" s="10">
        <f t="shared" si="18"/>
        <v>0</v>
      </c>
      <c r="AF42" s="10">
        <f t="shared" si="19"/>
        <v>0.14705882352941177</v>
      </c>
      <c r="AG42" s="10">
        <f t="shared" si="20"/>
        <v>0.10835913312693499</v>
      </c>
      <c r="AH42" s="10">
        <f t="shared" si="21"/>
        <v>0.19195046439628483</v>
      </c>
      <c r="AI42" s="54">
        <f t="shared" si="22"/>
        <v>60</v>
      </c>
      <c r="AJ42">
        <f t="shared" si="14"/>
        <v>40</v>
      </c>
      <c r="AK42">
        <f>(work!$E$2*AP42)+(work!$E$3*AQ42)+(work!$E$4*AR42)+(work!$E$5*AS42)+(work!$E$6*AT42)+(work!$E$7*AU42)</f>
        <v>24</v>
      </c>
      <c r="AL42" t="s">
        <v>39</v>
      </c>
      <c r="AM42" t="s">
        <v>37</v>
      </c>
      <c r="AN42" t="s">
        <v>37</v>
      </c>
      <c r="AO42" t="s">
        <v>39</v>
      </c>
      <c r="AP42">
        <f t="shared" si="23"/>
        <v>0</v>
      </c>
      <c r="AQ42">
        <f t="shared" si="24"/>
        <v>2</v>
      </c>
      <c r="AR42">
        <f t="shared" si="25"/>
        <v>0</v>
      </c>
      <c r="AS42">
        <f t="shared" si="26"/>
        <v>2</v>
      </c>
      <c r="AT42">
        <f t="shared" si="27"/>
        <v>0</v>
      </c>
      <c r="AU42">
        <f t="shared" si="28"/>
        <v>0</v>
      </c>
    </row>
    <row r="43" spans="1:47" x14ac:dyDescent="0.15">
      <c r="A43" s="7">
        <v>40</v>
      </c>
      <c r="B43" s="8" t="s">
        <v>108</v>
      </c>
      <c r="C43" s="17" t="s">
        <v>20</v>
      </c>
      <c r="D43" s="6">
        <v>0.27800000000000002</v>
      </c>
      <c r="E43" s="9">
        <v>143</v>
      </c>
      <c r="F43" s="9">
        <v>666</v>
      </c>
      <c r="G43" s="9">
        <v>594</v>
      </c>
      <c r="H43" s="9">
        <v>92</v>
      </c>
      <c r="I43" s="9">
        <v>165</v>
      </c>
      <c r="J43" s="9">
        <v>27</v>
      </c>
      <c r="K43" s="9">
        <v>9</v>
      </c>
      <c r="L43" s="9">
        <v>4</v>
      </c>
      <c r="M43" s="9">
        <v>222</v>
      </c>
      <c r="N43" s="9">
        <v>57</v>
      </c>
      <c r="O43" s="9">
        <v>34</v>
      </c>
      <c r="P43" s="9">
        <v>8</v>
      </c>
      <c r="Q43" s="9">
        <v>14</v>
      </c>
      <c r="R43" s="9">
        <v>6</v>
      </c>
      <c r="S43" s="9">
        <v>48</v>
      </c>
      <c r="T43" s="9">
        <v>0</v>
      </c>
      <c r="U43" s="9">
        <v>4</v>
      </c>
      <c r="V43" s="9">
        <v>101</v>
      </c>
      <c r="W43" s="9">
        <v>7</v>
      </c>
      <c r="X43" s="9">
        <v>0.33300000000000002</v>
      </c>
      <c r="Y43" s="9">
        <v>0.374</v>
      </c>
      <c r="Z43" s="2">
        <v>1042</v>
      </c>
      <c r="AA43" s="45" t="s">
        <v>579</v>
      </c>
      <c r="AB43" s="6">
        <f t="shared" si="15"/>
        <v>0.27800000000000002</v>
      </c>
      <c r="AC43" s="10">
        <f t="shared" si="16"/>
        <v>0.80487804878048785</v>
      </c>
      <c r="AD43" s="10">
        <f t="shared" si="17"/>
        <v>0.13170731707317074</v>
      </c>
      <c r="AE43" s="10">
        <f t="shared" si="18"/>
        <v>4.3902439024390241E-2</v>
      </c>
      <c r="AF43" s="10">
        <f t="shared" si="19"/>
        <v>1.9512195121951219E-2</v>
      </c>
      <c r="AG43" s="10">
        <f t="shared" si="20"/>
        <v>7.8078078078078081E-2</v>
      </c>
      <c r="AH43" s="10">
        <f t="shared" si="21"/>
        <v>0.15165165165165165</v>
      </c>
      <c r="AI43" s="54">
        <f t="shared" si="22"/>
        <v>47.5</v>
      </c>
      <c r="AJ43">
        <f t="shared" si="14"/>
        <v>80</v>
      </c>
      <c r="AK43">
        <f>(work!$E$2*AP43)+(work!$E$3*AQ43)+(work!$E$4*AR43)+(work!$E$5*AS43)+(work!$E$6*AT43)+(work!$E$7*AU43)</f>
        <v>19</v>
      </c>
      <c r="AL43" t="s">
        <v>37</v>
      </c>
      <c r="AM43" t="s">
        <v>41</v>
      </c>
      <c r="AN43" t="s">
        <v>40</v>
      </c>
      <c r="AO43" t="s">
        <v>37</v>
      </c>
      <c r="AP43">
        <f t="shared" si="23"/>
        <v>0</v>
      </c>
      <c r="AQ43">
        <f t="shared" si="24"/>
        <v>2</v>
      </c>
      <c r="AR43">
        <f t="shared" si="25"/>
        <v>0</v>
      </c>
      <c r="AS43">
        <f t="shared" si="26"/>
        <v>0</v>
      </c>
      <c r="AT43">
        <f t="shared" si="27"/>
        <v>1</v>
      </c>
      <c r="AU43">
        <f t="shared" si="28"/>
        <v>1</v>
      </c>
    </row>
    <row r="44" spans="1:47" x14ac:dyDescent="0.15">
      <c r="A44" s="7">
        <v>105</v>
      </c>
      <c r="B44" s="8" t="s">
        <v>174</v>
      </c>
      <c r="C44" s="17" t="s">
        <v>13</v>
      </c>
      <c r="D44" s="6">
        <v>0.219</v>
      </c>
      <c r="E44" s="9">
        <v>119</v>
      </c>
      <c r="F44" s="9">
        <v>313</v>
      </c>
      <c r="G44" s="9">
        <v>265</v>
      </c>
      <c r="H44" s="9">
        <v>22</v>
      </c>
      <c r="I44" s="9">
        <v>58</v>
      </c>
      <c r="J44" s="9">
        <v>9</v>
      </c>
      <c r="K44" s="9">
        <v>0</v>
      </c>
      <c r="L44" s="9">
        <v>2</v>
      </c>
      <c r="M44" s="9">
        <v>73</v>
      </c>
      <c r="N44" s="9">
        <v>26</v>
      </c>
      <c r="O44" s="9">
        <v>0</v>
      </c>
      <c r="P44" s="9">
        <v>0</v>
      </c>
      <c r="Q44" s="9">
        <v>16</v>
      </c>
      <c r="R44" s="9">
        <v>1</v>
      </c>
      <c r="S44" s="9">
        <v>27</v>
      </c>
      <c r="T44" s="9">
        <v>5</v>
      </c>
      <c r="U44" s="9">
        <v>4</v>
      </c>
      <c r="V44" s="9">
        <v>58</v>
      </c>
      <c r="W44" s="9">
        <v>8</v>
      </c>
      <c r="X44" s="9">
        <v>0.3</v>
      </c>
      <c r="Y44" s="9">
        <v>0.27500000000000002</v>
      </c>
      <c r="Z44" s="2">
        <v>1043</v>
      </c>
      <c r="AA44" s="45" t="s">
        <v>580</v>
      </c>
      <c r="AB44" s="6">
        <f t="shared" si="15"/>
        <v>0.219</v>
      </c>
      <c r="AC44" s="10">
        <f t="shared" si="16"/>
        <v>0.84057971014492749</v>
      </c>
      <c r="AD44" s="10">
        <f t="shared" si="17"/>
        <v>0.13043478260869565</v>
      </c>
      <c r="AE44" s="10">
        <f t="shared" si="18"/>
        <v>0</v>
      </c>
      <c r="AF44" s="10">
        <f t="shared" si="19"/>
        <v>2.8985507246376812E-2</v>
      </c>
      <c r="AG44" s="10">
        <f t="shared" si="20"/>
        <v>9.9041533546325874E-2</v>
      </c>
      <c r="AH44" s="10">
        <f t="shared" si="21"/>
        <v>0.1853035143769968</v>
      </c>
      <c r="AI44" s="54">
        <f t="shared" si="22"/>
        <v>32.5</v>
      </c>
      <c r="AJ44">
        <f t="shared" si="14"/>
        <v>10</v>
      </c>
      <c r="AK44">
        <f>(work!$E$2*AP44)+(work!$E$3*AQ44)+(work!$E$4*AR44)+(work!$E$5*AS44)+(work!$E$6*AT44)+(work!$E$7*AU44)</f>
        <v>13</v>
      </c>
      <c r="AL44" t="s">
        <v>41</v>
      </c>
      <c r="AM44" t="s">
        <v>40</v>
      </c>
      <c r="AN44" t="s">
        <v>38</v>
      </c>
      <c r="AO44" t="s">
        <v>39</v>
      </c>
      <c r="AP44">
        <f t="shared" si="23"/>
        <v>0</v>
      </c>
      <c r="AQ44">
        <f t="shared" si="24"/>
        <v>0</v>
      </c>
      <c r="AR44">
        <f t="shared" si="25"/>
        <v>1</v>
      </c>
      <c r="AS44">
        <f t="shared" si="26"/>
        <v>1</v>
      </c>
      <c r="AT44">
        <f t="shared" si="27"/>
        <v>1</v>
      </c>
      <c r="AU44">
        <f t="shared" si="28"/>
        <v>1</v>
      </c>
    </row>
    <row r="45" spans="1:47" x14ac:dyDescent="0.15">
      <c r="A45" s="4">
        <v>113</v>
      </c>
      <c r="B45" s="5" t="s">
        <v>181</v>
      </c>
      <c r="C45" s="32" t="s">
        <v>21</v>
      </c>
      <c r="D45" s="6">
        <v>0.20899999999999999</v>
      </c>
      <c r="E45" s="2">
        <v>70</v>
      </c>
      <c r="F45" s="2">
        <v>258</v>
      </c>
      <c r="G45" s="2">
        <v>230</v>
      </c>
      <c r="H45" s="2">
        <v>19</v>
      </c>
      <c r="I45" s="2">
        <v>48</v>
      </c>
      <c r="J45" s="2">
        <v>9</v>
      </c>
      <c r="K45" s="2">
        <v>0</v>
      </c>
      <c r="L45" s="2">
        <v>1</v>
      </c>
      <c r="M45" s="2">
        <v>60</v>
      </c>
      <c r="N45" s="2">
        <v>17</v>
      </c>
      <c r="O45" s="2">
        <v>0</v>
      </c>
      <c r="P45" s="2">
        <v>0</v>
      </c>
      <c r="Q45" s="2">
        <v>4</v>
      </c>
      <c r="R45" s="2">
        <v>0</v>
      </c>
      <c r="S45" s="2">
        <v>22</v>
      </c>
      <c r="T45" s="2">
        <v>1</v>
      </c>
      <c r="U45" s="2">
        <v>2</v>
      </c>
      <c r="V45" s="2">
        <v>41</v>
      </c>
      <c r="W45" s="2">
        <v>4</v>
      </c>
      <c r="X45" s="2">
        <v>0.28299999999999997</v>
      </c>
      <c r="Y45" s="2">
        <v>0.26100000000000001</v>
      </c>
      <c r="Z45" s="2">
        <v>1044</v>
      </c>
      <c r="AA45" s="44" t="s">
        <v>581</v>
      </c>
      <c r="AB45" s="6">
        <f t="shared" si="15"/>
        <v>0.20899999999999999</v>
      </c>
      <c r="AC45" s="10">
        <f t="shared" si="16"/>
        <v>0.82758620689655171</v>
      </c>
      <c r="AD45" s="10">
        <f t="shared" si="17"/>
        <v>0.15517241379310345</v>
      </c>
      <c r="AE45" s="10">
        <f t="shared" si="18"/>
        <v>0</v>
      </c>
      <c r="AF45" s="10">
        <f t="shared" si="19"/>
        <v>1.7241379310344827E-2</v>
      </c>
      <c r="AG45" s="10">
        <f t="shared" si="20"/>
        <v>9.3023255813953487E-2</v>
      </c>
      <c r="AH45" s="10">
        <f t="shared" si="21"/>
        <v>0.15891472868217055</v>
      </c>
      <c r="AI45" s="54">
        <f t="shared" si="22"/>
        <v>30</v>
      </c>
      <c r="AJ45">
        <f t="shared" si="14"/>
        <v>10</v>
      </c>
      <c r="AK45">
        <f>(work!$E$2*AP45)+(work!$E$3*AQ45)+(work!$E$4*AR45)+(work!$E$5*AS45)+(work!$E$6*AT45)+(work!$E$7*AU45)</f>
        <v>12</v>
      </c>
      <c r="AL45" t="s">
        <v>41</v>
      </c>
      <c r="AM45" t="s">
        <v>41</v>
      </c>
      <c r="AN45" t="s">
        <v>39</v>
      </c>
      <c r="AO45" t="s">
        <v>38</v>
      </c>
      <c r="AP45">
        <f t="shared" si="23"/>
        <v>0</v>
      </c>
      <c r="AQ45">
        <f t="shared" si="24"/>
        <v>0</v>
      </c>
      <c r="AR45">
        <f t="shared" si="25"/>
        <v>1</v>
      </c>
      <c r="AS45">
        <f t="shared" si="26"/>
        <v>1</v>
      </c>
      <c r="AT45">
        <f t="shared" si="27"/>
        <v>0</v>
      </c>
      <c r="AU45">
        <f t="shared" si="28"/>
        <v>2</v>
      </c>
    </row>
    <row r="46" spans="1:47" x14ac:dyDescent="0.15">
      <c r="A46" s="4">
        <v>6</v>
      </c>
      <c r="B46" s="5" t="s">
        <v>74</v>
      </c>
      <c r="C46" s="36" t="s">
        <v>22</v>
      </c>
      <c r="D46" s="6">
        <v>0.32300000000000001</v>
      </c>
      <c r="E46" s="2">
        <v>129</v>
      </c>
      <c r="F46" s="2">
        <v>555</v>
      </c>
      <c r="G46" s="2">
        <v>462</v>
      </c>
      <c r="H46" s="2">
        <v>59</v>
      </c>
      <c r="I46" s="2">
        <v>149</v>
      </c>
      <c r="J46" s="2">
        <v>29</v>
      </c>
      <c r="K46" s="2">
        <v>3</v>
      </c>
      <c r="L46" s="2">
        <v>9</v>
      </c>
      <c r="M46" s="2">
        <v>211</v>
      </c>
      <c r="N46" s="2">
        <v>69</v>
      </c>
      <c r="O46" s="2">
        <v>5</v>
      </c>
      <c r="P46" s="2">
        <v>0</v>
      </c>
      <c r="Q46" s="2">
        <v>0</v>
      </c>
      <c r="R46" s="2">
        <v>5</v>
      </c>
      <c r="S46" s="2">
        <v>87</v>
      </c>
      <c r="T46" s="2">
        <v>8</v>
      </c>
      <c r="U46" s="2">
        <v>1</v>
      </c>
      <c r="V46" s="2">
        <v>90</v>
      </c>
      <c r="W46" s="2">
        <v>16</v>
      </c>
      <c r="X46" s="2">
        <v>0.42699999999999999</v>
      </c>
      <c r="Y46" s="2">
        <v>0.45700000000000002</v>
      </c>
      <c r="Z46" s="2">
        <v>1045</v>
      </c>
      <c r="AA46" s="44" t="s">
        <v>582</v>
      </c>
      <c r="AB46" s="6">
        <f t="shared" si="15"/>
        <v>0.32300000000000001</v>
      </c>
      <c r="AC46" s="10">
        <f t="shared" si="16"/>
        <v>0.78421052631578947</v>
      </c>
      <c r="AD46" s="10">
        <f t="shared" si="17"/>
        <v>0.15263157894736842</v>
      </c>
      <c r="AE46" s="10">
        <f t="shared" si="18"/>
        <v>1.5789473684210527E-2</v>
      </c>
      <c r="AF46" s="10">
        <f t="shared" si="19"/>
        <v>4.736842105263158E-2</v>
      </c>
      <c r="AG46" s="10">
        <f t="shared" si="20"/>
        <v>0.15855855855855855</v>
      </c>
      <c r="AH46" s="10">
        <f t="shared" si="21"/>
        <v>0.16216216216216217</v>
      </c>
      <c r="AI46" s="54">
        <f t="shared" si="22"/>
        <v>70</v>
      </c>
      <c r="AJ46">
        <f t="shared" si="14"/>
        <v>100</v>
      </c>
      <c r="AK46">
        <f>(work!$E$2*AP46)+(work!$E$3*AQ46)+(work!$E$4*AR46)+(work!$E$5*AS46)+(work!$E$6*AT46)+(work!$E$7*AU46)</f>
        <v>28</v>
      </c>
      <c r="AL46" t="s">
        <v>36</v>
      </c>
      <c r="AM46" t="s">
        <v>40</v>
      </c>
      <c r="AN46" t="s">
        <v>36</v>
      </c>
      <c r="AO46" t="s">
        <v>38</v>
      </c>
      <c r="AP46">
        <f t="shared" si="23"/>
        <v>2</v>
      </c>
      <c r="AQ46">
        <f t="shared" si="24"/>
        <v>0</v>
      </c>
      <c r="AR46">
        <f t="shared" si="25"/>
        <v>1</v>
      </c>
      <c r="AS46">
        <f t="shared" si="26"/>
        <v>0</v>
      </c>
      <c r="AT46">
        <f t="shared" si="27"/>
        <v>1</v>
      </c>
      <c r="AU46">
        <f t="shared" si="28"/>
        <v>0</v>
      </c>
    </row>
    <row r="47" spans="1:47" x14ac:dyDescent="0.15">
      <c r="A47" s="7">
        <v>14</v>
      </c>
      <c r="B47" s="8" t="s">
        <v>83</v>
      </c>
      <c r="C47" s="19" t="s">
        <v>14</v>
      </c>
      <c r="D47" s="6">
        <v>0.317</v>
      </c>
      <c r="E47" s="9">
        <v>139</v>
      </c>
      <c r="F47" s="9">
        <v>595</v>
      </c>
      <c r="G47" s="9">
        <v>508</v>
      </c>
      <c r="H47" s="9">
        <v>64</v>
      </c>
      <c r="I47" s="9">
        <v>161</v>
      </c>
      <c r="J47" s="9">
        <v>22</v>
      </c>
      <c r="K47" s="9">
        <v>4</v>
      </c>
      <c r="L47" s="9">
        <v>3</v>
      </c>
      <c r="M47" s="9">
        <v>200</v>
      </c>
      <c r="N47" s="9">
        <v>37</v>
      </c>
      <c r="O47" s="9">
        <v>9</v>
      </c>
      <c r="P47" s="9">
        <v>7</v>
      </c>
      <c r="Q47" s="9">
        <v>7</v>
      </c>
      <c r="R47" s="9">
        <v>2</v>
      </c>
      <c r="S47" s="9">
        <v>75</v>
      </c>
      <c r="T47" s="9">
        <v>5</v>
      </c>
      <c r="U47" s="9">
        <v>3</v>
      </c>
      <c r="V47" s="9">
        <v>60</v>
      </c>
      <c r="W47" s="9">
        <v>15</v>
      </c>
      <c r="X47" s="9">
        <v>0.40600000000000003</v>
      </c>
      <c r="Y47" s="9">
        <v>0.39400000000000002</v>
      </c>
      <c r="Z47" s="2">
        <v>1046</v>
      </c>
      <c r="AA47" s="45" t="s">
        <v>583</v>
      </c>
      <c r="AB47" s="6">
        <f t="shared" si="15"/>
        <v>0.317</v>
      </c>
      <c r="AC47" s="10">
        <f t="shared" si="16"/>
        <v>0.84736842105263155</v>
      </c>
      <c r="AD47" s="10">
        <f t="shared" si="17"/>
        <v>0.11578947368421053</v>
      </c>
      <c r="AE47" s="10">
        <f t="shared" si="18"/>
        <v>2.1052631578947368E-2</v>
      </c>
      <c r="AF47" s="10">
        <f t="shared" si="19"/>
        <v>1.5789473684210527E-2</v>
      </c>
      <c r="AG47" s="10">
        <f t="shared" si="20"/>
        <v>0.13109243697478992</v>
      </c>
      <c r="AH47" s="10">
        <f t="shared" si="21"/>
        <v>0.10084033613445378</v>
      </c>
      <c r="AI47" s="54">
        <f t="shared" si="22"/>
        <v>77.5</v>
      </c>
      <c r="AJ47">
        <f t="shared" si="14"/>
        <v>100</v>
      </c>
      <c r="AK47">
        <f>(work!$E$2*AP47)+(work!$E$3*AQ47)+(work!$E$4*AR47)+(work!$E$5*AS47)+(work!$E$6*AT47)+(work!$E$7*AU47)</f>
        <v>31</v>
      </c>
      <c r="AL47" t="s">
        <v>36</v>
      </c>
      <c r="AM47" t="s">
        <v>41</v>
      </c>
      <c r="AN47" t="s">
        <v>36</v>
      </c>
      <c r="AO47" t="s">
        <v>36</v>
      </c>
      <c r="AP47">
        <f t="shared" si="23"/>
        <v>3</v>
      </c>
      <c r="AQ47">
        <f t="shared" si="24"/>
        <v>0</v>
      </c>
      <c r="AR47">
        <f t="shared" si="25"/>
        <v>0</v>
      </c>
      <c r="AS47">
        <f t="shared" si="26"/>
        <v>0</v>
      </c>
      <c r="AT47">
        <f t="shared" si="27"/>
        <v>0</v>
      </c>
      <c r="AU47">
        <f t="shared" si="28"/>
        <v>1</v>
      </c>
    </row>
    <row r="48" spans="1:47" x14ac:dyDescent="0.15">
      <c r="A48" s="4">
        <v>3</v>
      </c>
      <c r="B48" s="5" t="s">
        <v>71</v>
      </c>
      <c r="C48" s="24" t="s">
        <v>13</v>
      </c>
      <c r="D48" s="6">
        <v>0.34499999999999997</v>
      </c>
      <c r="E48" s="2">
        <v>109</v>
      </c>
      <c r="F48" s="2">
        <v>502</v>
      </c>
      <c r="G48" s="2">
        <v>441</v>
      </c>
      <c r="H48" s="2">
        <v>87</v>
      </c>
      <c r="I48" s="2">
        <v>152</v>
      </c>
      <c r="J48" s="2">
        <v>27</v>
      </c>
      <c r="K48" s="2">
        <v>2</v>
      </c>
      <c r="L48" s="2">
        <v>18</v>
      </c>
      <c r="M48" s="2">
        <v>237</v>
      </c>
      <c r="N48" s="2">
        <v>67</v>
      </c>
      <c r="O48" s="2">
        <v>9</v>
      </c>
      <c r="P48" s="2">
        <v>5</v>
      </c>
      <c r="Q48" s="2">
        <v>0</v>
      </c>
      <c r="R48" s="2">
        <v>0</v>
      </c>
      <c r="S48" s="2">
        <v>61</v>
      </c>
      <c r="T48" s="2">
        <v>10</v>
      </c>
      <c r="U48" s="2">
        <v>0</v>
      </c>
      <c r="V48" s="2">
        <v>83</v>
      </c>
      <c r="W48" s="2">
        <v>4</v>
      </c>
      <c r="X48" s="2">
        <v>0.42399999999999999</v>
      </c>
      <c r="Y48" s="2">
        <v>0.53700000000000003</v>
      </c>
      <c r="Z48" s="2">
        <v>1047</v>
      </c>
      <c r="AA48" s="44" t="s">
        <v>584</v>
      </c>
      <c r="AB48" s="6">
        <f t="shared" si="15"/>
        <v>0.34499999999999997</v>
      </c>
      <c r="AC48" s="10">
        <f t="shared" si="16"/>
        <v>0.76381909547738691</v>
      </c>
      <c r="AD48" s="10">
        <f t="shared" si="17"/>
        <v>0.135678391959799</v>
      </c>
      <c r="AE48" s="10">
        <f t="shared" si="18"/>
        <v>1.0050251256281407E-2</v>
      </c>
      <c r="AF48" s="10">
        <f t="shared" si="19"/>
        <v>9.0452261306532666E-2</v>
      </c>
      <c r="AG48" s="10">
        <f t="shared" si="20"/>
        <v>0.12151394422310757</v>
      </c>
      <c r="AH48" s="10">
        <f t="shared" si="21"/>
        <v>0.16533864541832669</v>
      </c>
      <c r="AI48" s="54">
        <f t="shared" si="22"/>
        <v>75</v>
      </c>
      <c r="AJ48">
        <f t="shared" si="14"/>
        <v>100</v>
      </c>
      <c r="AK48">
        <f>(work!$E$2*AP48)+(work!$E$3*AQ48)+(work!$E$4*AR48)+(work!$E$5*AS48)+(work!$E$6*AT48)+(work!$E$7*AU48)</f>
        <v>30</v>
      </c>
      <c r="AL48" t="s">
        <v>36</v>
      </c>
      <c r="AM48" t="s">
        <v>38</v>
      </c>
      <c r="AN48" t="s">
        <v>37</v>
      </c>
      <c r="AO48" t="s">
        <v>38</v>
      </c>
      <c r="AP48">
        <f t="shared" si="23"/>
        <v>1</v>
      </c>
      <c r="AQ48">
        <f t="shared" si="24"/>
        <v>1</v>
      </c>
      <c r="AR48">
        <f t="shared" si="25"/>
        <v>2</v>
      </c>
      <c r="AS48">
        <f t="shared" si="26"/>
        <v>0</v>
      </c>
      <c r="AT48">
        <f t="shared" si="27"/>
        <v>0</v>
      </c>
      <c r="AU48">
        <f t="shared" si="28"/>
        <v>0</v>
      </c>
    </row>
    <row r="49" spans="1:47" x14ac:dyDescent="0.15">
      <c r="A49" s="4">
        <v>105</v>
      </c>
      <c r="B49" s="5" t="s">
        <v>175</v>
      </c>
      <c r="C49" s="32" t="s">
        <v>15</v>
      </c>
      <c r="D49" s="6">
        <v>0.219</v>
      </c>
      <c r="E49" s="2">
        <v>113</v>
      </c>
      <c r="F49" s="2">
        <v>265</v>
      </c>
      <c r="G49" s="2">
        <v>224</v>
      </c>
      <c r="H49" s="2">
        <v>32</v>
      </c>
      <c r="I49" s="2">
        <v>49</v>
      </c>
      <c r="J49" s="2">
        <v>6</v>
      </c>
      <c r="K49" s="2">
        <v>0</v>
      </c>
      <c r="L49" s="2">
        <v>3</v>
      </c>
      <c r="M49" s="2">
        <v>64</v>
      </c>
      <c r="N49" s="2">
        <v>13</v>
      </c>
      <c r="O49" s="2">
        <v>2</v>
      </c>
      <c r="P49" s="2">
        <v>1</v>
      </c>
      <c r="Q49" s="2">
        <v>6</v>
      </c>
      <c r="R49" s="2">
        <v>0</v>
      </c>
      <c r="S49" s="2">
        <v>30</v>
      </c>
      <c r="T49" s="2">
        <v>2</v>
      </c>
      <c r="U49" s="2">
        <v>5</v>
      </c>
      <c r="V49" s="2">
        <v>45</v>
      </c>
      <c r="W49" s="2">
        <v>3</v>
      </c>
      <c r="X49" s="2">
        <v>0.32400000000000001</v>
      </c>
      <c r="Y49" s="2">
        <v>0.28599999999999998</v>
      </c>
      <c r="Z49" s="2">
        <v>1048</v>
      </c>
      <c r="AA49" s="44" t="s">
        <v>585</v>
      </c>
      <c r="AB49" s="6">
        <f t="shared" si="15"/>
        <v>0.219</v>
      </c>
      <c r="AC49" s="10">
        <f t="shared" si="16"/>
        <v>0.84482758620689657</v>
      </c>
      <c r="AD49" s="10">
        <f t="shared" si="17"/>
        <v>0.10344827586206896</v>
      </c>
      <c r="AE49" s="10">
        <f t="shared" si="18"/>
        <v>0</v>
      </c>
      <c r="AF49" s="10">
        <f t="shared" si="19"/>
        <v>5.1724137931034482E-2</v>
      </c>
      <c r="AG49" s="10">
        <f t="shared" si="20"/>
        <v>0.13207547169811321</v>
      </c>
      <c r="AH49" s="10">
        <f t="shared" si="21"/>
        <v>0.16981132075471697</v>
      </c>
      <c r="AI49" s="54">
        <f t="shared" si="22"/>
        <v>52.5</v>
      </c>
      <c r="AJ49">
        <f t="shared" si="14"/>
        <v>10</v>
      </c>
      <c r="AK49">
        <f>(work!$E$2*AP49)+(work!$E$3*AQ49)+(work!$E$4*AR49)+(work!$E$5*AS49)+(work!$E$6*AT49)+(work!$E$7*AU49)</f>
        <v>21</v>
      </c>
      <c r="AL49" t="s">
        <v>41</v>
      </c>
      <c r="AM49" t="s">
        <v>39</v>
      </c>
      <c r="AN49" t="s">
        <v>36</v>
      </c>
      <c r="AO49" t="s">
        <v>38</v>
      </c>
      <c r="AP49">
        <f t="shared" si="23"/>
        <v>1</v>
      </c>
      <c r="AQ49">
        <f t="shared" si="24"/>
        <v>0</v>
      </c>
      <c r="AR49">
        <f t="shared" si="25"/>
        <v>1</v>
      </c>
      <c r="AS49">
        <f t="shared" si="26"/>
        <v>1</v>
      </c>
      <c r="AT49">
        <f t="shared" si="27"/>
        <v>0</v>
      </c>
      <c r="AU49">
        <f t="shared" si="28"/>
        <v>1</v>
      </c>
    </row>
    <row r="50" spans="1:47" x14ac:dyDescent="0.15">
      <c r="A50" s="7">
        <v>114</v>
      </c>
      <c r="B50" s="8" t="s">
        <v>182</v>
      </c>
      <c r="C50" s="27" t="s">
        <v>17</v>
      </c>
      <c r="D50" s="6">
        <v>0.20599999999999999</v>
      </c>
      <c r="E50" s="9">
        <v>113</v>
      </c>
      <c r="F50" s="9">
        <v>361</v>
      </c>
      <c r="G50" s="9">
        <v>315</v>
      </c>
      <c r="H50" s="9">
        <v>21</v>
      </c>
      <c r="I50" s="9">
        <v>65</v>
      </c>
      <c r="J50" s="9">
        <v>12</v>
      </c>
      <c r="K50" s="9">
        <v>1</v>
      </c>
      <c r="L50" s="9">
        <v>0</v>
      </c>
      <c r="M50" s="9">
        <v>79</v>
      </c>
      <c r="N50" s="9">
        <v>21</v>
      </c>
      <c r="O50" s="9">
        <v>2</v>
      </c>
      <c r="P50" s="9">
        <v>3</v>
      </c>
      <c r="Q50" s="9">
        <v>15</v>
      </c>
      <c r="R50" s="9">
        <v>0</v>
      </c>
      <c r="S50" s="9">
        <v>30</v>
      </c>
      <c r="T50" s="9">
        <v>1</v>
      </c>
      <c r="U50" s="9">
        <v>1</v>
      </c>
      <c r="V50" s="9">
        <v>89</v>
      </c>
      <c r="W50" s="9">
        <v>3</v>
      </c>
      <c r="X50" s="9">
        <v>0.27700000000000002</v>
      </c>
      <c r="Y50" s="9">
        <v>0.251</v>
      </c>
      <c r="Z50" s="2">
        <v>1049</v>
      </c>
      <c r="AA50" s="45" t="s">
        <v>586</v>
      </c>
      <c r="AB50" s="6">
        <f t="shared" si="15"/>
        <v>0.20599999999999999</v>
      </c>
      <c r="AC50" s="10">
        <f t="shared" si="16"/>
        <v>0.83333333333333337</v>
      </c>
      <c r="AD50" s="10">
        <f t="shared" si="17"/>
        <v>0.15384615384615385</v>
      </c>
      <c r="AE50" s="10">
        <f t="shared" si="18"/>
        <v>1.282051282051282E-2</v>
      </c>
      <c r="AF50" s="10">
        <f t="shared" si="19"/>
        <v>0</v>
      </c>
      <c r="AG50" s="10">
        <f t="shared" si="20"/>
        <v>8.5872576177285317E-2</v>
      </c>
      <c r="AH50" s="10">
        <f t="shared" si="21"/>
        <v>0.24653739612188366</v>
      </c>
      <c r="AI50" s="54">
        <f t="shared" si="22"/>
        <v>17.5</v>
      </c>
      <c r="AJ50">
        <f t="shared" si="14"/>
        <v>10</v>
      </c>
      <c r="AK50">
        <f>(work!$E$2*AP50)+(work!$E$3*AQ50)+(work!$E$4*AR50)+(work!$E$5*AS50)+(work!$E$6*AT50)+(work!$E$7*AU50)</f>
        <v>7</v>
      </c>
      <c r="AL50" t="s">
        <v>41</v>
      </c>
      <c r="AM50" t="s">
        <v>41</v>
      </c>
      <c r="AN50" t="s">
        <v>39</v>
      </c>
      <c r="AO50" t="s">
        <v>41</v>
      </c>
      <c r="AP50">
        <f t="shared" si="23"/>
        <v>0</v>
      </c>
      <c r="AQ50">
        <f t="shared" si="24"/>
        <v>0</v>
      </c>
      <c r="AR50">
        <f t="shared" si="25"/>
        <v>0</v>
      </c>
      <c r="AS50">
        <f t="shared" si="26"/>
        <v>1</v>
      </c>
      <c r="AT50">
        <f t="shared" si="27"/>
        <v>0</v>
      </c>
      <c r="AU50">
        <f t="shared" si="28"/>
        <v>3</v>
      </c>
    </row>
    <row r="51" spans="1:47" x14ac:dyDescent="0.15">
      <c r="A51" s="7">
        <v>26</v>
      </c>
      <c r="B51" s="8" t="s">
        <v>95</v>
      </c>
      <c r="C51" s="17" t="s">
        <v>17</v>
      </c>
      <c r="D51" s="6">
        <v>0.29199999999999998</v>
      </c>
      <c r="E51" s="9">
        <v>103</v>
      </c>
      <c r="F51" s="9">
        <v>453</v>
      </c>
      <c r="G51" s="9">
        <v>394</v>
      </c>
      <c r="H51" s="9">
        <v>53</v>
      </c>
      <c r="I51" s="9">
        <v>115</v>
      </c>
      <c r="J51" s="9">
        <v>16</v>
      </c>
      <c r="K51" s="9">
        <v>3</v>
      </c>
      <c r="L51" s="9">
        <v>11</v>
      </c>
      <c r="M51" s="9">
        <v>170</v>
      </c>
      <c r="N51" s="9">
        <v>53</v>
      </c>
      <c r="O51" s="9">
        <v>11</v>
      </c>
      <c r="P51" s="9">
        <v>5</v>
      </c>
      <c r="Q51" s="9">
        <v>3</v>
      </c>
      <c r="R51" s="9">
        <v>3</v>
      </c>
      <c r="S51" s="9">
        <v>47</v>
      </c>
      <c r="T51" s="9">
        <v>0</v>
      </c>
      <c r="U51" s="9">
        <v>6</v>
      </c>
      <c r="V51" s="9">
        <v>45</v>
      </c>
      <c r="W51" s="9">
        <v>10</v>
      </c>
      <c r="X51" s="9">
        <v>0.373</v>
      </c>
      <c r="Y51" s="9">
        <v>0.43099999999999999</v>
      </c>
      <c r="Z51" s="2">
        <v>1050</v>
      </c>
      <c r="AA51" s="45" t="s">
        <v>587</v>
      </c>
      <c r="AB51" s="6">
        <f t="shared" si="15"/>
        <v>0.29199999999999998</v>
      </c>
      <c r="AC51" s="10">
        <f t="shared" si="16"/>
        <v>0.7931034482758621</v>
      </c>
      <c r="AD51" s="10">
        <f t="shared" si="17"/>
        <v>0.1103448275862069</v>
      </c>
      <c r="AE51" s="10">
        <f t="shared" si="18"/>
        <v>2.0689655172413793E-2</v>
      </c>
      <c r="AF51" s="10">
        <f t="shared" si="19"/>
        <v>7.586206896551724E-2</v>
      </c>
      <c r="AG51" s="10">
        <f t="shared" si="20"/>
        <v>0.11699779249448124</v>
      </c>
      <c r="AH51" s="10">
        <f t="shared" si="21"/>
        <v>9.9337748344370855E-2</v>
      </c>
      <c r="AI51" s="54">
        <f t="shared" si="22"/>
        <v>80</v>
      </c>
      <c r="AJ51">
        <f t="shared" si="14"/>
        <v>80</v>
      </c>
      <c r="AK51">
        <f>(work!$E$2*AP51)+(work!$E$3*AQ51)+(work!$E$4*AR51)+(work!$E$5*AS51)+(work!$E$6*AT51)+(work!$E$7*AU51)</f>
        <v>32</v>
      </c>
      <c r="AL51" t="s">
        <v>37</v>
      </c>
      <c r="AM51" t="s">
        <v>38</v>
      </c>
      <c r="AN51" t="s">
        <v>37</v>
      </c>
      <c r="AO51" t="s">
        <v>36</v>
      </c>
      <c r="AP51">
        <f t="shared" si="23"/>
        <v>1</v>
      </c>
      <c r="AQ51">
        <f t="shared" si="24"/>
        <v>2</v>
      </c>
      <c r="AR51">
        <f t="shared" si="25"/>
        <v>1</v>
      </c>
      <c r="AS51">
        <f t="shared" si="26"/>
        <v>0</v>
      </c>
      <c r="AT51">
        <f t="shared" si="27"/>
        <v>0</v>
      </c>
      <c r="AU51">
        <f t="shared" si="28"/>
        <v>0</v>
      </c>
    </row>
    <row r="52" spans="1:47" x14ac:dyDescent="0.15">
      <c r="A52" s="7">
        <v>108</v>
      </c>
      <c r="B52" s="8" t="s">
        <v>176</v>
      </c>
      <c r="C52" s="17" t="s">
        <v>22</v>
      </c>
      <c r="D52" s="6">
        <v>0.215</v>
      </c>
      <c r="E52" s="9">
        <v>86</v>
      </c>
      <c r="F52" s="9">
        <v>242</v>
      </c>
      <c r="G52" s="9">
        <v>200</v>
      </c>
      <c r="H52" s="9">
        <v>25</v>
      </c>
      <c r="I52" s="9">
        <v>43</v>
      </c>
      <c r="J52" s="9">
        <v>7</v>
      </c>
      <c r="K52" s="9">
        <v>0</v>
      </c>
      <c r="L52" s="9">
        <v>7</v>
      </c>
      <c r="M52" s="9">
        <v>71</v>
      </c>
      <c r="N52" s="9">
        <v>21</v>
      </c>
      <c r="O52" s="9">
        <v>0</v>
      </c>
      <c r="P52" s="9">
        <v>1</v>
      </c>
      <c r="Q52" s="9">
        <v>20</v>
      </c>
      <c r="R52" s="9">
        <v>1</v>
      </c>
      <c r="S52" s="9">
        <v>18</v>
      </c>
      <c r="T52" s="9">
        <v>0</v>
      </c>
      <c r="U52" s="9">
        <v>3</v>
      </c>
      <c r="V52" s="9">
        <v>51</v>
      </c>
      <c r="W52" s="9">
        <v>4</v>
      </c>
      <c r="X52" s="9">
        <v>0.28799999999999998</v>
      </c>
      <c r="Y52" s="9">
        <v>0.35499999999999998</v>
      </c>
      <c r="Z52" s="2">
        <v>1051</v>
      </c>
      <c r="AA52" s="45" t="s">
        <v>588</v>
      </c>
      <c r="AB52" s="6">
        <f t="shared" si="15"/>
        <v>0.215</v>
      </c>
      <c r="AC52" s="10">
        <f t="shared" si="16"/>
        <v>0.75438596491228072</v>
      </c>
      <c r="AD52" s="10">
        <f t="shared" si="17"/>
        <v>0.12280701754385964</v>
      </c>
      <c r="AE52" s="10">
        <f t="shared" si="18"/>
        <v>0</v>
      </c>
      <c r="AF52" s="10">
        <f t="shared" si="19"/>
        <v>0.12280701754385964</v>
      </c>
      <c r="AG52" s="10">
        <f t="shared" si="20"/>
        <v>8.6776859504132234E-2</v>
      </c>
      <c r="AH52" s="10">
        <f t="shared" si="21"/>
        <v>0.21074380165289255</v>
      </c>
      <c r="AI52" s="54">
        <f t="shared" si="22"/>
        <v>37.5</v>
      </c>
      <c r="AJ52">
        <f t="shared" si="14"/>
        <v>10</v>
      </c>
      <c r="AK52">
        <f>(work!$E$2*AP52)+(work!$E$3*AQ52)+(work!$E$4*AR52)+(work!$E$5*AS52)+(work!$E$6*AT52)+(work!$E$7*AU52)</f>
        <v>15</v>
      </c>
      <c r="AL52" t="s">
        <v>41</v>
      </c>
      <c r="AM52" t="s">
        <v>37</v>
      </c>
      <c r="AN52" t="s">
        <v>39</v>
      </c>
      <c r="AO52" t="s">
        <v>40</v>
      </c>
      <c r="AP52">
        <f t="shared" si="23"/>
        <v>0</v>
      </c>
      <c r="AQ52">
        <f t="shared" si="24"/>
        <v>1</v>
      </c>
      <c r="AR52">
        <f t="shared" si="25"/>
        <v>0</v>
      </c>
      <c r="AS52">
        <f t="shared" si="26"/>
        <v>1</v>
      </c>
      <c r="AT52">
        <f t="shared" si="27"/>
        <v>1</v>
      </c>
      <c r="AU52">
        <f t="shared" si="28"/>
        <v>1</v>
      </c>
    </row>
    <row r="53" spans="1:47" x14ac:dyDescent="0.15">
      <c r="A53" s="4">
        <v>11</v>
      </c>
      <c r="B53" s="5" t="s">
        <v>79</v>
      </c>
      <c r="C53" s="18" t="s">
        <v>16</v>
      </c>
      <c r="D53" s="6">
        <v>0.32</v>
      </c>
      <c r="E53" s="2">
        <v>124</v>
      </c>
      <c r="F53" s="2">
        <v>520</v>
      </c>
      <c r="G53" s="2">
        <v>422</v>
      </c>
      <c r="H53" s="2">
        <v>86</v>
      </c>
      <c r="I53" s="2">
        <v>135</v>
      </c>
      <c r="J53" s="2">
        <v>32</v>
      </c>
      <c r="K53" s="2">
        <v>2</v>
      </c>
      <c r="L53" s="2">
        <v>30</v>
      </c>
      <c r="M53" s="2">
        <v>261</v>
      </c>
      <c r="N53" s="2">
        <v>94</v>
      </c>
      <c r="O53" s="2">
        <v>4</v>
      </c>
      <c r="P53" s="2">
        <v>4</v>
      </c>
      <c r="Q53" s="2">
        <v>0</v>
      </c>
      <c r="R53" s="2">
        <v>5</v>
      </c>
      <c r="S53" s="2">
        <v>88</v>
      </c>
      <c r="T53" s="2">
        <v>2</v>
      </c>
      <c r="U53" s="2">
        <v>5</v>
      </c>
      <c r="V53" s="2">
        <v>116</v>
      </c>
      <c r="W53" s="2">
        <v>4</v>
      </c>
      <c r="X53" s="2">
        <v>0.438</v>
      </c>
      <c r="Y53" s="2">
        <v>0.61799999999999999</v>
      </c>
      <c r="Z53" s="2">
        <v>1052</v>
      </c>
      <c r="AA53" s="44" t="s">
        <v>589</v>
      </c>
      <c r="AB53" s="6">
        <f t="shared" si="15"/>
        <v>0.32</v>
      </c>
      <c r="AC53" s="10">
        <f t="shared" si="16"/>
        <v>0.67839195979899503</v>
      </c>
      <c r="AD53" s="10">
        <f t="shared" si="17"/>
        <v>0.16080402010050251</v>
      </c>
      <c r="AE53" s="10">
        <f t="shared" si="18"/>
        <v>1.0050251256281407E-2</v>
      </c>
      <c r="AF53" s="10">
        <f t="shared" si="19"/>
        <v>0.15075376884422109</v>
      </c>
      <c r="AG53" s="10">
        <f t="shared" si="20"/>
        <v>0.17884615384615385</v>
      </c>
      <c r="AH53" s="10">
        <f t="shared" si="21"/>
        <v>0.22307692307692309</v>
      </c>
      <c r="AI53" s="54">
        <f t="shared" si="22"/>
        <v>80</v>
      </c>
      <c r="AJ53">
        <f t="shared" si="14"/>
        <v>100</v>
      </c>
      <c r="AK53">
        <f>(work!$E$2*AP53)+(work!$E$3*AQ53)+(work!$E$4*AR53)+(work!$E$5*AS53)+(work!$E$6*AT53)+(work!$E$7*AU53)</f>
        <v>32</v>
      </c>
      <c r="AL53" t="s">
        <v>36</v>
      </c>
      <c r="AM53" t="s">
        <v>36</v>
      </c>
      <c r="AN53" t="s">
        <v>36</v>
      </c>
      <c r="AO53" t="s">
        <v>40</v>
      </c>
      <c r="AP53">
        <f t="shared" si="23"/>
        <v>3</v>
      </c>
      <c r="AQ53">
        <f t="shared" si="24"/>
        <v>0</v>
      </c>
      <c r="AR53">
        <f t="shared" si="25"/>
        <v>0</v>
      </c>
      <c r="AS53">
        <f t="shared" si="26"/>
        <v>0</v>
      </c>
      <c r="AT53">
        <f t="shared" si="27"/>
        <v>1</v>
      </c>
      <c r="AU53">
        <f t="shared" si="28"/>
        <v>0</v>
      </c>
    </row>
    <row r="54" spans="1:47" x14ac:dyDescent="0.15">
      <c r="A54" s="4">
        <v>53</v>
      </c>
      <c r="B54" s="5" t="s">
        <v>123</v>
      </c>
      <c r="C54" s="20" t="s">
        <v>19</v>
      </c>
      <c r="D54" s="6">
        <v>0.26600000000000001</v>
      </c>
      <c r="E54" s="2">
        <v>143</v>
      </c>
      <c r="F54" s="2">
        <v>558</v>
      </c>
      <c r="G54" s="2">
        <v>477</v>
      </c>
      <c r="H54" s="2">
        <v>44</v>
      </c>
      <c r="I54" s="2">
        <v>127</v>
      </c>
      <c r="J54" s="2">
        <v>27</v>
      </c>
      <c r="K54" s="2">
        <v>6</v>
      </c>
      <c r="L54" s="2">
        <v>8</v>
      </c>
      <c r="M54" s="2">
        <v>190</v>
      </c>
      <c r="N54" s="2">
        <v>49</v>
      </c>
      <c r="O54" s="2">
        <v>8</v>
      </c>
      <c r="P54" s="2">
        <v>4</v>
      </c>
      <c r="Q54" s="2">
        <v>14</v>
      </c>
      <c r="R54" s="2">
        <v>6</v>
      </c>
      <c r="S54" s="2">
        <v>44</v>
      </c>
      <c r="T54" s="2">
        <v>2</v>
      </c>
      <c r="U54" s="2">
        <v>17</v>
      </c>
      <c r="V54" s="2">
        <v>55</v>
      </c>
      <c r="W54" s="2">
        <v>11</v>
      </c>
      <c r="X54" s="2">
        <v>0.34599999999999997</v>
      </c>
      <c r="Y54" s="2">
        <v>0.39800000000000002</v>
      </c>
      <c r="Z54" s="2">
        <v>1053</v>
      </c>
      <c r="AA54" s="44" t="s">
        <v>590</v>
      </c>
      <c r="AB54" s="6">
        <f t="shared" si="15"/>
        <v>0.26600000000000001</v>
      </c>
      <c r="AC54" s="10">
        <f t="shared" si="16"/>
        <v>0.75595238095238093</v>
      </c>
      <c r="AD54" s="10">
        <f t="shared" si="17"/>
        <v>0.16071428571428573</v>
      </c>
      <c r="AE54" s="10">
        <f t="shared" si="18"/>
        <v>3.5714285714285712E-2</v>
      </c>
      <c r="AF54" s="10">
        <f t="shared" si="19"/>
        <v>4.7619047619047616E-2</v>
      </c>
      <c r="AG54" s="10">
        <f t="shared" si="20"/>
        <v>0.10931899641577061</v>
      </c>
      <c r="AH54" s="10">
        <f t="shared" si="21"/>
        <v>9.8566308243727599E-2</v>
      </c>
      <c r="AI54" s="54">
        <f t="shared" si="22"/>
        <v>65</v>
      </c>
      <c r="AJ54">
        <f t="shared" si="14"/>
        <v>60</v>
      </c>
      <c r="AK54">
        <f>(work!$E$2*AP54)+(work!$E$3*AQ54)+(work!$E$4*AR54)+(work!$E$5*AS54)+(work!$E$6*AT54)+(work!$E$7*AU54)</f>
        <v>26</v>
      </c>
      <c r="AL54" t="s">
        <v>38</v>
      </c>
      <c r="AM54" t="s">
        <v>40</v>
      </c>
      <c r="AN54" t="s">
        <v>37</v>
      </c>
      <c r="AO54" t="s">
        <v>36</v>
      </c>
      <c r="AP54">
        <f t="shared" si="23"/>
        <v>1</v>
      </c>
      <c r="AQ54">
        <f t="shared" si="24"/>
        <v>1</v>
      </c>
      <c r="AR54">
        <f t="shared" si="25"/>
        <v>1</v>
      </c>
      <c r="AS54">
        <f t="shared" si="26"/>
        <v>0</v>
      </c>
      <c r="AT54">
        <f t="shared" si="27"/>
        <v>1</v>
      </c>
      <c r="AU54">
        <f t="shared" si="28"/>
        <v>0</v>
      </c>
    </row>
    <row r="55" spans="1:47" x14ac:dyDescent="0.15">
      <c r="A55" s="7">
        <v>17</v>
      </c>
      <c r="B55" s="8" t="s">
        <v>85</v>
      </c>
      <c r="C55" s="27" t="s">
        <v>15</v>
      </c>
      <c r="D55" s="6">
        <v>0.31</v>
      </c>
      <c r="E55" s="9">
        <v>107</v>
      </c>
      <c r="F55" s="9">
        <v>459</v>
      </c>
      <c r="G55" s="9">
        <v>416</v>
      </c>
      <c r="H55" s="9">
        <v>74</v>
      </c>
      <c r="I55" s="9">
        <v>129</v>
      </c>
      <c r="J55" s="9">
        <v>16</v>
      </c>
      <c r="K55" s="9">
        <v>0</v>
      </c>
      <c r="L55" s="9">
        <v>41</v>
      </c>
      <c r="M55" s="9">
        <v>268</v>
      </c>
      <c r="N55" s="9">
        <v>95</v>
      </c>
      <c r="O55" s="9">
        <v>0</v>
      </c>
      <c r="P55" s="9">
        <v>1</v>
      </c>
      <c r="Q55" s="9">
        <v>0</v>
      </c>
      <c r="R55" s="9">
        <v>5</v>
      </c>
      <c r="S55" s="9">
        <v>29</v>
      </c>
      <c r="T55" s="9">
        <v>2</v>
      </c>
      <c r="U55" s="9">
        <v>9</v>
      </c>
      <c r="V55" s="9">
        <v>100</v>
      </c>
      <c r="W55" s="9">
        <v>5</v>
      </c>
      <c r="X55" s="9">
        <v>0.36399999999999999</v>
      </c>
      <c r="Y55" s="9">
        <v>0.64400000000000002</v>
      </c>
      <c r="Z55" s="2">
        <v>1054</v>
      </c>
      <c r="AA55" s="45" t="s">
        <v>241</v>
      </c>
      <c r="AB55" s="6">
        <f t="shared" si="15"/>
        <v>0.31</v>
      </c>
      <c r="AC55" s="10">
        <f t="shared" si="16"/>
        <v>0.69354838709677424</v>
      </c>
      <c r="AD55" s="10">
        <f t="shared" si="17"/>
        <v>8.6021505376344093E-2</v>
      </c>
      <c r="AE55" s="10">
        <f t="shared" si="18"/>
        <v>0</v>
      </c>
      <c r="AF55" s="10">
        <f t="shared" si="19"/>
        <v>0.22043010752688172</v>
      </c>
      <c r="AG55" s="10">
        <f t="shared" si="20"/>
        <v>8.2788671023965144E-2</v>
      </c>
      <c r="AH55" s="10">
        <f t="shared" si="21"/>
        <v>0.2178649237472767</v>
      </c>
      <c r="AI55" s="54">
        <f t="shared" si="22"/>
        <v>65</v>
      </c>
      <c r="AJ55">
        <f t="shared" si="14"/>
        <v>100</v>
      </c>
      <c r="AK55">
        <f>(work!$E$2*AP55)+(work!$E$3*AQ55)+(work!$E$4*AR55)+(work!$E$5*AS55)+(work!$E$6*AT55)+(work!$E$7*AU55)</f>
        <v>26</v>
      </c>
      <c r="AL55" t="s">
        <v>36</v>
      </c>
      <c r="AM55" t="s">
        <v>36</v>
      </c>
      <c r="AN55" t="s">
        <v>39</v>
      </c>
      <c r="AO55" t="s">
        <v>40</v>
      </c>
      <c r="AP55">
        <f t="shared" si="23"/>
        <v>2</v>
      </c>
      <c r="AQ55">
        <f t="shared" si="24"/>
        <v>0</v>
      </c>
      <c r="AR55">
        <f t="shared" si="25"/>
        <v>0</v>
      </c>
      <c r="AS55">
        <f t="shared" si="26"/>
        <v>1</v>
      </c>
      <c r="AT55">
        <f t="shared" si="27"/>
        <v>1</v>
      </c>
      <c r="AU55">
        <f t="shared" si="28"/>
        <v>0</v>
      </c>
    </row>
    <row r="56" spans="1:47" x14ac:dyDescent="0.15">
      <c r="A56" s="7">
        <v>68</v>
      </c>
      <c r="B56" s="8" t="s">
        <v>136</v>
      </c>
      <c r="C56" s="17" t="s">
        <v>18</v>
      </c>
      <c r="D56" s="6">
        <v>0.254</v>
      </c>
      <c r="E56" s="9">
        <v>128</v>
      </c>
      <c r="F56" s="9">
        <v>477</v>
      </c>
      <c r="G56" s="9">
        <v>433</v>
      </c>
      <c r="H56" s="9">
        <v>35</v>
      </c>
      <c r="I56" s="9">
        <v>110</v>
      </c>
      <c r="J56" s="9">
        <v>26</v>
      </c>
      <c r="K56" s="9">
        <v>2</v>
      </c>
      <c r="L56" s="9">
        <v>11</v>
      </c>
      <c r="M56" s="9">
        <v>173</v>
      </c>
      <c r="N56" s="9">
        <v>69</v>
      </c>
      <c r="O56" s="9">
        <v>0</v>
      </c>
      <c r="P56" s="9">
        <v>0</v>
      </c>
      <c r="Q56" s="9">
        <v>8</v>
      </c>
      <c r="R56" s="9">
        <v>3</v>
      </c>
      <c r="S56" s="9">
        <v>30</v>
      </c>
      <c r="T56" s="9">
        <v>1</v>
      </c>
      <c r="U56" s="9">
        <v>3</v>
      </c>
      <c r="V56" s="9">
        <v>89</v>
      </c>
      <c r="W56" s="9">
        <v>9</v>
      </c>
      <c r="X56" s="9">
        <v>0.30499999999999999</v>
      </c>
      <c r="Y56" s="9">
        <v>0.4</v>
      </c>
      <c r="Z56" s="2">
        <v>1055</v>
      </c>
      <c r="AA56" s="45" t="s">
        <v>591</v>
      </c>
      <c r="AB56" s="6">
        <f t="shared" si="15"/>
        <v>0.254</v>
      </c>
      <c r="AC56" s="10">
        <f t="shared" si="16"/>
        <v>0.73825503355704702</v>
      </c>
      <c r="AD56" s="10">
        <f t="shared" si="17"/>
        <v>0.17449664429530201</v>
      </c>
      <c r="AE56" s="10">
        <f t="shared" si="18"/>
        <v>1.3422818791946308E-2</v>
      </c>
      <c r="AF56" s="10">
        <f t="shared" si="19"/>
        <v>7.3825503355704702E-2</v>
      </c>
      <c r="AG56" s="10">
        <f t="shared" si="20"/>
        <v>6.9182389937106917E-2</v>
      </c>
      <c r="AH56" s="10">
        <f t="shared" si="21"/>
        <v>0.18658280922431866</v>
      </c>
      <c r="AI56" s="54">
        <f t="shared" si="22"/>
        <v>40</v>
      </c>
      <c r="AJ56">
        <f t="shared" si="14"/>
        <v>40</v>
      </c>
      <c r="AK56">
        <f>(work!$E$2*AP56)+(work!$E$3*AQ56)+(work!$E$4*AR56)+(work!$E$5*AS56)+(work!$E$6*AT56)+(work!$E$7*AU56)</f>
        <v>16</v>
      </c>
      <c r="AL56" t="s">
        <v>39</v>
      </c>
      <c r="AM56" t="s">
        <v>38</v>
      </c>
      <c r="AN56" t="s">
        <v>40</v>
      </c>
      <c r="AO56" t="s">
        <v>39</v>
      </c>
      <c r="AP56">
        <f t="shared" si="23"/>
        <v>0</v>
      </c>
      <c r="AQ56">
        <f t="shared" si="24"/>
        <v>0</v>
      </c>
      <c r="AR56">
        <f t="shared" si="25"/>
        <v>1</v>
      </c>
      <c r="AS56">
        <f t="shared" si="26"/>
        <v>2</v>
      </c>
      <c r="AT56">
        <f t="shared" si="27"/>
        <v>1</v>
      </c>
      <c r="AU56">
        <f t="shared" si="28"/>
        <v>0</v>
      </c>
    </row>
    <row r="57" spans="1:47" x14ac:dyDescent="0.15">
      <c r="A57" s="7">
        <v>56</v>
      </c>
      <c r="B57" s="8" t="s">
        <v>124</v>
      </c>
      <c r="C57" s="23" t="s">
        <v>17</v>
      </c>
      <c r="D57" s="6">
        <v>0.26500000000000001</v>
      </c>
      <c r="E57" s="9">
        <v>105</v>
      </c>
      <c r="F57" s="9">
        <v>465</v>
      </c>
      <c r="G57" s="9">
        <v>423</v>
      </c>
      <c r="H57" s="9">
        <v>67</v>
      </c>
      <c r="I57" s="9">
        <v>112</v>
      </c>
      <c r="J57" s="9">
        <v>11</v>
      </c>
      <c r="K57" s="9">
        <v>1</v>
      </c>
      <c r="L57" s="9">
        <v>18</v>
      </c>
      <c r="M57" s="9">
        <v>179</v>
      </c>
      <c r="N57" s="9">
        <v>45</v>
      </c>
      <c r="O57" s="9">
        <v>21</v>
      </c>
      <c r="P57" s="9">
        <v>6</v>
      </c>
      <c r="Q57" s="9">
        <v>4</v>
      </c>
      <c r="R57" s="9">
        <v>1</v>
      </c>
      <c r="S57" s="9">
        <v>37</v>
      </c>
      <c r="T57" s="9">
        <v>0</v>
      </c>
      <c r="U57" s="9">
        <v>0</v>
      </c>
      <c r="V57" s="9">
        <v>101</v>
      </c>
      <c r="W57" s="9">
        <v>4</v>
      </c>
      <c r="X57" s="9">
        <v>0.32300000000000001</v>
      </c>
      <c r="Y57" s="9">
        <v>0.42299999999999999</v>
      </c>
      <c r="Z57" s="2">
        <v>1056</v>
      </c>
      <c r="AA57" s="45" t="s">
        <v>592</v>
      </c>
      <c r="AB57" s="6">
        <f t="shared" si="15"/>
        <v>0.26500000000000001</v>
      </c>
      <c r="AC57" s="10">
        <f t="shared" si="16"/>
        <v>0.78873239436619713</v>
      </c>
      <c r="AD57" s="10">
        <f t="shared" si="17"/>
        <v>7.746478873239436E-2</v>
      </c>
      <c r="AE57" s="10">
        <f t="shared" si="18"/>
        <v>7.0422535211267607E-3</v>
      </c>
      <c r="AF57" s="10">
        <f t="shared" si="19"/>
        <v>0.12676056338028169</v>
      </c>
      <c r="AG57" s="10">
        <f t="shared" si="20"/>
        <v>7.9569892473118284E-2</v>
      </c>
      <c r="AH57" s="10">
        <f t="shared" si="21"/>
        <v>0.21720430107526881</v>
      </c>
      <c r="AI57" s="54">
        <f t="shared" si="22"/>
        <v>45</v>
      </c>
      <c r="AJ57">
        <f t="shared" si="14"/>
        <v>60</v>
      </c>
      <c r="AK57">
        <f>(work!$E$2*AP57)+(work!$E$3*AQ57)+(work!$E$4*AR57)+(work!$E$5*AS57)+(work!$E$6*AT57)+(work!$E$7*AU57)</f>
        <v>18</v>
      </c>
      <c r="AL57" t="s">
        <v>38</v>
      </c>
      <c r="AM57" t="s">
        <v>37</v>
      </c>
      <c r="AN57" t="s">
        <v>40</v>
      </c>
      <c r="AO57" t="s">
        <v>40</v>
      </c>
      <c r="AP57">
        <f t="shared" si="23"/>
        <v>0</v>
      </c>
      <c r="AQ57">
        <f t="shared" si="24"/>
        <v>1</v>
      </c>
      <c r="AR57">
        <f t="shared" si="25"/>
        <v>1</v>
      </c>
      <c r="AS57">
        <f t="shared" si="26"/>
        <v>0</v>
      </c>
      <c r="AT57">
        <f t="shared" si="27"/>
        <v>2</v>
      </c>
      <c r="AU57">
        <f t="shared" si="28"/>
        <v>0</v>
      </c>
    </row>
    <row r="58" spans="1:47" x14ac:dyDescent="0.15">
      <c r="A58" s="4">
        <v>61</v>
      </c>
      <c r="B58" s="5" t="s">
        <v>129</v>
      </c>
      <c r="C58" s="20" t="s">
        <v>16</v>
      </c>
      <c r="D58" s="6">
        <v>0.26200000000000001</v>
      </c>
      <c r="E58" s="2">
        <v>143</v>
      </c>
      <c r="F58" s="2">
        <v>675</v>
      </c>
      <c r="G58" s="2">
        <v>572</v>
      </c>
      <c r="H58" s="2">
        <v>92</v>
      </c>
      <c r="I58" s="2">
        <v>150</v>
      </c>
      <c r="J58" s="2">
        <v>19</v>
      </c>
      <c r="K58" s="2">
        <v>10</v>
      </c>
      <c r="L58" s="2">
        <v>10</v>
      </c>
      <c r="M58" s="2">
        <v>219</v>
      </c>
      <c r="N58" s="2">
        <v>60</v>
      </c>
      <c r="O58" s="2">
        <v>32</v>
      </c>
      <c r="P58" s="2">
        <v>13</v>
      </c>
      <c r="Q58" s="2">
        <v>6</v>
      </c>
      <c r="R58" s="2">
        <v>5</v>
      </c>
      <c r="S58" s="2">
        <v>75</v>
      </c>
      <c r="T58" s="2">
        <v>3</v>
      </c>
      <c r="U58" s="2">
        <v>17</v>
      </c>
      <c r="V58" s="2">
        <v>118</v>
      </c>
      <c r="W58" s="2">
        <v>6</v>
      </c>
      <c r="X58" s="2">
        <v>0.36199999999999999</v>
      </c>
      <c r="Y58" s="2">
        <v>0.38300000000000001</v>
      </c>
      <c r="Z58" s="2">
        <v>1057</v>
      </c>
      <c r="AA58" s="44" t="s">
        <v>593</v>
      </c>
      <c r="AB58" s="6">
        <f t="shared" si="15"/>
        <v>0.26200000000000001</v>
      </c>
      <c r="AC58" s="10">
        <f t="shared" si="16"/>
        <v>0.79365079365079361</v>
      </c>
      <c r="AD58" s="10">
        <f t="shared" si="17"/>
        <v>0.10052910052910052</v>
      </c>
      <c r="AE58" s="10">
        <f t="shared" si="18"/>
        <v>5.2910052910052907E-2</v>
      </c>
      <c r="AF58" s="10">
        <f t="shared" si="19"/>
        <v>5.2910052910052907E-2</v>
      </c>
      <c r="AG58" s="10">
        <f t="shared" si="20"/>
        <v>0.1362962962962963</v>
      </c>
      <c r="AH58" s="10">
        <f t="shared" si="21"/>
        <v>0.17481481481481481</v>
      </c>
      <c r="AI58" s="54">
        <f t="shared" si="22"/>
        <v>60</v>
      </c>
      <c r="AJ58">
        <f t="shared" si="14"/>
        <v>40</v>
      </c>
      <c r="AK58">
        <f>(work!$E$2*AP58)+(work!$E$3*AQ58)+(work!$E$4*AR58)+(work!$E$5*AS58)+(work!$E$6*AT58)+(work!$E$7*AU58)</f>
        <v>24</v>
      </c>
      <c r="AL58" t="s">
        <v>39</v>
      </c>
      <c r="AM58" t="s">
        <v>39</v>
      </c>
      <c r="AN58" t="s">
        <v>36</v>
      </c>
      <c r="AO58" t="s">
        <v>38</v>
      </c>
      <c r="AP58">
        <f t="shared" si="23"/>
        <v>1</v>
      </c>
      <c r="AQ58">
        <f t="shared" si="24"/>
        <v>0</v>
      </c>
      <c r="AR58">
        <f t="shared" si="25"/>
        <v>1</v>
      </c>
      <c r="AS58">
        <f t="shared" si="26"/>
        <v>2</v>
      </c>
      <c r="AT58">
        <f t="shared" si="27"/>
        <v>0</v>
      </c>
      <c r="AU58">
        <f t="shared" si="28"/>
        <v>0</v>
      </c>
    </row>
    <row r="59" spans="1:47" x14ac:dyDescent="0.15">
      <c r="A59" s="4">
        <v>85</v>
      </c>
      <c r="B59" s="5" t="s">
        <v>153</v>
      </c>
      <c r="C59" s="30" t="s">
        <v>13</v>
      </c>
      <c r="D59" s="6">
        <v>0.24099999999999999</v>
      </c>
      <c r="E59" s="2">
        <v>99</v>
      </c>
      <c r="F59" s="2">
        <v>261</v>
      </c>
      <c r="G59" s="2">
        <v>228</v>
      </c>
      <c r="H59" s="2">
        <v>20</v>
      </c>
      <c r="I59" s="2">
        <v>55</v>
      </c>
      <c r="J59" s="2">
        <v>6</v>
      </c>
      <c r="K59" s="2">
        <v>3</v>
      </c>
      <c r="L59" s="2">
        <v>2</v>
      </c>
      <c r="M59" s="2">
        <v>73</v>
      </c>
      <c r="N59" s="2">
        <v>12</v>
      </c>
      <c r="O59" s="2">
        <v>6</v>
      </c>
      <c r="P59" s="2">
        <v>0</v>
      </c>
      <c r="Q59" s="2">
        <v>10</v>
      </c>
      <c r="R59" s="2">
        <v>0</v>
      </c>
      <c r="S59" s="2">
        <v>23</v>
      </c>
      <c r="T59" s="2">
        <v>0</v>
      </c>
      <c r="U59" s="2">
        <v>0</v>
      </c>
      <c r="V59" s="2">
        <v>41</v>
      </c>
      <c r="W59" s="2">
        <v>7</v>
      </c>
      <c r="X59" s="2">
        <v>0.311</v>
      </c>
      <c r="Y59" s="2">
        <v>0.32</v>
      </c>
      <c r="Z59" s="2">
        <v>1058</v>
      </c>
      <c r="AA59" s="44" t="s">
        <v>594</v>
      </c>
      <c r="AB59" s="6">
        <f t="shared" si="15"/>
        <v>0.24099999999999999</v>
      </c>
      <c r="AC59" s="10">
        <f t="shared" si="16"/>
        <v>0.83333333333333337</v>
      </c>
      <c r="AD59" s="10">
        <f t="shared" si="17"/>
        <v>9.0909090909090912E-2</v>
      </c>
      <c r="AE59" s="10">
        <f t="shared" si="18"/>
        <v>4.5454545454545456E-2</v>
      </c>
      <c r="AF59" s="10">
        <f t="shared" si="19"/>
        <v>3.0303030303030304E-2</v>
      </c>
      <c r="AG59" s="10">
        <f t="shared" si="20"/>
        <v>8.8122605363984668E-2</v>
      </c>
      <c r="AH59" s="10">
        <f t="shared" si="21"/>
        <v>0.15708812260536398</v>
      </c>
      <c r="AI59" s="54">
        <f t="shared" si="22"/>
        <v>35</v>
      </c>
      <c r="AJ59">
        <f t="shared" si="14"/>
        <v>20</v>
      </c>
      <c r="AK59">
        <f>(work!$E$2*AP59)+(work!$E$3*AQ59)+(work!$E$4*AR59)+(work!$E$5*AS59)+(work!$E$6*AT59)+(work!$E$7*AU59)</f>
        <v>14</v>
      </c>
      <c r="AL59" t="s">
        <v>40</v>
      </c>
      <c r="AM59" t="s">
        <v>40</v>
      </c>
      <c r="AN59" t="s">
        <v>39</v>
      </c>
      <c r="AO59" t="s">
        <v>38</v>
      </c>
      <c r="AP59">
        <f t="shared" si="23"/>
        <v>0</v>
      </c>
      <c r="AQ59">
        <f t="shared" si="24"/>
        <v>0</v>
      </c>
      <c r="AR59">
        <f t="shared" si="25"/>
        <v>1</v>
      </c>
      <c r="AS59">
        <f t="shared" si="26"/>
        <v>1</v>
      </c>
      <c r="AT59">
        <f t="shared" si="27"/>
        <v>2</v>
      </c>
      <c r="AU59">
        <f t="shared" si="28"/>
        <v>0</v>
      </c>
    </row>
    <row r="60" spans="1:47" x14ac:dyDescent="0.15">
      <c r="A60" s="7">
        <v>86</v>
      </c>
      <c r="B60" s="8" t="s">
        <v>154</v>
      </c>
      <c r="C60" s="21" t="s">
        <v>19</v>
      </c>
      <c r="D60" s="6">
        <v>0.23899999999999999</v>
      </c>
      <c r="E60" s="9">
        <v>143</v>
      </c>
      <c r="F60" s="9">
        <v>476</v>
      </c>
      <c r="G60" s="9">
        <v>415</v>
      </c>
      <c r="H60" s="9">
        <v>32</v>
      </c>
      <c r="I60" s="9">
        <v>99</v>
      </c>
      <c r="J60" s="9">
        <v>14</v>
      </c>
      <c r="K60" s="9">
        <v>7</v>
      </c>
      <c r="L60" s="9">
        <v>3</v>
      </c>
      <c r="M60" s="9">
        <v>136</v>
      </c>
      <c r="N60" s="9">
        <v>35</v>
      </c>
      <c r="O60" s="9">
        <v>3</v>
      </c>
      <c r="P60" s="9">
        <v>3</v>
      </c>
      <c r="Q60" s="9">
        <v>16</v>
      </c>
      <c r="R60" s="9">
        <v>2</v>
      </c>
      <c r="S60" s="9">
        <v>40</v>
      </c>
      <c r="T60" s="9">
        <v>1</v>
      </c>
      <c r="U60" s="9">
        <v>3</v>
      </c>
      <c r="V60" s="9">
        <v>68</v>
      </c>
      <c r="W60" s="9">
        <v>13</v>
      </c>
      <c r="X60" s="9">
        <v>0.309</v>
      </c>
      <c r="Y60" s="9">
        <v>0.32800000000000001</v>
      </c>
      <c r="Z60" s="2">
        <v>1059</v>
      </c>
      <c r="AA60" s="45" t="s">
        <v>595</v>
      </c>
      <c r="AB60" s="6">
        <f t="shared" si="15"/>
        <v>0.23899999999999999</v>
      </c>
      <c r="AC60" s="10">
        <f t="shared" si="16"/>
        <v>0.80487804878048785</v>
      </c>
      <c r="AD60" s="10">
        <f t="shared" si="17"/>
        <v>0.11382113821138211</v>
      </c>
      <c r="AE60" s="10">
        <f t="shared" si="18"/>
        <v>5.6910569105691054E-2</v>
      </c>
      <c r="AF60" s="10">
        <f t="shared" si="19"/>
        <v>2.4390243902439025E-2</v>
      </c>
      <c r="AG60" s="10">
        <f t="shared" si="20"/>
        <v>9.0336134453781511E-2</v>
      </c>
      <c r="AH60" s="10">
        <f t="shared" si="21"/>
        <v>0.14285714285714285</v>
      </c>
      <c r="AI60" s="54">
        <f t="shared" si="22"/>
        <v>37.5</v>
      </c>
      <c r="AJ60">
        <f t="shared" si="14"/>
        <v>20</v>
      </c>
      <c r="AK60">
        <f>(work!$E$2*AP60)+(work!$E$3*AQ60)+(work!$E$4*AR60)+(work!$E$5*AS60)+(work!$E$6*AT60)+(work!$E$7*AU60)</f>
        <v>15</v>
      </c>
      <c r="AL60" t="s">
        <v>40</v>
      </c>
      <c r="AM60" t="s">
        <v>41</v>
      </c>
      <c r="AN60" t="s">
        <v>39</v>
      </c>
      <c r="AO60" t="s">
        <v>37</v>
      </c>
      <c r="AP60">
        <f t="shared" si="23"/>
        <v>0</v>
      </c>
      <c r="AQ60">
        <f t="shared" si="24"/>
        <v>1</v>
      </c>
      <c r="AR60">
        <f t="shared" si="25"/>
        <v>0</v>
      </c>
      <c r="AS60">
        <f t="shared" si="26"/>
        <v>1</v>
      </c>
      <c r="AT60">
        <f t="shared" si="27"/>
        <v>1</v>
      </c>
      <c r="AU60">
        <f t="shared" si="28"/>
        <v>1</v>
      </c>
    </row>
    <row r="61" spans="1:47" x14ac:dyDescent="0.15">
      <c r="A61" s="4">
        <v>29</v>
      </c>
      <c r="B61" s="5" t="s">
        <v>97</v>
      </c>
      <c r="C61" s="22" t="s">
        <v>13</v>
      </c>
      <c r="D61" s="6">
        <v>0.28999999999999998</v>
      </c>
      <c r="E61" s="2">
        <v>116</v>
      </c>
      <c r="F61" s="2">
        <v>426</v>
      </c>
      <c r="G61" s="2">
        <v>383</v>
      </c>
      <c r="H61" s="2">
        <v>49</v>
      </c>
      <c r="I61" s="2">
        <v>111</v>
      </c>
      <c r="J61" s="2">
        <v>16</v>
      </c>
      <c r="K61" s="2">
        <v>0</v>
      </c>
      <c r="L61" s="2">
        <v>13</v>
      </c>
      <c r="M61" s="2">
        <v>166</v>
      </c>
      <c r="N61" s="2">
        <v>52</v>
      </c>
      <c r="O61" s="2">
        <v>3</v>
      </c>
      <c r="P61" s="2">
        <v>2</v>
      </c>
      <c r="Q61" s="2">
        <v>0</v>
      </c>
      <c r="R61" s="2">
        <v>1</v>
      </c>
      <c r="S61" s="2">
        <v>41</v>
      </c>
      <c r="T61" s="2">
        <v>4</v>
      </c>
      <c r="U61" s="2">
        <v>1</v>
      </c>
      <c r="V61" s="2">
        <v>69</v>
      </c>
      <c r="W61" s="2">
        <v>5</v>
      </c>
      <c r="X61" s="2">
        <v>0.35899999999999999</v>
      </c>
      <c r="Y61" s="2">
        <v>0.433</v>
      </c>
      <c r="Z61" s="2">
        <v>1060</v>
      </c>
      <c r="AA61" s="44" t="s">
        <v>596</v>
      </c>
      <c r="AB61" s="6">
        <f t="shared" si="15"/>
        <v>0.28999999999999998</v>
      </c>
      <c r="AC61" s="10">
        <f t="shared" si="16"/>
        <v>0.79285714285714282</v>
      </c>
      <c r="AD61" s="10">
        <f t="shared" si="17"/>
        <v>0.11428571428571428</v>
      </c>
      <c r="AE61" s="10">
        <f t="shared" si="18"/>
        <v>0</v>
      </c>
      <c r="AF61" s="10">
        <f t="shared" si="19"/>
        <v>9.285714285714286E-2</v>
      </c>
      <c r="AG61" s="10">
        <f t="shared" si="20"/>
        <v>9.8591549295774641E-2</v>
      </c>
      <c r="AH61" s="10">
        <f t="shared" si="21"/>
        <v>0.1619718309859155</v>
      </c>
      <c r="AI61" s="54">
        <f t="shared" si="22"/>
        <v>65</v>
      </c>
      <c r="AJ61">
        <f t="shared" si="14"/>
        <v>80</v>
      </c>
      <c r="AK61">
        <f>(work!$E$2*AP61)+(work!$E$3*AQ61)+(work!$E$4*AR61)+(work!$E$5*AS61)+(work!$E$6*AT61)+(work!$E$7*AU61)</f>
        <v>26</v>
      </c>
      <c r="AL61" t="s">
        <v>37</v>
      </c>
      <c r="AM61" t="s">
        <v>38</v>
      </c>
      <c r="AN61" t="s">
        <v>38</v>
      </c>
      <c r="AO61" t="s">
        <v>38</v>
      </c>
      <c r="AP61">
        <f t="shared" si="23"/>
        <v>0</v>
      </c>
      <c r="AQ61">
        <f t="shared" si="24"/>
        <v>1</v>
      </c>
      <c r="AR61">
        <f t="shared" si="25"/>
        <v>3</v>
      </c>
      <c r="AS61">
        <f t="shared" si="26"/>
        <v>0</v>
      </c>
      <c r="AT61">
        <f t="shared" si="27"/>
        <v>0</v>
      </c>
      <c r="AU61">
        <f t="shared" si="28"/>
        <v>0</v>
      </c>
    </row>
    <row r="62" spans="1:47" x14ac:dyDescent="0.15">
      <c r="A62" s="4">
        <v>25</v>
      </c>
      <c r="B62" s="5" t="s">
        <v>93</v>
      </c>
      <c r="C62" s="16" t="s">
        <v>15</v>
      </c>
      <c r="D62" s="6">
        <v>0.29499999999999998</v>
      </c>
      <c r="E62" s="2">
        <v>139</v>
      </c>
      <c r="F62" s="2">
        <v>580</v>
      </c>
      <c r="G62" s="2">
        <v>495</v>
      </c>
      <c r="H62" s="2">
        <v>77</v>
      </c>
      <c r="I62" s="2">
        <v>146</v>
      </c>
      <c r="J62" s="2">
        <v>33</v>
      </c>
      <c r="K62" s="2">
        <v>1</v>
      </c>
      <c r="L62" s="2">
        <v>38</v>
      </c>
      <c r="M62" s="2">
        <v>295</v>
      </c>
      <c r="N62" s="2">
        <v>89</v>
      </c>
      <c r="O62" s="2">
        <v>0</v>
      </c>
      <c r="P62" s="2">
        <v>0</v>
      </c>
      <c r="Q62" s="2">
        <v>0</v>
      </c>
      <c r="R62" s="2">
        <v>3</v>
      </c>
      <c r="S62" s="2">
        <v>80</v>
      </c>
      <c r="T62" s="2">
        <v>7</v>
      </c>
      <c r="U62" s="2">
        <v>2</v>
      </c>
      <c r="V62" s="2">
        <v>107</v>
      </c>
      <c r="W62" s="2">
        <v>10</v>
      </c>
      <c r="X62" s="2">
        <v>0.39300000000000002</v>
      </c>
      <c r="Y62" s="2">
        <v>0.59599999999999997</v>
      </c>
      <c r="Z62" s="2">
        <v>1061</v>
      </c>
      <c r="AA62" s="44" t="s">
        <v>597</v>
      </c>
      <c r="AB62" s="6">
        <f t="shared" si="15"/>
        <v>0.29499999999999998</v>
      </c>
      <c r="AC62" s="10">
        <f t="shared" si="16"/>
        <v>0.66972477064220182</v>
      </c>
      <c r="AD62" s="10">
        <f t="shared" si="17"/>
        <v>0.15137614678899083</v>
      </c>
      <c r="AE62" s="10">
        <f t="shared" si="18"/>
        <v>4.5871559633027525E-3</v>
      </c>
      <c r="AF62" s="10">
        <f t="shared" si="19"/>
        <v>0.1743119266055046</v>
      </c>
      <c r="AG62" s="10">
        <f t="shared" si="20"/>
        <v>0.14137931034482759</v>
      </c>
      <c r="AH62" s="10">
        <f t="shared" si="21"/>
        <v>0.18448275862068966</v>
      </c>
      <c r="AI62" s="54">
        <f t="shared" si="22"/>
        <v>80</v>
      </c>
      <c r="AJ62">
        <f t="shared" si="14"/>
        <v>80</v>
      </c>
      <c r="AK62">
        <f>(work!$E$2*AP62)+(work!$E$3*AQ62)+(work!$E$4*AR62)+(work!$E$5*AS62)+(work!$E$6*AT62)+(work!$E$7*AU62)</f>
        <v>32</v>
      </c>
      <c r="AL62" t="s">
        <v>37</v>
      </c>
      <c r="AM62" t="s">
        <v>36</v>
      </c>
      <c r="AN62" t="s">
        <v>36</v>
      </c>
      <c r="AO62" t="s">
        <v>39</v>
      </c>
      <c r="AP62">
        <f t="shared" si="23"/>
        <v>2</v>
      </c>
      <c r="AQ62">
        <f t="shared" si="24"/>
        <v>1</v>
      </c>
      <c r="AR62">
        <f t="shared" si="25"/>
        <v>0</v>
      </c>
      <c r="AS62">
        <f t="shared" si="26"/>
        <v>1</v>
      </c>
      <c r="AT62">
        <f t="shared" si="27"/>
        <v>0</v>
      </c>
      <c r="AU62">
        <f t="shared" si="28"/>
        <v>0</v>
      </c>
    </row>
    <row r="63" spans="1:47" x14ac:dyDescent="0.15">
      <c r="A63" s="7">
        <v>80</v>
      </c>
      <c r="B63" s="8" t="s">
        <v>148</v>
      </c>
      <c r="C63" s="19" t="s">
        <v>22</v>
      </c>
      <c r="D63" s="6">
        <v>0.24299999999999999</v>
      </c>
      <c r="E63" s="9">
        <v>101</v>
      </c>
      <c r="F63" s="9">
        <v>260</v>
      </c>
      <c r="G63" s="9">
        <v>239</v>
      </c>
      <c r="H63" s="9">
        <v>13</v>
      </c>
      <c r="I63" s="9">
        <v>58</v>
      </c>
      <c r="J63" s="9">
        <v>9</v>
      </c>
      <c r="K63" s="9">
        <v>0</v>
      </c>
      <c r="L63" s="9">
        <v>2</v>
      </c>
      <c r="M63" s="9">
        <v>73</v>
      </c>
      <c r="N63" s="9">
        <v>22</v>
      </c>
      <c r="O63" s="9">
        <v>1</v>
      </c>
      <c r="P63" s="9">
        <v>1</v>
      </c>
      <c r="Q63" s="9">
        <v>4</v>
      </c>
      <c r="R63" s="9">
        <v>0</v>
      </c>
      <c r="S63" s="9">
        <v>14</v>
      </c>
      <c r="T63" s="9">
        <v>0</v>
      </c>
      <c r="U63" s="9">
        <v>3</v>
      </c>
      <c r="V63" s="9">
        <v>45</v>
      </c>
      <c r="W63" s="9">
        <v>5</v>
      </c>
      <c r="X63" s="9">
        <v>0.29299999999999998</v>
      </c>
      <c r="Y63" s="9">
        <v>0.30499999999999999</v>
      </c>
      <c r="Z63" s="2">
        <v>1062</v>
      </c>
      <c r="AA63" s="45" t="s">
        <v>598</v>
      </c>
      <c r="AB63" s="6">
        <f t="shared" si="15"/>
        <v>0.24299999999999999</v>
      </c>
      <c r="AC63" s="10">
        <f t="shared" si="16"/>
        <v>0.84057971014492749</v>
      </c>
      <c r="AD63" s="10">
        <f t="shared" si="17"/>
        <v>0.13043478260869565</v>
      </c>
      <c r="AE63" s="10">
        <f t="shared" si="18"/>
        <v>0</v>
      </c>
      <c r="AF63" s="10">
        <f t="shared" si="19"/>
        <v>2.8985507246376812E-2</v>
      </c>
      <c r="AG63" s="10">
        <f t="shared" si="20"/>
        <v>6.5384615384615388E-2</v>
      </c>
      <c r="AH63" s="10">
        <f t="shared" si="21"/>
        <v>0.17307692307692307</v>
      </c>
      <c r="AI63" s="54">
        <f t="shared" si="22"/>
        <v>32.5</v>
      </c>
      <c r="AJ63">
        <f t="shared" si="14"/>
        <v>40</v>
      </c>
      <c r="AK63">
        <f>(work!$E$2*AP63)+(work!$E$3*AQ63)+(work!$E$4*AR63)+(work!$E$5*AS63)+(work!$E$6*AT63)+(work!$E$7*AU63)</f>
        <v>13</v>
      </c>
      <c r="AL63" t="s">
        <v>39</v>
      </c>
      <c r="AM63" t="s">
        <v>40</v>
      </c>
      <c r="AN63" t="s">
        <v>41</v>
      </c>
      <c r="AO63" t="s">
        <v>38</v>
      </c>
      <c r="AP63">
        <f t="shared" si="23"/>
        <v>0</v>
      </c>
      <c r="AQ63">
        <f t="shared" si="24"/>
        <v>0</v>
      </c>
      <c r="AR63">
        <f t="shared" si="25"/>
        <v>1</v>
      </c>
      <c r="AS63">
        <f t="shared" si="26"/>
        <v>1</v>
      </c>
      <c r="AT63">
        <f t="shared" si="27"/>
        <v>1</v>
      </c>
      <c r="AU63">
        <f t="shared" si="28"/>
        <v>1</v>
      </c>
    </row>
    <row r="64" spans="1:47" x14ac:dyDescent="0.15">
      <c r="A64" s="7">
        <v>102</v>
      </c>
      <c r="B64" s="8" t="s">
        <v>170</v>
      </c>
      <c r="C64" s="23" t="s">
        <v>21</v>
      </c>
      <c r="D64" s="6">
        <v>0.22500000000000001</v>
      </c>
      <c r="E64" s="9">
        <v>97</v>
      </c>
      <c r="F64" s="9">
        <v>333</v>
      </c>
      <c r="G64" s="9">
        <v>298</v>
      </c>
      <c r="H64" s="9">
        <v>31</v>
      </c>
      <c r="I64" s="9">
        <v>67</v>
      </c>
      <c r="J64" s="9">
        <v>11</v>
      </c>
      <c r="K64" s="9">
        <v>0</v>
      </c>
      <c r="L64" s="9">
        <v>13</v>
      </c>
      <c r="M64" s="9">
        <v>117</v>
      </c>
      <c r="N64" s="9">
        <v>43</v>
      </c>
      <c r="O64" s="9">
        <v>2</v>
      </c>
      <c r="P64" s="9">
        <v>2</v>
      </c>
      <c r="Q64" s="9">
        <v>0</v>
      </c>
      <c r="R64" s="9">
        <v>2</v>
      </c>
      <c r="S64" s="9">
        <v>31</v>
      </c>
      <c r="T64" s="9">
        <v>5</v>
      </c>
      <c r="U64" s="9">
        <v>2</v>
      </c>
      <c r="V64" s="9">
        <v>82</v>
      </c>
      <c r="W64" s="9">
        <v>9</v>
      </c>
      <c r="X64" s="9">
        <v>0.3</v>
      </c>
      <c r="Y64" s="9">
        <v>0.39300000000000002</v>
      </c>
      <c r="Z64" s="2">
        <v>1063</v>
      </c>
      <c r="AA64" s="45" t="s">
        <v>250</v>
      </c>
      <c r="AB64" s="6">
        <f t="shared" si="15"/>
        <v>0.22500000000000001</v>
      </c>
      <c r="AC64" s="10">
        <f t="shared" si="16"/>
        <v>0.73626373626373631</v>
      </c>
      <c r="AD64" s="10">
        <f t="shared" si="17"/>
        <v>0.12087912087912088</v>
      </c>
      <c r="AE64" s="10">
        <f t="shared" si="18"/>
        <v>0</v>
      </c>
      <c r="AF64" s="10">
        <f t="shared" si="19"/>
        <v>0.14285714285714285</v>
      </c>
      <c r="AG64" s="10">
        <f t="shared" si="20"/>
        <v>9.90990990990991E-2</v>
      </c>
      <c r="AH64" s="10">
        <f t="shared" si="21"/>
        <v>0.24624624624624625</v>
      </c>
      <c r="AI64" s="54">
        <f t="shared" si="22"/>
        <v>40</v>
      </c>
      <c r="AJ64">
        <f t="shared" si="14"/>
        <v>10</v>
      </c>
      <c r="AK64">
        <f>(work!$E$2*AP64)+(work!$E$3*AQ64)+(work!$E$4*AR64)+(work!$E$5*AS64)+(work!$E$6*AT64)+(work!$E$7*AU64)</f>
        <v>16</v>
      </c>
      <c r="AL64" t="s">
        <v>41</v>
      </c>
      <c r="AM64" t="s">
        <v>37</v>
      </c>
      <c r="AN64" t="s">
        <v>38</v>
      </c>
      <c r="AO64" t="s">
        <v>41</v>
      </c>
      <c r="AP64">
        <f t="shared" si="23"/>
        <v>0</v>
      </c>
      <c r="AQ64">
        <f t="shared" si="24"/>
        <v>1</v>
      </c>
      <c r="AR64">
        <f t="shared" si="25"/>
        <v>1</v>
      </c>
      <c r="AS64">
        <f t="shared" si="26"/>
        <v>0</v>
      </c>
      <c r="AT64">
        <f t="shared" si="27"/>
        <v>0</v>
      </c>
      <c r="AU64">
        <f t="shared" si="28"/>
        <v>2</v>
      </c>
    </row>
    <row r="65" spans="1:47" x14ac:dyDescent="0.15">
      <c r="A65" s="4">
        <v>87</v>
      </c>
      <c r="B65" s="5" t="s">
        <v>155</v>
      </c>
      <c r="C65" s="34" t="s">
        <v>23</v>
      </c>
      <c r="D65" s="6">
        <v>0.23799999999999999</v>
      </c>
      <c r="E65" s="2">
        <v>116</v>
      </c>
      <c r="F65" s="2">
        <v>469</v>
      </c>
      <c r="G65" s="2">
        <v>407</v>
      </c>
      <c r="H65" s="2">
        <v>62</v>
      </c>
      <c r="I65" s="2">
        <v>97</v>
      </c>
      <c r="J65" s="2">
        <v>15</v>
      </c>
      <c r="K65" s="2">
        <v>1</v>
      </c>
      <c r="L65" s="2">
        <v>29</v>
      </c>
      <c r="M65" s="2">
        <v>201</v>
      </c>
      <c r="N65" s="2">
        <v>74</v>
      </c>
      <c r="O65" s="2">
        <v>0</v>
      </c>
      <c r="P65" s="2">
        <v>0</v>
      </c>
      <c r="Q65" s="2">
        <v>0</v>
      </c>
      <c r="R65" s="2">
        <v>3</v>
      </c>
      <c r="S65" s="2">
        <v>55</v>
      </c>
      <c r="T65" s="2">
        <v>4</v>
      </c>
      <c r="U65" s="2">
        <v>4</v>
      </c>
      <c r="V65" s="2">
        <v>93</v>
      </c>
      <c r="W65" s="2">
        <v>13</v>
      </c>
      <c r="X65" s="2">
        <v>0.33300000000000002</v>
      </c>
      <c r="Y65" s="2">
        <v>0.49399999999999999</v>
      </c>
      <c r="Z65" s="2">
        <v>1064</v>
      </c>
      <c r="AA65" s="44" t="s">
        <v>251</v>
      </c>
      <c r="AB65" s="6">
        <f t="shared" si="15"/>
        <v>0.23799999999999999</v>
      </c>
      <c r="AC65" s="10">
        <f t="shared" si="16"/>
        <v>0.68309859154929575</v>
      </c>
      <c r="AD65" s="10">
        <f t="shared" si="17"/>
        <v>0.10563380281690141</v>
      </c>
      <c r="AE65" s="10">
        <f t="shared" si="18"/>
        <v>7.0422535211267607E-3</v>
      </c>
      <c r="AF65" s="10">
        <f t="shared" si="19"/>
        <v>0.20422535211267606</v>
      </c>
      <c r="AG65" s="10">
        <f t="shared" si="20"/>
        <v>0.1257995735607676</v>
      </c>
      <c r="AH65" s="10">
        <f t="shared" si="21"/>
        <v>0.19829424307036247</v>
      </c>
      <c r="AI65" s="54">
        <f t="shared" si="22"/>
        <v>60</v>
      </c>
      <c r="AJ65">
        <f t="shared" si="14"/>
        <v>20</v>
      </c>
      <c r="AK65">
        <f>(work!$E$2*AP65)+(work!$E$3*AQ65)+(work!$E$4*AR65)+(work!$E$5*AS65)+(work!$E$6*AT65)+(work!$E$7*AU65)</f>
        <v>24</v>
      </c>
      <c r="AL65" t="s">
        <v>40</v>
      </c>
      <c r="AM65" t="s">
        <v>36</v>
      </c>
      <c r="AN65" t="s">
        <v>37</v>
      </c>
      <c r="AO65" t="s">
        <v>39</v>
      </c>
      <c r="AP65">
        <f t="shared" si="23"/>
        <v>1</v>
      </c>
      <c r="AQ65">
        <f t="shared" si="24"/>
        <v>1</v>
      </c>
      <c r="AR65">
        <f t="shared" si="25"/>
        <v>0</v>
      </c>
      <c r="AS65">
        <f t="shared" si="26"/>
        <v>1</v>
      </c>
      <c r="AT65">
        <f t="shared" si="27"/>
        <v>1</v>
      </c>
      <c r="AU65">
        <f t="shared" si="28"/>
        <v>0</v>
      </c>
    </row>
    <row r="66" spans="1:47" x14ac:dyDescent="0.15">
      <c r="A66" s="7">
        <v>32</v>
      </c>
      <c r="B66" s="8" t="s">
        <v>101</v>
      </c>
      <c r="C66" s="26" t="s">
        <v>20</v>
      </c>
      <c r="D66" s="6">
        <v>0.28699999999999998</v>
      </c>
      <c r="E66" s="9">
        <v>119</v>
      </c>
      <c r="F66" s="9">
        <v>510</v>
      </c>
      <c r="G66" s="9">
        <v>453</v>
      </c>
      <c r="H66" s="9">
        <v>70</v>
      </c>
      <c r="I66" s="9">
        <v>130</v>
      </c>
      <c r="J66" s="9">
        <v>24</v>
      </c>
      <c r="K66" s="9">
        <v>3</v>
      </c>
      <c r="L66" s="9">
        <v>18</v>
      </c>
      <c r="M66" s="9">
        <v>214</v>
      </c>
      <c r="N66" s="9">
        <v>67</v>
      </c>
      <c r="O66" s="9">
        <v>25</v>
      </c>
      <c r="P66" s="9">
        <v>9</v>
      </c>
      <c r="Q66" s="9">
        <v>6</v>
      </c>
      <c r="R66" s="9">
        <v>1</v>
      </c>
      <c r="S66" s="9">
        <v>47</v>
      </c>
      <c r="T66" s="9">
        <v>0</v>
      </c>
      <c r="U66" s="9">
        <v>3</v>
      </c>
      <c r="V66" s="9">
        <v>102</v>
      </c>
      <c r="W66" s="9">
        <v>9</v>
      </c>
      <c r="X66" s="9">
        <v>0.35699999999999998</v>
      </c>
      <c r="Y66" s="9">
        <v>0.47199999999999998</v>
      </c>
      <c r="Z66" s="2">
        <v>1065</v>
      </c>
      <c r="AA66" s="45" t="s">
        <v>599</v>
      </c>
      <c r="AB66" s="6">
        <f t="shared" ref="AB66:AB97" si="29">D66</f>
        <v>0.28699999999999998</v>
      </c>
      <c r="AC66" s="10">
        <f t="shared" ref="AC66:AC97" si="30">I66/(I66+J66+K66+L66)</f>
        <v>0.74285714285714288</v>
      </c>
      <c r="AD66" s="10">
        <f t="shared" ref="AD66:AD97" si="31">J66/($I66+$J66+$K66+$L66)</f>
        <v>0.13714285714285715</v>
      </c>
      <c r="AE66" s="10">
        <f t="shared" ref="AE66:AE97" si="32">K66/($I66+$J66+$K66+$L66)</f>
        <v>1.7142857142857144E-2</v>
      </c>
      <c r="AF66" s="10">
        <f t="shared" ref="AF66:AF97" si="33">L66/($I66+$J66+$K66+$L66)</f>
        <v>0.10285714285714286</v>
      </c>
      <c r="AG66" s="10">
        <f t="shared" ref="AG66:AG97" si="34">(S66+U66)/F66</f>
        <v>9.8039215686274508E-2</v>
      </c>
      <c r="AH66" s="10">
        <f t="shared" ref="AH66:AH97" si="35">V66/F66</f>
        <v>0.2</v>
      </c>
      <c r="AI66" s="54">
        <f t="shared" ref="AI66:AI97" si="36">100*AK66/40</f>
        <v>65</v>
      </c>
      <c r="AJ66">
        <f t="shared" si="14"/>
        <v>80</v>
      </c>
      <c r="AK66">
        <f>(work!$E$2*AP66)+(work!$E$3*AQ66)+(work!$E$4*AR66)+(work!$E$5*AS66)+(work!$E$6*AT66)+(work!$E$7*AU66)</f>
        <v>26</v>
      </c>
      <c r="AL66" t="s">
        <v>37</v>
      </c>
      <c r="AM66" t="s">
        <v>37</v>
      </c>
      <c r="AN66" t="s">
        <v>38</v>
      </c>
      <c r="AO66" t="s">
        <v>39</v>
      </c>
      <c r="AP66">
        <f t="shared" ref="AP66:AP97" si="37">COUNTIF($AL66:$AO66,"A")</f>
        <v>0</v>
      </c>
      <c r="AQ66">
        <f t="shared" ref="AQ66:AQ97" si="38">COUNTIF($AL66:$AO66,"B")</f>
        <v>2</v>
      </c>
      <c r="AR66">
        <f t="shared" ref="AR66:AR97" si="39">COUNTIF($AL66:$AO66,"C")</f>
        <v>1</v>
      </c>
      <c r="AS66">
        <f t="shared" ref="AS66:AS97" si="40">COUNTIF($AL66:$AO66,"D")</f>
        <v>1</v>
      </c>
      <c r="AT66">
        <f t="shared" ref="AT66:AT97" si="41">COUNTIF($AL66:$AO66,"E")</f>
        <v>0</v>
      </c>
      <c r="AU66">
        <f t="shared" ref="AU66:AU97" si="42">COUNTIF($AL66:$AO66,"F")</f>
        <v>0</v>
      </c>
    </row>
    <row r="67" spans="1:47" x14ac:dyDescent="0.15">
      <c r="A67" s="4">
        <v>95</v>
      </c>
      <c r="B67" s="5" t="s">
        <v>164</v>
      </c>
      <c r="C67" s="18" t="s">
        <v>24</v>
      </c>
      <c r="D67" s="6">
        <v>0.23200000000000001</v>
      </c>
      <c r="E67" s="2">
        <v>121</v>
      </c>
      <c r="F67" s="2">
        <v>261</v>
      </c>
      <c r="G67" s="2">
        <v>220</v>
      </c>
      <c r="H67" s="2">
        <v>15</v>
      </c>
      <c r="I67" s="2">
        <v>51</v>
      </c>
      <c r="J67" s="2">
        <v>11</v>
      </c>
      <c r="K67" s="2">
        <v>0</v>
      </c>
      <c r="L67" s="2">
        <v>1</v>
      </c>
      <c r="M67" s="2">
        <v>65</v>
      </c>
      <c r="N67" s="2">
        <v>22</v>
      </c>
      <c r="O67" s="2">
        <v>1</v>
      </c>
      <c r="P67" s="2">
        <v>1</v>
      </c>
      <c r="Q67" s="2">
        <v>3</v>
      </c>
      <c r="R67" s="2">
        <v>3</v>
      </c>
      <c r="S67" s="2">
        <v>34</v>
      </c>
      <c r="T67" s="2">
        <v>3</v>
      </c>
      <c r="U67" s="2">
        <v>1</v>
      </c>
      <c r="V67" s="2">
        <v>37</v>
      </c>
      <c r="W67" s="2">
        <v>6</v>
      </c>
      <c r="X67" s="2">
        <v>0.33300000000000002</v>
      </c>
      <c r="Y67" s="2">
        <v>0.29499999999999998</v>
      </c>
      <c r="Z67" s="2">
        <v>1066</v>
      </c>
      <c r="AA67" s="44" t="s">
        <v>600</v>
      </c>
      <c r="AB67" s="6">
        <f t="shared" si="29"/>
        <v>0.23200000000000001</v>
      </c>
      <c r="AC67" s="10">
        <f t="shared" si="30"/>
        <v>0.80952380952380953</v>
      </c>
      <c r="AD67" s="10">
        <f t="shared" si="31"/>
        <v>0.17460317460317459</v>
      </c>
      <c r="AE67" s="10">
        <f t="shared" si="32"/>
        <v>0</v>
      </c>
      <c r="AF67" s="10">
        <f t="shared" si="33"/>
        <v>1.5873015873015872E-2</v>
      </c>
      <c r="AG67" s="10">
        <f t="shared" si="34"/>
        <v>0.13409961685823754</v>
      </c>
      <c r="AH67" s="10">
        <f t="shared" si="35"/>
        <v>0.1417624521072797</v>
      </c>
      <c r="AI67" s="54">
        <f t="shared" si="36"/>
        <v>52.5</v>
      </c>
      <c r="AJ67">
        <f t="shared" ref="AJ67:AJ119" si="43">IF(AL67="A",100,IF(AL67="B",80,IF(AL67="C",60,IF(AL67="D",40,IF(AL67="E",20,10)))))</f>
        <v>20</v>
      </c>
      <c r="AK67">
        <f>(work!$E$2*AP67)+(work!$E$3*AQ67)+(work!$E$4*AR67)+(work!$E$5*AS67)+(work!$E$6*AT67)+(work!$E$7*AU67)</f>
        <v>21</v>
      </c>
      <c r="AL67" t="s">
        <v>40</v>
      </c>
      <c r="AM67" t="s">
        <v>41</v>
      </c>
      <c r="AN67" t="s">
        <v>36</v>
      </c>
      <c r="AO67" t="s">
        <v>37</v>
      </c>
      <c r="AP67">
        <f t="shared" si="37"/>
        <v>1</v>
      </c>
      <c r="AQ67">
        <f t="shared" si="38"/>
        <v>1</v>
      </c>
      <c r="AR67">
        <f t="shared" si="39"/>
        <v>0</v>
      </c>
      <c r="AS67">
        <f t="shared" si="40"/>
        <v>0</v>
      </c>
      <c r="AT67">
        <f t="shared" si="41"/>
        <v>1</v>
      </c>
      <c r="AU67">
        <f t="shared" si="42"/>
        <v>1</v>
      </c>
    </row>
    <row r="68" spans="1:47" x14ac:dyDescent="0.15">
      <c r="A68" s="4">
        <v>62</v>
      </c>
      <c r="B68" s="5" t="s">
        <v>130</v>
      </c>
      <c r="C68" s="36" t="s">
        <v>22</v>
      </c>
      <c r="D68" s="6">
        <v>0.26100000000000001</v>
      </c>
      <c r="E68" s="2">
        <v>132</v>
      </c>
      <c r="F68" s="2">
        <v>449</v>
      </c>
      <c r="G68" s="2">
        <v>391</v>
      </c>
      <c r="H68" s="2">
        <v>57</v>
      </c>
      <c r="I68" s="2">
        <v>102</v>
      </c>
      <c r="J68" s="2">
        <v>11</v>
      </c>
      <c r="K68" s="2">
        <v>3</v>
      </c>
      <c r="L68" s="2">
        <v>1</v>
      </c>
      <c r="M68" s="2">
        <v>122</v>
      </c>
      <c r="N68" s="2">
        <v>23</v>
      </c>
      <c r="O68" s="2">
        <v>29</v>
      </c>
      <c r="P68" s="2">
        <v>5</v>
      </c>
      <c r="Q68" s="2">
        <v>22</v>
      </c>
      <c r="R68" s="2">
        <v>1</v>
      </c>
      <c r="S68" s="2">
        <v>35</v>
      </c>
      <c r="T68" s="2">
        <v>0</v>
      </c>
      <c r="U68" s="2">
        <v>0</v>
      </c>
      <c r="V68" s="2">
        <v>88</v>
      </c>
      <c r="W68" s="2">
        <v>4</v>
      </c>
      <c r="X68" s="2">
        <v>0.32100000000000001</v>
      </c>
      <c r="Y68" s="2">
        <v>0.312</v>
      </c>
      <c r="Z68" s="2">
        <v>1067</v>
      </c>
      <c r="AA68" s="44" t="s">
        <v>601</v>
      </c>
      <c r="AB68" s="6">
        <f t="shared" si="29"/>
        <v>0.26100000000000001</v>
      </c>
      <c r="AC68" s="10">
        <f t="shared" si="30"/>
        <v>0.87179487179487181</v>
      </c>
      <c r="AD68" s="10">
        <f t="shared" si="31"/>
        <v>9.4017094017094016E-2</v>
      </c>
      <c r="AE68" s="10">
        <f t="shared" si="32"/>
        <v>2.564102564102564E-2</v>
      </c>
      <c r="AF68" s="10">
        <f t="shared" si="33"/>
        <v>8.5470085470085479E-3</v>
      </c>
      <c r="AG68" s="10">
        <f t="shared" si="34"/>
        <v>7.7951002227171495E-2</v>
      </c>
      <c r="AH68" s="10">
        <f t="shared" si="35"/>
        <v>0.19599109131403117</v>
      </c>
      <c r="AI68" s="54">
        <f t="shared" si="36"/>
        <v>27.5</v>
      </c>
      <c r="AJ68">
        <f t="shared" si="43"/>
        <v>40</v>
      </c>
      <c r="AK68">
        <f>(work!$E$2*AP68)+(work!$E$3*AQ68)+(work!$E$4*AR68)+(work!$E$5*AS68)+(work!$E$6*AT68)+(work!$E$7*AU68)</f>
        <v>11</v>
      </c>
      <c r="AL68" t="s">
        <v>39</v>
      </c>
      <c r="AM68" t="s">
        <v>41</v>
      </c>
      <c r="AN68" t="s">
        <v>40</v>
      </c>
      <c r="AO68" t="s">
        <v>39</v>
      </c>
      <c r="AP68">
        <f t="shared" si="37"/>
        <v>0</v>
      </c>
      <c r="AQ68">
        <f t="shared" si="38"/>
        <v>0</v>
      </c>
      <c r="AR68">
        <f t="shared" si="39"/>
        <v>0</v>
      </c>
      <c r="AS68">
        <f t="shared" si="40"/>
        <v>2</v>
      </c>
      <c r="AT68">
        <f t="shared" si="41"/>
        <v>1</v>
      </c>
      <c r="AU68">
        <f t="shared" si="42"/>
        <v>1</v>
      </c>
    </row>
    <row r="69" spans="1:47" x14ac:dyDescent="0.15">
      <c r="A69" s="7">
        <v>30</v>
      </c>
      <c r="B69" s="8" t="s">
        <v>98</v>
      </c>
      <c r="C69" s="19" t="s">
        <v>21</v>
      </c>
      <c r="D69" s="6">
        <v>0.28899999999999998</v>
      </c>
      <c r="E69" s="9">
        <v>77</v>
      </c>
      <c r="F69" s="9">
        <v>251</v>
      </c>
      <c r="G69" s="9">
        <v>225</v>
      </c>
      <c r="H69" s="9">
        <v>13</v>
      </c>
      <c r="I69" s="9">
        <v>65</v>
      </c>
      <c r="J69" s="9">
        <v>7</v>
      </c>
      <c r="K69" s="9">
        <v>0</v>
      </c>
      <c r="L69" s="9">
        <v>5</v>
      </c>
      <c r="M69" s="9">
        <v>87</v>
      </c>
      <c r="N69" s="9">
        <v>34</v>
      </c>
      <c r="O69" s="9">
        <v>0</v>
      </c>
      <c r="P69" s="9">
        <v>0</v>
      </c>
      <c r="Q69" s="9">
        <v>1</v>
      </c>
      <c r="R69" s="9">
        <v>1</v>
      </c>
      <c r="S69" s="9">
        <v>21</v>
      </c>
      <c r="T69" s="9">
        <v>2</v>
      </c>
      <c r="U69" s="9">
        <v>3</v>
      </c>
      <c r="V69" s="9">
        <v>38</v>
      </c>
      <c r="W69" s="9">
        <v>8</v>
      </c>
      <c r="X69" s="9">
        <v>0.35599999999999998</v>
      </c>
      <c r="Y69" s="9">
        <v>0.38700000000000001</v>
      </c>
      <c r="Z69" s="2">
        <v>1068</v>
      </c>
      <c r="AA69" s="45" t="s">
        <v>602</v>
      </c>
      <c r="AB69" s="6">
        <f t="shared" si="29"/>
        <v>0.28899999999999998</v>
      </c>
      <c r="AC69" s="10">
        <f t="shared" si="30"/>
        <v>0.8441558441558441</v>
      </c>
      <c r="AD69" s="10">
        <f t="shared" si="31"/>
        <v>9.0909090909090912E-2</v>
      </c>
      <c r="AE69" s="10">
        <f t="shared" si="32"/>
        <v>0</v>
      </c>
      <c r="AF69" s="10">
        <f t="shared" si="33"/>
        <v>6.4935064935064929E-2</v>
      </c>
      <c r="AG69" s="10">
        <f t="shared" si="34"/>
        <v>9.5617529880478086E-2</v>
      </c>
      <c r="AH69" s="10">
        <f t="shared" si="35"/>
        <v>0.15139442231075698</v>
      </c>
      <c r="AI69" s="54">
        <f t="shared" si="36"/>
        <v>65</v>
      </c>
      <c r="AJ69">
        <f t="shared" si="43"/>
        <v>80</v>
      </c>
      <c r="AK69">
        <f>(work!$E$2*AP69)+(work!$E$3*AQ69)+(work!$E$4*AR69)+(work!$E$5*AS69)+(work!$E$6*AT69)+(work!$E$7*AU69)</f>
        <v>26</v>
      </c>
      <c r="AL69" t="s">
        <v>37</v>
      </c>
      <c r="AM69" t="s">
        <v>39</v>
      </c>
      <c r="AN69" t="s">
        <v>38</v>
      </c>
      <c r="AO69" t="s">
        <v>37</v>
      </c>
      <c r="AP69">
        <f t="shared" si="37"/>
        <v>0</v>
      </c>
      <c r="AQ69">
        <f t="shared" si="38"/>
        <v>2</v>
      </c>
      <c r="AR69">
        <f t="shared" si="39"/>
        <v>1</v>
      </c>
      <c r="AS69">
        <f t="shared" si="40"/>
        <v>1</v>
      </c>
      <c r="AT69">
        <f t="shared" si="41"/>
        <v>0</v>
      </c>
      <c r="AU69">
        <f t="shared" si="42"/>
        <v>0</v>
      </c>
    </row>
    <row r="70" spans="1:47" x14ac:dyDescent="0.15">
      <c r="A70" s="7">
        <v>56</v>
      </c>
      <c r="B70" s="8" t="s">
        <v>126</v>
      </c>
      <c r="C70" s="29" t="s">
        <v>22</v>
      </c>
      <c r="D70" s="6">
        <v>0.26500000000000001</v>
      </c>
      <c r="E70" s="9">
        <v>140</v>
      </c>
      <c r="F70" s="9">
        <v>599</v>
      </c>
      <c r="G70" s="9">
        <v>540</v>
      </c>
      <c r="H70" s="9">
        <v>61</v>
      </c>
      <c r="I70" s="9">
        <v>143</v>
      </c>
      <c r="J70" s="9">
        <v>32</v>
      </c>
      <c r="K70" s="9">
        <v>0</v>
      </c>
      <c r="L70" s="9">
        <v>25</v>
      </c>
      <c r="M70" s="9">
        <v>250</v>
      </c>
      <c r="N70" s="9">
        <v>106</v>
      </c>
      <c r="O70" s="9">
        <v>0</v>
      </c>
      <c r="P70" s="9">
        <v>1</v>
      </c>
      <c r="Q70" s="9">
        <v>0</v>
      </c>
      <c r="R70" s="9">
        <v>13</v>
      </c>
      <c r="S70" s="9">
        <v>43</v>
      </c>
      <c r="T70" s="9">
        <v>1</v>
      </c>
      <c r="U70" s="9">
        <v>3</v>
      </c>
      <c r="V70" s="9">
        <v>81</v>
      </c>
      <c r="W70" s="9">
        <v>24</v>
      </c>
      <c r="X70" s="9">
        <v>0.316</v>
      </c>
      <c r="Y70" s="9">
        <v>0.46300000000000002</v>
      </c>
      <c r="Z70" s="2">
        <v>1069</v>
      </c>
      <c r="AA70" s="45" t="s">
        <v>603</v>
      </c>
      <c r="AB70" s="6">
        <f t="shared" si="29"/>
        <v>0.26500000000000001</v>
      </c>
      <c r="AC70" s="10">
        <f t="shared" si="30"/>
        <v>0.71499999999999997</v>
      </c>
      <c r="AD70" s="10">
        <f t="shared" si="31"/>
        <v>0.16</v>
      </c>
      <c r="AE70" s="10">
        <f t="shared" si="32"/>
        <v>0</v>
      </c>
      <c r="AF70" s="10">
        <f t="shared" si="33"/>
        <v>0.125</v>
      </c>
      <c r="AG70" s="10">
        <f t="shared" si="34"/>
        <v>7.6794657762938229E-2</v>
      </c>
      <c r="AH70" s="10">
        <f t="shared" si="35"/>
        <v>0.13522537562604339</v>
      </c>
      <c r="AI70" s="54">
        <f t="shared" si="36"/>
        <v>60</v>
      </c>
      <c r="AJ70">
        <f t="shared" si="43"/>
        <v>60</v>
      </c>
      <c r="AK70">
        <f>(work!$E$2*AP70)+(work!$E$3*AQ70)+(work!$E$4*AR70)+(work!$E$5*AS70)+(work!$E$6*AT70)+(work!$E$7*AU70)</f>
        <v>24</v>
      </c>
      <c r="AL70" t="s">
        <v>38</v>
      </c>
      <c r="AM70" t="s">
        <v>37</v>
      </c>
      <c r="AN70" t="s">
        <v>40</v>
      </c>
      <c r="AO70" t="s">
        <v>37</v>
      </c>
      <c r="AP70">
        <f t="shared" si="37"/>
        <v>0</v>
      </c>
      <c r="AQ70">
        <f t="shared" si="38"/>
        <v>2</v>
      </c>
      <c r="AR70">
        <f t="shared" si="39"/>
        <v>1</v>
      </c>
      <c r="AS70">
        <f t="shared" si="40"/>
        <v>0</v>
      </c>
      <c r="AT70">
        <f t="shared" si="41"/>
        <v>1</v>
      </c>
      <c r="AU70">
        <f t="shared" si="42"/>
        <v>0</v>
      </c>
    </row>
    <row r="71" spans="1:47" x14ac:dyDescent="0.15">
      <c r="A71" s="4">
        <v>98</v>
      </c>
      <c r="B71" s="5" t="s">
        <v>166</v>
      </c>
      <c r="C71" s="13" t="s">
        <v>24</v>
      </c>
      <c r="D71" s="6">
        <v>0.23</v>
      </c>
      <c r="E71" s="2">
        <v>77</v>
      </c>
      <c r="F71" s="2">
        <v>246</v>
      </c>
      <c r="G71" s="2">
        <v>222</v>
      </c>
      <c r="H71" s="2">
        <v>24</v>
      </c>
      <c r="I71" s="2">
        <v>51</v>
      </c>
      <c r="J71" s="2">
        <v>6</v>
      </c>
      <c r="K71" s="2">
        <v>2</v>
      </c>
      <c r="L71" s="2">
        <v>5</v>
      </c>
      <c r="M71" s="2">
        <v>76</v>
      </c>
      <c r="N71" s="2">
        <v>26</v>
      </c>
      <c r="O71" s="2">
        <v>0</v>
      </c>
      <c r="P71" s="2">
        <v>1</v>
      </c>
      <c r="Q71" s="2">
        <v>1</v>
      </c>
      <c r="R71" s="2">
        <v>3</v>
      </c>
      <c r="S71" s="2">
        <v>17</v>
      </c>
      <c r="T71" s="2">
        <v>2</v>
      </c>
      <c r="U71" s="2">
        <v>2</v>
      </c>
      <c r="V71" s="2">
        <v>65</v>
      </c>
      <c r="W71" s="2">
        <v>5</v>
      </c>
      <c r="X71" s="2">
        <v>0.28699999999999998</v>
      </c>
      <c r="Y71" s="2">
        <v>0.34200000000000003</v>
      </c>
      <c r="Z71" s="2">
        <v>1070</v>
      </c>
      <c r="AA71" s="44" t="s">
        <v>604</v>
      </c>
      <c r="AB71" s="6">
        <f t="shared" si="29"/>
        <v>0.23</v>
      </c>
      <c r="AC71" s="10">
        <f t="shared" si="30"/>
        <v>0.796875</v>
      </c>
      <c r="AD71" s="10">
        <f t="shared" si="31"/>
        <v>9.375E-2</v>
      </c>
      <c r="AE71" s="10">
        <f t="shared" si="32"/>
        <v>3.125E-2</v>
      </c>
      <c r="AF71" s="10">
        <f t="shared" si="33"/>
        <v>7.8125E-2</v>
      </c>
      <c r="AG71" s="10">
        <f t="shared" si="34"/>
        <v>7.7235772357723581E-2</v>
      </c>
      <c r="AH71" s="10">
        <f t="shared" si="35"/>
        <v>0.26422764227642276</v>
      </c>
      <c r="AI71" s="54">
        <f t="shared" si="36"/>
        <v>27.5</v>
      </c>
      <c r="AJ71">
        <f t="shared" si="43"/>
        <v>20</v>
      </c>
      <c r="AK71">
        <f>(work!$E$2*AP71)+(work!$E$3*AQ71)+(work!$E$4*AR71)+(work!$E$5*AS71)+(work!$E$6*AT71)+(work!$E$7*AU71)</f>
        <v>11</v>
      </c>
      <c r="AL71" t="s">
        <v>40</v>
      </c>
      <c r="AM71" t="s">
        <v>38</v>
      </c>
      <c r="AN71" t="s">
        <v>40</v>
      </c>
      <c r="AO71" t="s">
        <v>41</v>
      </c>
      <c r="AP71">
        <f t="shared" si="37"/>
        <v>0</v>
      </c>
      <c r="AQ71">
        <f t="shared" si="38"/>
        <v>0</v>
      </c>
      <c r="AR71">
        <f t="shared" si="39"/>
        <v>1</v>
      </c>
      <c r="AS71">
        <f t="shared" si="40"/>
        <v>0</v>
      </c>
      <c r="AT71">
        <f t="shared" si="41"/>
        <v>2</v>
      </c>
      <c r="AU71">
        <f t="shared" si="42"/>
        <v>1</v>
      </c>
    </row>
    <row r="72" spans="1:47" x14ac:dyDescent="0.15">
      <c r="A72" s="7">
        <v>26</v>
      </c>
      <c r="B72" s="8" t="s">
        <v>96</v>
      </c>
      <c r="C72" s="26" t="s">
        <v>23</v>
      </c>
      <c r="D72" s="6">
        <v>0.29199999999999998</v>
      </c>
      <c r="E72" s="9">
        <v>136</v>
      </c>
      <c r="F72" s="9">
        <v>580</v>
      </c>
      <c r="G72" s="9">
        <v>506</v>
      </c>
      <c r="H72" s="9">
        <v>57</v>
      </c>
      <c r="I72" s="9">
        <v>148</v>
      </c>
      <c r="J72" s="9">
        <v>28</v>
      </c>
      <c r="K72" s="9">
        <v>1</v>
      </c>
      <c r="L72" s="9">
        <v>14</v>
      </c>
      <c r="M72" s="9">
        <v>220</v>
      </c>
      <c r="N72" s="9">
        <v>57</v>
      </c>
      <c r="O72" s="9">
        <v>1</v>
      </c>
      <c r="P72" s="9">
        <v>1</v>
      </c>
      <c r="Q72" s="9">
        <v>3</v>
      </c>
      <c r="R72" s="9">
        <v>6</v>
      </c>
      <c r="S72" s="9">
        <v>60</v>
      </c>
      <c r="T72" s="9">
        <v>4</v>
      </c>
      <c r="U72" s="9">
        <v>5</v>
      </c>
      <c r="V72" s="9">
        <v>68</v>
      </c>
      <c r="W72" s="9">
        <v>5</v>
      </c>
      <c r="X72" s="9">
        <v>0.36899999999999999</v>
      </c>
      <c r="Y72" s="9">
        <v>0.435</v>
      </c>
      <c r="Z72" s="2">
        <v>1071</v>
      </c>
      <c r="AA72" s="45" t="s">
        <v>605</v>
      </c>
      <c r="AB72" s="6">
        <f t="shared" si="29"/>
        <v>0.29199999999999998</v>
      </c>
      <c r="AC72" s="10">
        <f t="shared" si="30"/>
        <v>0.77486910994764402</v>
      </c>
      <c r="AD72" s="10">
        <f t="shared" si="31"/>
        <v>0.14659685863874344</v>
      </c>
      <c r="AE72" s="10">
        <f t="shared" si="32"/>
        <v>5.235602094240838E-3</v>
      </c>
      <c r="AF72" s="10">
        <f t="shared" si="33"/>
        <v>7.3298429319371722E-2</v>
      </c>
      <c r="AG72" s="10">
        <f t="shared" si="34"/>
        <v>0.11206896551724138</v>
      </c>
      <c r="AH72" s="10">
        <f t="shared" si="35"/>
        <v>0.11724137931034483</v>
      </c>
      <c r="AI72" s="54">
        <f t="shared" si="36"/>
        <v>80</v>
      </c>
      <c r="AJ72">
        <f t="shared" si="43"/>
        <v>80</v>
      </c>
      <c r="AK72">
        <f>(work!$E$2*AP72)+(work!$E$3*AQ72)+(work!$E$4*AR72)+(work!$E$5*AS72)+(work!$E$6*AT72)+(work!$E$7*AU72)</f>
        <v>32</v>
      </c>
      <c r="AL72" t="s">
        <v>37</v>
      </c>
      <c r="AM72" t="s">
        <v>38</v>
      </c>
      <c r="AN72" t="s">
        <v>37</v>
      </c>
      <c r="AO72" t="s">
        <v>36</v>
      </c>
      <c r="AP72">
        <f t="shared" si="37"/>
        <v>1</v>
      </c>
      <c r="AQ72">
        <f t="shared" si="38"/>
        <v>2</v>
      </c>
      <c r="AR72">
        <f t="shared" si="39"/>
        <v>1</v>
      </c>
      <c r="AS72">
        <f t="shared" si="40"/>
        <v>0</v>
      </c>
      <c r="AT72">
        <f t="shared" si="41"/>
        <v>0</v>
      </c>
      <c r="AU72">
        <f t="shared" si="42"/>
        <v>0</v>
      </c>
    </row>
    <row r="73" spans="1:47" x14ac:dyDescent="0.15">
      <c r="A73" s="4">
        <v>37</v>
      </c>
      <c r="B73" s="5" t="s">
        <v>105</v>
      </c>
      <c r="C73" s="34" t="s">
        <v>19</v>
      </c>
      <c r="D73" s="6">
        <v>0.28399999999999997</v>
      </c>
      <c r="E73" s="2">
        <v>143</v>
      </c>
      <c r="F73" s="2">
        <v>639</v>
      </c>
      <c r="G73" s="2">
        <v>552</v>
      </c>
      <c r="H73" s="2">
        <v>82</v>
      </c>
      <c r="I73" s="2">
        <v>157</v>
      </c>
      <c r="J73" s="2">
        <v>30</v>
      </c>
      <c r="K73" s="2">
        <v>3</v>
      </c>
      <c r="L73" s="2">
        <v>8</v>
      </c>
      <c r="M73" s="2">
        <v>217</v>
      </c>
      <c r="N73" s="2">
        <v>57</v>
      </c>
      <c r="O73" s="2">
        <v>39</v>
      </c>
      <c r="P73" s="2">
        <v>15</v>
      </c>
      <c r="Q73" s="2">
        <v>0</v>
      </c>
      <c r="R73" s="2">
        <v>5</v>
      </c>
      <c r="S73" s="2">
        <v>60</v>
      </c>
      <c r="T73" s="2">
        <v>2</v>
      </c>
      <c r="U73" s="2">
        <v>22</v>
      </c>
      <c r="V73" s="2">
        <v>94</v>
      </c>
      <c r="W73" s="2">
        <v>11</v>
      </c>
      <c r="X73" s="2">
        <v>0.374</v>
      </c>
      <c r="Y73" s="2">
        <v>0.39300000000000002</v>
      </c>
      <c r="Z73" s="2">
        <v>1072</v>
      </c>
      <c r="AA73" s="44" t="s">
        <v>606</v>
      </c>
      <c r="AB73" s="6">
        <f t="shared" si="29"/>
        <v>0.28399999999999997</v>
      </c>
      <c r="AC73" s="10">
        <f t="shared" si="30"/>
        <v>0.79292929292929293</v>
      </c>
      <c r="AD73" s="10">
        <f t="shared" si="31"/>
        <v>0.15151515151515152</v>
      </c>
      <c r="AE73" s="10">
        <f t="shared" si="32"/>
        <v>1.5151515151515152E-2</v>
      </c>
      <c r="AF73" s="10">
        <f t="shared" si="33"/>
        <v>4.0404040404040407E-2</v>
      </c>
      <c r="AG73" s="10">
        <f t="shared" si="34"/>
        <v>0.12832550860719874</v>
      </c>
      <c r="AH73" s="10">
        <f t="shared" si="35"/>
        <v>0.14710485133020346</v>
      </c>
      <c r="AI73" s="54">
        <f t="shared" si="36"/>
        <v>70</v>
      </c>
      <c r="AJ73">
        <f t="shared" si="43"/>
        <v>80</v>
      </c>
      <c r="AK73">
        <f>(work!$E$2*AP73)+(work!$E$3*AQ73)+(work!$E$4*AR73)+(work!$E$5*AS73)+(work!$E$6*AT73)+(work!$E$7*AU73)</f>
        <v>28</v>
      </c>
      <c r="AL73" t="s">
        <v>37</v>
      </c>
      <c r="AM73" t="s">
        <v>40</v>
      </c>
      <c r="AN73" t="s">
        <v>36</v>
      </c>
      <c r="AO73" t="s">
        <v>37</v>
      </c>
      <c r="AP73">
        <f t="shared" si="37"/>
        <v>1</v>
      </c>
      <c r="AQ73">
        <f t="shared" si="38"/>
        <v>2</v>
      </c>
      <c r="AR73">
        <f t="shared" si="39"/>
        <v>0</v>
      </c>
      <c r="AS73">
        <f t="shared" si="40"/>
        <v>0</v>
      </c>
      <c r="AT73">
        <f t="shared" si="41"/>
        <v>1</v>
      </c>
      <c r="AU73">
        <f t="shared" si="42"/>
        <v>0</v>
      </c>
    </row>
    <row r="74" spans="1:47" x14ac:dyDescent="0.15">
      <c r="A74" s="4">
        <v>56</v>
      </c>
      <c r="B74" s="5" t="s">
        <v>125</v>
      </c>
      <c r="C74" s="25" t="s">
        <v>20</v>
      </c>
      <c r="D74" s="6">
        <v>0.26500000000000001</v>
      </c>
      <c r="E74" s="2">
        <v>97</v>
      </c>
      <c r="F74" s="2">
        <v>392</v>
      </c>
      <c r="G74" s="2">
        <v>355</v>
      </c>
      <c r="H74" s="2">
        <v>53</v>
      </c>
      <c r="I74" s="2">
        <v>94</v>
      </c>
      <c r="J74" s="2">
        <v>14</v>
      </c>
      <c r="K74" s="2">
        <v>1</v>
      </c>
      <c r="L74" s="2">
        <v>28</v>
      </c>
      <c r="M74" s="2">
        <v>194</v>
      </c>
      <c r="N74" s="2">
        <v>74</v>
      </c>
      <c r="O74" s="2">
        <v>1</v>
      </c>
      <c r="P74" s="2">
        <v>0</v>
      </c>
      <c r="Q74" s="2">
        <v>0</v>
      </c>
      <c r="R74" s="2">
        <v>2</v>
      </c>
      <c r="S74" s="2">
        <v>33</v>
      </c>
      <c r="T74" s="2">
        <v>0</v>
      </c>
      <c r="U74" s="2">
        <v>2</v>
      </c>
      <c r="V74" s="2">
        <v>112</v>
      </c>
      <c r="W74" s="2">
        <v>11</v>
      </c>
      <c r="X74" s="2">
        <v>0.32900000000000001</v>
      </c>
      <c r="Y74" s="2">
        <v>0.54600000000000004</v>
      </c>
      <c r="Z74" s="2">
        <v>1073</v>
      </c>
      <c r="AA74" s="44" t="s">
        <v>607</v>
      </c>
      <c r="AB74" s="6">
        <f t="shared" si="29"/>
        <v>0.26500000000000001</v>
      </c>
      <c r="AC74" s="10">
        <f t="shared" si="30"/>
        <v>0.68613138686131392</v>
      </c>
      <c r="AD74" s="10">
        <f t="shared" si="31"/>
        <v>0.10218978102189781</v>
      </c>
      <c r="AE74" s="10">
        <f t="shared" si="32"/>
        <v>7.2992700729927005E-3</v>
      </c>
      <c r="AF74" s="10">
        <f t="shared" si="33"/>
        <v>0.20437956204379562</v>
      </c>
      <c r="AG74" s="10">
        <f t="shared" si="34"/>
        <v>8.9285714285714288E-2</v>
      </c>
      <c r="AH74" s="10">
        <f t="shared" si="35"/>
        <v>0.2857142857142857</v>
      </c>
      <c r="AI74" s="54">
        <f t="shared" si="36"/>
        <v>52.5</v>
      </c>
      <c r="AJ74">
        <f t="shared" si="43"/>
        <v>60</v>
      </c>
      <c r="AK74">
        <f>(work!$E$2*AP74)+(work!$E$3*AQ74)+(work!$E$4*AR74)+(work!$E$5*AS74)+(work!$E$6*AT74)+(work!$E$7*AU74)</f>
        <v>21</v>
      </c>
      <c r="AL74" t="s">
        <v>38</v>
      </c>
      <c r="AM74" t="s">
        <v>36</v>
      </c>
      <c r="AN74" t="s">
        <v>39</v>
      </c>
      <c r="AO74" t="s">
        <v>41</v>
      </c>
      <c r="AP74">
        <f t="shared" si="37"/>
        <v>1</v>
      </c>
      <c r="AQ74">
        <f t="shared" si="38"/>
        <v>0</v>
      </c>
      <c r="AR74">
        <f t="shared" si="39"/>
        <v>1</v>
      </c>
      <c r="AS74">
        <f t="shared" si="40"/>
        <v>1</v>
      </c>
      <c r="AT74">
        <f t="shared" si="41"/>
        <v>0</v>
      </c>
      <c r="AU74">
        <f t="shared" si="42"/>
        <v>1</v>
      </c>
    </row>
    <row r="75" spans="1:47" x14ac:dyDescent="0.15">
      <c r="A75" s="7">
        <v>112</v>
      </c>
      <c r="B75" s="8" t="s">
        <v>180</v>
      </c>
      <c r="C75" s="17" t="s">
        <v>14</v>
      </c>
      <c r="D75" s="6">
        <v>0.21099999999999999</v>
      </c>
      <c r="E75" s="9">
        <v>123</v>
      </c>
      <c r="F75" s="9">
        <v>401</v>
      </c>
      <c r="G75" s="9">
        <v>341</v>
      </c>
      <c r="H75" s="9">
        <v>32</v>
      </c>
      <c r="I75" s="9">
        <v>72</v>
      </c>
      <c r="J75" s="9">
        <v>9</v>
      </c>
      <c r="K75" s="9">
        <v>1</v>
      </c>
      <c r="L75" s="9">
        <v>5</v>
      </c>
      <c r="M75" s="9">
        <v>98</v>
      </c>
      <c r="N75" s="9">
        <v>26</v>
      </c>
      <c r="O75" s="9">
        <v>2</v>
      </c>
      <c r="P75" s="9">
        <v>0</v>
      </c>
      <c r="Q75" s="9">
        <v>22</v>
      </c>
      <c r="R75" s="9">
        <v>2</v>
      </c>
      <c r="S75" s="9">
        <v>31</v>
      </c>
      <c r="T75" s="9">
        <v>3</v>
      </c>
      <c r="U75" s="9">
        <v>5</v>
      </c>
      <c r="V75" s="9">
        <v>39</v>
      </c>
      <c r="W75" s="9">
        <v>7</v>
      </c>
      <c r="X75" s="9">
        <v>0.28499999999999998</v>
      </c>
      <c r="Y75" s="9">
        <v>0.28699999999999998</v>
      </c>
      <c r="Z75" s="2">
        <v>1074</v>
      </c>
      <c r="AA75" s="45" t="s">
        <v>608</v>
      </c>
      <c r="AB75" s="6">
        <f t="shared" si="29"/>
        <v>0.21099999999999999</v>
      </c>
      <c r="AC75" s="10">
        <f t="shared" si="30"/>
        <v>0.82758620689655171</v>
      </c>
      <c r="AD75" s="10">
        <f t="shared" si="31"/>
        <v>0.10344827586206896</v>
      </c>
      <c r="AE75" s="10">
        <f t="shared" si="32"/>
        <v>1.1494252873563218E-2</v>
      </c>
      <c r="AF75" s="10">
        <f t="shared" si="33"/>
        <v>5.7471264367816091E-2</v>
      </c>
      <c r="AG75" s="10">
        <f t="shared" si="34"/>
        <v>8.9775561097256859E-2</v>
      </c>
      <c r="AH75" s="10">
        <f t="shared" si="35"/>
        <v>9.7256857855361589E-2</v>
      </c>
      <c r="AI75" s="54">
        <f t="shared" si="36"/>
        <v>47.5</v>
      </c>
      <c r="AJ75">
        <f t="shared" si="43"/>
        <v>10</v>
      </c>
      <c r="AK75">
        <f>(work!$E$2*AP75)+(work!$E$3*AQ75)+(work!$E$4*AR75)+(work!$E$5*AS75)+(work!$E$6*AT75)+(work!$E$7*AU75)</f>
        <v>19</v>
      </c>
      <c r="AL75" t="s">
        <v>41</v>
      </c>
      <c r="AM75" t="s">
        <v>39</v>
      </c>
      <c r="AN75" t="s">
        <v>39</v>
      </c>
      <c r="AO75" t="s">
        <v>36</v>
      </c>
      <c r="AP75">
        <f t="shared" si="37"/>
        <v>1</v>
      </c>
      <c r="AQ75">
        <f t="shared" si="38"/>
        <v>0</v>
      </c>
      <c r="AR75">
        <f t="shared" si="39"/>
        <v>0</v>
      </c>
      <c r="AS75">
        <f t="shared" si="40"/>
        <v>2</v>
      </c>
      <c r="AT75">
        <f t="shared" si="41"/>
        <v>0</v>
      </c>
      <c r="AU75">
        <f t="shared" si="42"/>
        <v>1</v>
      </c>
    </row>
    <row r="76" spans="1:47" x14ac:dyDescent="0.15">
      <c r="A76" s="7">
        <v>42</v>
      </c>
      <c r="B76" s="8" t="s">
        <v>110</v>
      </c>
      <c r="C76" s="29" t="s">
        <v>24</v>
      </c>
      <c r="D76" s="6">
        <v>0.27600000000000002</v>
      </c>
      <c r="E76" s="9">
        <v>66</v>
      </c>
      <c r="F76" s="9">
        <v>225</v>
      </c>
      <c r="G76" s="9">
        <v>203</v>
      </c>
      <c r="H76" s="9">
        <v>18</v>
      </c>
      <c r="I76" s="9">
        <v>56</v>
      </c>
      <c r="J76" s="9">
        <v>11</v>
      </c>
      <c r="K76" s="9">
        <v>0</v>
      </c>
      <c r="L76" s="9">
        <v>3</v>
      </c>
      <c r="M76" s="9">
        <v>76</v>
      </c>
      <c r="N76" s="9">
        <v>25</v>
      </c>
      <c r="O76" s="9">
        <v>0</v>
      </c>
      <c r="P76" s="9">
        <v>0</v>
      </c>
      <c r="Q76" s="9">
        <v>0</v>
      </c>
      <c r="R76" s="9">
        <v>1</v>
      </c>
      <c r="S76" s="9">
        <v>20</v>
      </c>
      <c r="T76" s="9">
        <v>0</v>
      </c>
      <c r="U76" s="9">
        <v>1</v>
      </c>
      <c r="V76" s="9">
        <v>55</v>
      </c>
      <c r="W76" s="9">
        <v>5</v>
      </c>
      <c r="X76" s="9">
        <v>0.34200000000000003</v>
      </c>
      <c r="Y76" s="9">
        <v>0.374</v>
      </c>
      <c r="Z76" s="2">
        <v>1075</v>
      </c>
      <c r="AA76" s="45" t="s">
        <v>262</v>
      </c>
      <c r="AB76" s="6">
        <f t="shared" si="29"/>
        <v>0.27600000000000002</v>
      </c>
      <c r="AC76" s="10">
        <f t="shared" si="30"/>
        <v>0.8</v>
      </c>
      <c r="AD76" s="10">
        <f t="shared" si="31"/>
        <v>0.15714285714285714</v>
      </c>
      <c r="AE76" s="10">
        <f t="shared" si="32"/>
        <v>0</v>
      </c>
      <c r="AF76" s="10">
        <f t="shared" si="33"/>
        <v>4.2857142857142858E-2</v>
      </c>
      <c r="AG76" s="10">
        <f t="shared" si="34"/>
        <v>9.3333333333333338E-2</v>
      </c>
      <c r="AH76" s="10">
        <f t="shared" si="35"/>
        <v>0.24444444444444444</v>
      </c>
      <c r="AI76" s="54">
        <f t="shared" si="36"/>
        <v>32.5</v>
      </c>
      <c r="AJ76">
        <f t="shared" si="43"/>
        <v>60</v>
      </c>
      <c r="AK76">
        <f>(work!$E$2*AP76)+(work!$E$3*AQ76)+(work!$E$4*AR76)+(work!$E$5*AS76)+(work!$E$6*AT76)+(work!$E$7*AU76)</f>
        <v>13</v>
      </c>
      <c r="AL76" t="s">
        <v>38</v>
      </c>
      <c r="AM76" t="s">
        <v>40</v>
      </c>
      <c r="AN76" t="s">
        <v>39</v>
      </c>
      <c r="AO76" t="s">
        <v>41</v>
      </c>
      <c r="AP76">
        <f t="shared" si="37"/>
        <v>0</v>
      </c>
      <c r="AQ76">
        <f t="shared" si="38"/>
        <v>0</v>
      </c>
      <c r="AR76">
        <f t="shared" si="39"/>
        <v>1</v>
      </c>
      <c r="AS76">
        <f t="shared" si="40"/>
        <v>1</v>
      </c>
      <c r="AT76">
        <f t="shared" si="41"/>
        <v>1</v>
      </c>
      <c r="AU76">
        <f t="shared" si="42"/>
        <v>1</v>
      </c>
    </row>
    <row r="77" spans="1:47" x14ac:dyDescent="0.15">
      <c r="A77" s="4">
        <v>81</v>
      </c>
      <c r="B77" s="5" t="s">
        <v>150</v>
      </c>
      <c r="C77" s="22" t="s">
        <v>14</v>
      </c>
      <c r="D77" s="6">
        <v>0.24199999999999999</v>
      </c>
      <c r="E77" s="2">
        <v>138</v>
      </c>
      <c r="F77" s="2">
        <v>550</v>
      </c>
      <c r="G77" s="2">
        <v>479</v>
      </c>
      <c r="H77" s="2">
        <v>57</v>
      </c>
      <c r="I77" s="2">
        <v>116</v>
      </c>
      <c r="J77" s="2">
        <v>28</v>
      </c>
      <c r="K77" s="2">
        <v>0</v>
      </c>
      <c r="L77" s="2">
        <v>10</v>
      </c>
      <c r="M77" s="2">
        <v>174</v>
      </c>
      <c r="N77" s="2">
        <v>55</v>
      </c>
      <c r="O77" s="2">
        <v>1</v>
      </c>
      <c r="P77" s="2">
        <v>2</v>
      </c>
      <c r="Q77" s="2">
        <v>20</v>
      </c>
      <c r="R77" s="2">
        <v>3</v>
      </c>
      <c r="S77" s="2">
        <v>40</v>
      </c>
      <c r="T77" s="2">
        <v>1</v>
      </c>
      <c r="U77" s="2">
        <v>8</v>
      </c>
      <c r="V77" s="2">
        <v>88</v>
      </c>
      <c r="W77" s="2">
        <v>10</v>
      </c>
      <c r="X77" s="2">
        <v>0.309</v>
      </c>
      <c r="Y77" s="2">
        <v>0.36299999999999999</v>
      </c>
      <c r="Z77" s="2">
        <v>1076</v>
      </c>
      <c r="AA77" s="44" t="s">
        <v>609</v>
      </c>
      <c r="AB77" s="6">
        <f t="shared" si="29"/>
        <v>0.24199999999999999</v>
      </c>
      <c r="AC77" s="10">
        <f t="shared" si="30"/>
        <v>0.75324675324675328</v>
      </c>
      <c r="AD77" s="10">
        <f t="shared" si="31"/>
        <v>0.18181818181818182</v>
      </c>
      <c r="AE77" s="10">
        <f t="shared" si="32"/>
        <v>0</v>
      </c>
      <c r="AF77" s="10">
        <f t="shared" si="33"/>
        <v>6.4935064935064929E-2</v>
      </c>
      <c r="AG77" s="10">
        <f t="shared" si="34"/>
        <v>8.727272727272728E-2</v>
      </c>
      <c r="AH77" s="10">
        <f t="shared" si="35"/>
        <v>0.16</v>
      </c>
      <c r="AI77" s="54">
        <f t="shared" si="36"/>
        <v>40</v>
      </c>
      <c r="AJ77">
        <f t="shared" si="43"/>
        <v>20</v>
      </c>
      <c r="AK77">
        <f>(work!$E$2*AP77)+(work!$E$3*AQ77)+(work!$E$4*AR77)+(work!$E$5*AS77)+(work!$E$6*AT77)+(work!$E$7*AU77)</f>
        <v>16</v>
      </c>
      <c r="AL77" t="s">
        <v>40</v>
      </c>
      <c r="AM77" t="s">
        <v>39</v>
      </c>
      <c r="AN77" t="s">
        <v>39</v>
      </c>
      <c r="AO77" t="s">
        <v>38</v>
      </c>
      <c r="AP77">
        <f t="shared" si="37"/>
        <v>0</v>
      </c>
      <c r="AQ77">
        <f t="shared" si="38"/>
        <v>0</v>
      </c>
      <c r="AR77">
        <f t="shared" si="39"/>
        <v>1</v>
      </c>
      <c r="AS77">
        <f t="shared" si="40"/>
        <v>2</v>
      </c>
      <c r="AT77">
        <f t="shared" si="41"/>
        <v>1</v>
      </c>
      <c r="AU77">
        <f t="shared" si="42"/>
        <v>0</v>
      </c>
    </row>
    <row r="78" spans="1:47" x14ac:dyDescent="0.15">
      <c r="A78" s="4">
        <v>40</v>
      </c>
      <c r="B78" s="5" t="s">
        <v>109</v>
      </c>
      <c r="C78" s="13" t="s">
        <v>22</v>
      </c>
      <c r="D78" s="6">
        <v>0.27800000000000002</v>
      </c>
      <c r="E78" s="2">
        <v>140</v>
      </c>
      <c r="F78" s="2">
        <v>636</v>
      </c>
      <c r="G78" s="2">
        <v>528</v>
      </c>
      <c r="H78" s="2">
        <v>90</v>
      </c>
      <c r="I78" s="2">
        <v>147</v>
      </c>
      <c r="J78" s="2">
        <v>25</v>
      </c>
      <c r="K78" s="2">
        <v>6</v>
      </c>
      <c r="L78" s="2">
        <v>10</v>
      </c>
      <c r="M78" s="2">
        <v>214</v>
      </c>
      <c r="N78" s="2">
        <v>48</v>
      </c>
      <c r="O78" s="2">
        <v>44</v>
      </c>
      <c r="P78" s="2">
        <v>3</v>
      </c>
      <c r="Q78" s="2">
        <v>7</v>
      </c>
      <c r="R78" s="2">
        <v>2</v>
      </c>
      <c r="S78" s="2">
        <v>96</v>
      </c>
      <c r="T78" s="2">
        <v>1</v>
      </c>
      <c r="U78" s="2">
        <v>3</v>
      </c>
      <c r="V78" s="2">
        <v>103</v>
      </c>
      <c r="W78" s="2">
        <v>1</v>
      </c>
      <c r="X78" s="2">
        <v>0.39100000000000001</v>
      </c>
      <c r="Y78" s="2">
        <v>0.40500000000000003</v>
      </c>
      <c r="Z78" s="2">
        <v>1077</v>
      </c>
      <c r="AA78" s="44" t="s">
        <v>610</v>
      </c>
      <c r="AB78" s="6">
        <f t="shared" si="29"/>
        <v>0.27800000000000002</v>
      </c>
      <c r="AC78" s="10">
        <f t="shared" si="30"/>
        <v>0.78191489361702127</v>
      </c>
      <c r="AD78" s="10">
        <f t="shared" si="31"/>
        <v>0.13297872340425532</v>
      </c>
      <c r="AE78" s="10">
        <f t="shared" si="32"/>
        <v>3.1914893617021274E-2</v>
      </c>
      <c r="AF78" s="10">
        <f t="shared" si="33"/>
        <v>5.3191489361702128E-2</v>
      </c>
      <c r="AG78" s="10">
        <f t="shared" si="34"/>
        <v>0.15566037735849056</v>
      </c>
      <c r="AH78" s="10">
        <f t="shared" si="35"/>
        <v>0.16194968553459119</v>
      </c>
      <c r="AI78" s="54">
        <f t="shared" si="36"/>
        <v>70</v>
      </c>
      <c r="AJ78">
        <f t="shared" si="43"/>
        <v>80</v>
      </c>
      <c r="AK78">
        <f>(work!$E$2*AP78)+(work!$E$3*AQ78)+(work!$E$4*AR78)+(work!$E$5*AS78)+(work!$E$6*AT78)+(work!$E$7*AU78)</f>
        <v>28</v>
      </c>
      <c r="AL78" t="s">
        <v>37</v>
      </c>
      <c r="AM78" t="s">
        <v>39</v>
      </c>
      <c r="AN78" t="s">
        <v>36</v>
      </c>
      <c r="AO78" t="s">
        <v>38</v>
      </c>
      <c r="AP78">
        <f t="shared" si="37"/>
        <v>1</v>
      </c>
      <c r="AQ78">
        <f t="shared" si="38"/>
        <v>1</v>
      </c>
      <c r="AR78">
        <f t="shared" si="39"/>
        <v>1</v>
      </c>
      <c r="AS78">
        <f t="shared" si="40"/>
        <v>1</v>
      </c>
      <c r="AT78">
        <f t="shared" si="41"/>
        <v>0</v>
      </c>
      <c r="AU78">
        <f t="shared" si="42"/>
        <v>0</v>
      </c>
    </row>
    <row r="79" spans="1:47" x14ac:dyDescent="0.15">
      <c r="A79" s="7">
        <v>19</v>
      </c>
      <c r="B79" s="8" t="s">
        <v>87</v>
      </c>
      <c r="C79" s="15" t="s">
        <v>16</v>
      </c>
      <c r="D79" s="6">
        <v>0.309</v>
      </c>
      <c r="E79" s="9">
        <v>107</v>
      </c>
      <c r="F79" s="9">
        <v>361</v>
      </c>
      <c r="G79" s="9">
        <v>327</v>
      </c>
      <c r="H79" s="9">
        <v>44</v>
      </c>
      <c r="I79" s="9">
        <v>101</v>
      </c>
      <c r="J79" s="9">
        <v>22</v>
      </c>
      <c r="K79" s="9">
        <v>3</v>
      </c>
      <c r="L79" s="9">
        <v>6</v>
      </c>
      <c r="M79" s="9">
        <v>147</v>
      </c>
      <c r="N79" s="9">
        <v>46</v>
      </c>
      <c r="O79" s="9">
        <v>5</v>
      </c>
      <c r="P79" s="9">
        <v>3</v>
      </c>
      <c r="Q79" s="9">
        <v>4</v>
      </c>
      <c r="R79" s="9">
        <v>1</v>
      </c>
      <c r="S79" s="9">
        <v>27</v>
      </c>
      <c r="T79" s="9">
        <v>3</v>
      </c>
      <c r="U79" s="9">
        <v>2</v>
      </c>
      <c r="V79" s="9">
        <v>51</v>
      </c>
      <c r="W79" s="9">
        <v>4</v>
      </c>
      <c r="X79" s="9">
        <v>0.36399999999999999</v>
      </c>
      <c r="Y79" s="9">
        <v>0.45</v>
      </c>
      <c r="Z79" s="2">
        <v>1078</v>
      </c>
      <c r="AA79" s="45" t="s">
        <v>611</v>
      </c>
      <c r="AB79" s="6">
        <f t="shared" si="29"/>
        <v>0.309</v>
      </c>
      <c r="AC79" s="10">
        <f t="shared" si="30"/>
        <v>0.76515151515151514</v>
      </c>
      <c r="AD79" s="10">
        <f t="shared" si="31"/>
        <v>0.16666666666666666</v>
      </c>
      <c r="AE79" s="10">
        <f t="shared" si="32"/>
        <v>2.2727272727272728E-2</v>
      </c>
      <c r="AF79" s="10">
        <f t="shared" si="33"/>
        <v>4.5454545454545456E-2</v>
      </c>
      <c r="AG79" s="10">
        <f t="shared" si="34"/>
        <v>8.0332409972299165E-2</v>
      </c>
      <c r="AH79" s="10">
        <f t="shared" si="35"/>
        <v>0.14127423822714683</v>
      </c>
      <c r="AI79" s="54">
        <f t="shared" si="36"/>
        <v>55</v>
      </c>
      <c r="AJ79">
        <f t="shared" si="43"/>
        <v>100</v>
      </c>
      <c r="AK79">
        <f>(work!$E$2*AP79)+(work!$E$3*AQ79)+(work!$E$4*AR79)+(work!$E$5*AS79)+(work!$E$6*AT79)+(work!$E$7*AU79)</f>
        <v>22</v>
      </c>
      <c r="AL79" t="s">
        <v>36</v>
      </c>
      <c r="AM79" t="s">
        <v>40</v>
      </c>
      <c r="AN79" t="s">
        <v>40</v>
      </c>
      <c r="AO79" t="s">
        <v>37</v>
      </c>
      <c r="AP79">
        <f t="shared" si="37"/>
        <v>1</v>
      </c>
      <c r="AQ79">
        <f t="shared" si="38"/>
        <v>1</v>
      </c>
      <c r="AR79">
        <f t="shared" si="39"/>
        <v>0</v>
      </c>
      <c r="AS79">
        <f t="shared" si="40"/>
        <v>0</v>
      </c>
      <c r="AT79">
        <f t="shared" si="41"/>
        <v>2</v>
      </c>
      <c r="AU79">
        <f t="shared" si="42"/>
        <v>0</v>
      </c>
    </row>
    <row r="80" spans="1:47" x14ac:dyDescent="0.15">
      <c r="A80" s="4">
        <v>34</v>
      </c>
      <c r="B80" s="5" t="s">
        <v>102</v>
      </c>
      <c r="C80" s="13" t="s">
        <v>16</v>
      </c>
      <c r="D80" s="6">
        <v>0.28599999999999998</v>
      </c>
      <c r="E80" s="2">
        <v>126</v>
      </c>
      <c r="F80" s="2">
        <v>447</v>
      </c>
      <c r="G80" s="2">
        <v>405</v>
      </c>
      <c r="H80" s="2">
        <v>64</v>
      </c>
      <c r="I80" s="2">
        <v>116</v>
      </c>
      <c r="J80" s="2">
        <v>14</v>
      </c>
      <c r="K80" s="2">
        <v>7</v>
      </c>
      <c r="L80" s="2">
        <v>5</v>
      </c>
      <c r="M80" s="2">
        <v>159</v>
      </c>
      <c r="N80" s="2">
        <v>46</v>
      </c>
      <c r="O80" s="2">
        <v>17</v>
      </c>
      <c r="P80" s="2">
        <v>10</v>
      </c>
      <c r="Q80" s="2">
        <v>4</v>
      </c>
      <c r="R80" s="2">
        <v>2</v>
      </c>
      <c r="S80" s="2">
        <v>30</v>
      </c>
      <c r="T80" s="2">
        <v>0</v>
      </c>
      <c r="U80" s="2">
        <v>6</v>
      </c>
      <c r="V80" s="2">
        <v>69</v>
      </c>
      <c r="W80" s="2">
        <v>2</v>
      </c>
      <c r="X80" s="2">
        <v>0.34300000000000003</v>
      </c>
      <c r="Y80" s="2">
        <v>0.39300000000000002</v>
      </c>
      <c r="Z80" s="2">
        <v>1079</v>
      </c>
      <c r="AA80" s="44" t="s">
        <v>612</v>
      </c>
      <c r="AB80" s="6">
        <f t="shared" si="29"/>
        <v>0.28599999999999998</v>
      </c>
      <c r="AC80" s="10">
        <f t="shared" si="30"/>
        <v>0.81690140845070425</v>
      </c>
      <c r="AD80" s="10">
        <f t="shared" si="31"/>
        <v>9.8591549295774641E-2</v>
      </c>
      <c r="AE80" s="10">
        <f t="shared" si="32"/>
        <v>4.9295774647887321E-2</v>
      </c>
      <c r="AF80" s="10">
        <f t="shared" si="33"/>
        <v>3.5211267605633804E-2</v>
      </c>
      <c r="AG80" s="10">
        <f t="shared" si="34"/>
        <v>8.0536912751677847E-2</v>
      </c>
      <c r="AH80" s="10">
        <f t="shared" si="35"/>
        <v>0.15436241610738255</v>
      </c>
      <c r="AI80" s="54">
        <f t="shared" si="36"/>
        <v>45</v>
      </c>
      <c r="AJ80">
        <f t="shared" si="43"/>
        <v>80</v>
      </c>
      <c r="AK80">
        <f>(work!$E$2*AP80)+(work!$E$3*AQ80)+(work!$E$4*AR80)+(work!$E$5*AS80)+(work!$E$6*AT80)+(work!$E$7*AU80)</f>
        <v>18</v>
      </c>
      <c r="AL80" t="s">
        <v>37</v>
      </c>
      <c r="AM80" t="s">
        <v>40</v>
      </c>
      <c r="AN80" t="s">
        <v>40</v>
      </c>
      <c r="AO80" t="s">
        <v>38</v>
      </c>
      <c r="AP80">
        <f t="shared" si="37"/>
        <v>0</v>
      </c>
      <c r="AQ80">
        <f t="shared" si="38"/>
        <v>1</v>
      </c>
      <c r="AR80">
        <f t="shared" si="39"/>
        <v>1</v>
      </c>
      <c r="AS80">
        <f t="shared" si="40"/>
        <v>0</v>
      </c>
      <c r="AT80">
        <f t="shared" si="41"/>
        <v>2</v>
      </c>
      <c r="AU80">
        <f t="shared" si="42"/>
        <v>0</v>
      </c>
    </row>
    <row r="81" spans="1:47" x14ac:dyDescent="0.15">
      <c r="A81" s="7">
        <v>81</v>
      </c>
      <c r="B81" s="8" t="s">
        <v>151</v>
      </c>
      <c r="C81" s="23" t="s">
        <v>16</v>
      </c>
      <c r="D81" s="6">
        <v>0.24199999999999999</v>
      </c>
      <c r="E81" s="9">
        <v>99</v>
      </c>
      <c r="F81" s="9">
        <v>302</v>
      </c>
      <c r="G81" s="9">
        <v>273</v>
      </c>
      <c r="H81" s="9">
        <v>38</v>
      </c>
      <c r="I81" s="9">
        <v>66</v>
      </c>
      <c r="J81" s="9">
        <v>8</v>
      </c>
      <c r="K81" s="9">
        <v>0</v>
      </c>
      <c r="L81" s="9">
        <v>25</v>
      </c>
      <c r="M81" s="9">
        <v>149</v>
      </c>
      <c r="N81" s="9">
        <v>55</v>
      </c>
      <c r="O81" s="9">
        <v>0</v>
      </c>
      <c r="P81" s="9">
        <v>1</v>
      </c>
      <c r="Q81" s="9">
        <v>0</v>
      </c>
      <c r="R81" s="9">
        <v>2</v>
      </c>
      <c r="S81" s="9">
        <v>26</v>
      </c>
      <c r="T81" s="9">
        <v>4</v>
      </c>
      <c r="U81" s="9">
        <v>1</v>
      </c>
      <c r="V81" s="9">
        <v>81</v>
      </c>
      <c r="W81" s="9">
        <v>6</v>
      </c>
      <c r="X81" s="9">
        <v>0.308</v>
      </c>
      <c r="Y81" s="9">
        <v>0.54600000000000004</v>
      </c>
      <c r="Z81" s="2">
        <v>1080</v>
      </c>
      <c r="AA81" s="45" t="s">
        <v>267</v>
      </c>
      <c r="AB81" s="6">
        <f t="shared" si="29"/>
        <v>0.24199999999999999</v>
      </c>
      <c r="AC81" s="10">
        <f t="shared" si="30"/>
        <v>0.66666666666666663</v>
      </c>
      <c r="AD81" s="10">
        <f t="shared" si="31"/>
        <v>8.0808080808080815E-2</v>
      </c>
      <c r="AE81" s="10">
        <f t="shared" si="32"/>
        <v>0</v>
      </c>
      <c r="AF81" s="10">
        <f t="shared" si="33"/>
        <v>0.25252525252525254</v>
      </c>
      <c r="AG81" s="10">
        <f t="shared" si="34"/>
        <v>8.9403973509933773E-2</v>
      </c>
      <c r="AH81" s="10">
        <f t="shared" si="35"/>
        <v>0.26821192052980131</v>
      </c>
      <c r="AI81" s="54">
        <f t="shared" si="36"/>
        <v>42.5</v>
      </c>
      <c r="AJ81">
        <f t="shared" si="43"/>
        <v>20</v>
      </c>
      <c r="AK81">
        <f>(work!$E$2*AP81)+(work!$E$3*AQ81)+(work!$E$4*AR81)+(work!$E$5*AS81)+(work!$E$6*AT81)+(work!$E$7*AU81)</f>
        <v>17</v>
      </c>
      <c r="AL81" t="s">
        <v>40</v>
      </c>
      <c r="AM81" t="s">
        <v>36</v>
      </c>
      <c r="AN81" t="s">
        <v>39</v>
      </c>
      <c r="AO81" t="s">
        <v>41</v>
      </c>
      <c r="AP81">
        <f t="shared" si="37"/>
        <v>1</v>
      </c>
      <c r="AQ81">
        <f t="shared" si="38"/>
        <v>0</v>
      </c>
      <c r="AR81">
        <f t="shared" si="39"/>
        <v>0</v>
      </c>
      <c r="AS81">
        <f t="shared" si="40"/>
        <v>1</v>
      </c>
      <c r="AT81">
        <f t="shared" si="41"/>
        <v>1</v>
      </c>
      <c r="AU81">
        <f t="shared" si="42"/>
        <v>1</v>
      </c>
    </row>
    <row r="82" spans="1:47" x14ac:dyDescent="0.15">
      <c r="A82" s="7">
        <v>52</v>
      </c>
      <c r="B82" s="8" t="s">
        <v>120</v>
      </c>
      <c r="C82" s="14" t="s">
        <v>14</v>
      </c>
      <c r="D82" s="6">
        <v>0.26800000000000002</v>
      </c>
      <c r="E82" s="9">
        <v>142</v>
      </c>
      <c r="F82" s="9">
        <v>602</v>
      </c>
      <c r="G82" s="9">
        <v>514</v>
      </c>
      <c r="H82" s="9">
        <v>72</v>
      </c>
      <c r="I82" s="9">
        <v>138</v>
      </c>
      <c r="J82" s="9">
        <v>22</v>
      </c>
      <c r="K82" s="9">
        <v>0</v>
      </c>
      <c r="L82" s="9">
        <v>38</v>
      </c>
      <c r="M82" s="9">
        <v>274</v>
      </c>
      <c r="N82" s="9">
        <v>131</v>
      </c>
      <c r="O82" s="9">
        <v>1</v>
      </c>
      <c r="P82" s="9">
        <v>1</v>
      </c>
      <c r="Q82" s="9">
        <v>0</v>
      </c>
      <c r="R82" s="9">
        <v>3</v>
      </c>
      <c r="S82" s="9">
        <v>85</v>
      </c>
      <c r="T82" s="9">
        <v>5</v>
      </c>
      <c r="U82" s="9">
        <v>0</v>
      </c>
      <c r="V82" s="9">
        <v>121</v>
      </c>
      <c r="W82" s="9">
        <v>15</v>
      </c>
      <c r="X82" s="9">
        <v>0.37</v>
      </c>
      <c r="Y82" s="9">
        <v>0.53300000000000003</v>
      </c>
      <c r="Z82" s="2">
        <v>1081</v>
      </c>
      <c r="AA82" s="45" t="s">
        <v>268</v>
      </c>
      <c r="AB82" s="6">
        <f t="shared" si="29"/>
        <v>0.26800000000000002</v>
      </c>
      <c r="AC82" s="10">
        <f t="shared" si="30"/>
        <v>0.69696969696969702</v>
      </c>
      <c r="AD82" s="10">
        <f t="shared" si="31"/>
        <v>0.1111111111111111</v>
      </c>
      <c r="AE82" s="10">
        <f t="shared" si="32"/>
        <v>0</v>
      </c>
      <c r="AF82" s="10">
        <f t="shared" si="33"/>
        <v>0.19191919191919191</v>
      </c>
      <c r="AG82" s="10">
        <f t="shared" si="34"/>
        <v>0.14119601328903655</v>
      </c>
      <c r="AH82" s="10">
        <f t="shared" si="35"/>
        <v>0.2009966777408638</v>
      </c>
      <c r="AI82" s="54">
        <f t="shared" si="36"/>
        <v>70</v>
      </c>
      <c r="AJ82">
        <f t="shared" si="43"/>
        <v>60</v>
      </c>
      <c r="AK82">
        <f>(work!$E$2*AP82)+(work!$E$3*AQ82)+(work!$E$4*AR82)+(work!$E$5*AS82)+(work!$E$6*AT82)+(work!$E$7*AU82)</f>
        <v>28</v>
      </c>
      <c r="AL82" t="s">
        <v>38</v>
      </c>
      <c r="AM82" t="s">
        <v>36</v>
      </c>
      <c r="AN82" t="s">
        <v>36</v>
      </c>
      <c r="AO82" t="s">
        <v>40</v>
      </c>
      <c r="AP82">
        <f t="shared" si="37"/>
        <v>2</v>
      </c>
      <c r="AQ82">
        <f t="shared" si="38"/>
        <v>0</v>
      </c>
      <c r="AR82">
        <f t="shared" si="39"/>
        <v>1</v>
      </c>
      <c r="AS82">
        <f t="shared" si="40"/>
        <v>0</v>
      </c>
      <c r="AT82">
        <f t="shared" si="41"/>
        <v>1</v>
      </c>
      <c r="AU82">
        <f t="shared" si="42"/>
        <v>0</v>
      </c>
    </row>
    <row r="83" spans="1:47" x14ac:dyDescent="0.15">
      <c r="A83" s="7">
        <v>2</v>
      </c>
      <c r="B83" s="8" t="s">
        <v>70</v>
      </c>
      <c r="C83" s="35" t="s">
        <v>18</v>
      </c>
      <c r="D83" s="6">
        <v>0.34799999999999998</v>
      </c>
      <c r="E83" s="9">
        <v>135</v>
      </c>
      <c r="F83" s="9">
        <v>582</v>
      </c>
      <c r="G83" s="9">
        <v>512</v>
      </c>
      <c r="H83" s="9">
        <v>91</v>
      </c>
      <c r="I83" s="9">
        <v>178</v>
      </c>
      <c r="J83" s="9">
        <v>26</v>
      </c>
      <c r="K83" s="9">
        <v>1</v>
      </c>
      <c r="L83" s="9">
        <v>26</v>
      </c>
      <c r="M83" s="9">
        <v>284</v>
      </c>
      <c r="N83" s="9">
        <v>99</v>
      </c>
      <c r="O83" s="9">
        <v>3</v>
      </c>
      <c r="P83" s="9">
        <v>4</v>
      </c>
      <c r="Q83" s="9">
        <v>0</v>
      </c>
      <c r="R83" s="9">
        <v>4</v>
      </c>
      <c r="S83" s="9">
        <v>51</v>
      </c>
      <c r="T83" s="9">
        <v>4</v>
      </c>
      <c r="U83" s="9">
        <v>15</v>
      </c>
      <c r="V83" s="9">
        <v>61</v>
      </c>
      <c r="W83" s="9">
        <v>24</v>
      </c>
      <c r="X83" s="9">
        <v>0.41899999999999998</v>
      </c>
      <c r="Y83" s="9">
        <v>0.55500000000000005</v>
      </c>
      <c r="Z83" s="2">
        <v>1082</v>
      </c>
      <c r="AA83" s="45" t="s">
        <v>269</v>
      </c>
      <c r="AB83" s="6">
        <f t="shared" si="29"/>
        <v>0.34799999999999998</v>
      </c>
      <c r="AC83" s="10">
        <f t="shared" si="30"/>
        <v>0.77056277056277056</v>
      </c>
      <c r="AD83" s="10">
        <f t="shared" si="31"/>
        <v>0.11255411255411256</v>
      </c>
      <c r="AE83" s="10">
        <f t="shared" si="32"/>
        <v>4.329004329004329E-3</v>
      </c>
      <c r="AF83" s="10">
        <f t="shared" si="33"/>
        <v>0.11255411255411256</v>
      </c>
      <c r="AG83" s="10">
        <f t="shared" si="34"/>
        <v>0.1134020618556701</v>
      </c>
      <c r="AH83" s="10">
        <f t="shared" si="35"/>
        <v>0.10481099656357389</v>
      </c>
      <c r="AI83" s="54">
        <f t="shared" si="36"/>
        <v>90</v>
      </c>
      <c r="AJ83">
        <f t="shared" si="43"/>
        <v>100</v>
      </c>
      <c r="AK83">
        <f>(work!$E$2*AP83)+(work!$E$3*AQ83)+(work!$E$4*AR83)+(work!$E$5*AS83)+(work!$E$6*AT83)+(work!$E$7*AU83)</f>
        <v>36</v>
      </c>
      <c r="AL83" t="s">
        <v>36</v>
      </c>
      <c r="AM83" t="s">
        <v>37</v>
      </c>
      <c r="AN83" t="s">
        <v>37</v>
      </c>
      <c r="AO83" t="s">
        <v>36</v>
      </c>
      <c r="AP83">
        <f t="shared" si="37"/>
        <v>2</v>
      </c>
      <c r="AQ83">
        <f t="shared" si="38"/>
        <v>2</v>
      </c>
      <c r="AR83">
        <f t="shared" si="39"/>
        <v>0</v>
      </c>
      <c r="AS83">
        <f t="shared" si="40"/>
        <v>0</v>
      </c>
      <c r="AT83">
        <f t="shared" si="41"/>
        <v>0</v>
      </c>
      <c r="AU83">
        <f t="shared" si="42"/>
        <v>0</v>
      </c>
    </row>
    <row r="84" spans="1:47" x14ac:dyDescent="0.15">
      <c r="A84" s="7">
        <v>109</v>
      </c>
      <c r="B84" s="8" t="s">
        <v>178</v>
      </c>
      <c r="C84" s="26" t="s">
        <v>19</v>
      </c>
      <c r="D84" s="6">
        <v>0.21299999999999999</v>
      </c>
      <c r="E84" s="9">
        <v>112</v>
      </c>
      <c r="F84" s="9">
        <v>353</v>
      </c>
      <c r="G84" s="9">
        <v>291</v>
      </c>
      <c r="H84" s="9">
        <v>40</v>
      </c>
      <c r="I84" s="9">
        <v>62</v>
      </c>
      <c r="J84" s="9">
        <v>15</v>
      </c>
      <c r="K84" s="9">
        <v>2</v>
      </c>
      <c r="L84" s="9">
        <v>5</v>
      </c>
      <c r="M84" s="9">
        <v>96</v>
      </c>
      <c r="N84" s="9">
        <v>32</v>
      </c>
      <c r="O84" s="9">
        <v>8</v>
      </c>
      <c r="P84" s="9">
        <v>2</v>
      </c>
      <c r="Q84" s="9">
        <v>8</v>
      </c>
      <c r="R84" s="9">
        <v>3</v>
      </c>
      <c r="S84" s="9">
        <v>48</v>
      </c>
      <c r="T84" s="9">
        <v>0</v>
      </c>
      <c r="U84" s="9">
        <v>3</v>
      </c>
      <c r="V84" s="9">
        <v>82</v>
      </c>
      <c r="W84" s="9">
        <v>1</v>
      </c>
      <c r="X84" s="9">
        <v>0.32800000000000001</v>
      </c>
      <c r="Y84" s="9">
        <v>0.33</v>
      </c>
      <c r="Z84" s="2">
        <v>1083</v>
      </c>
      <c r="AA84" s="45" t="s">
        <v>613</v>
      </c>
      <c r="AB84" s="6">
        <f t="shared" si="29"/>
        <v>0.21299999999999999</v>
      </c>
      <c r="AC84" s="10">
        <f t="shared" si="30"/>
        <v>0.73809523809523814</v>
      </c>
      <c r="AD84" s="10">
        <f t="shared" si="31"/>
        <v>0.17857142857142858</v>
      </c>
      <c r="AE84" s="10">
        <f t="shared" si="32"/>
        <v>2.3809523809523808E-2</v>
      </c>
      <c r="AF84" s="10">
        <f t="shared" si="33"/>
        <v>5.9523809523809521E-2</v>
      </c>
      <c r="AG84" s="10">
        <f t="shared" si="34"/>
        <v>0.14447592067988668</v>
      </c>
      <c r="AH84" s="10">
        <f t="shared" si="35"/>
        <v>0.23229461756373937</v>
      </c>
      <c r="AI84" s="54">
        <f t="shared" si="36"/>
        <v>42.5</v>
      </c>
      <c r="AJ84">
        <f t="shared" si="43"/>
        <v>10</v>
      </c>
      <c r="AK84">
        <f>(work!$E$2*AP84)+(work!$E$3*AQ84)+(work!$E$4*AR84)+(work!$E$5*AS84)+(work!$E$6*AT84)+(work!$E$7*AU84)</f>
        <v>17</v>
      </c>
      <c r="AL84" t="s">
        <v>41</v>
      </c>
      <c r="AM84" t="s">
        <v>39</v>
      </c>
      <c r="AN84" t="s">
        <v>36</v>
      </c>
      <c r="AO84" t="s">
        <v>40</v>
      </c>
      <c r="AP84">
        <f t="shared" si="37"/>
        <v>1</v>
      </c>
      <c r="AQ84">
        <f t="shared" si="38"/>
        <v>0</v>
      </c>
      <c r="AR84">
        <f t="shared" si="39"/>
        <v>0</v>
      </c>
      <c r="AS84">
        <f t="shared" si="40"/>
        <v>1</v>
      </c>
      <c r="AT84">
        <f t="shared" si="41"/>
        <v>1</v>
      </c>
      <c r="AU84">
        <f t="shared" si="42"/>
        <v>1</v>
      </c>
    </row>
    <row r="85" spans="1:47" x14ac:dyDescent="0.15">
      <c r="A85" s="7">
        <v>4</v>
      </c>
      <c r="B85" s="8" t="s">
        <v>72</v>
      </c>
      <c r="C85" s="27" t="s">
        <v>18</v>
      </c>
      <c r="D85" s="6">
        <v>0.32900000000000001</v>
      </c>
      <c r="E85" s="9">
        <v>138</v>
      </c>
      <c r="F85" s="9">
        <v>568</v>
      </c>
      <c r="G85" s="9">
        <v>493</v>
      </c>
      <c r="H85" s="9">
        <v>83</v>
      </c>
      <c r="I85" s="9">
        <v>162</v>
      </c>
      <c r="J85" s="9">
        <v>26</v>
      </c>
      <c r="K85" s="9">
        <v>5</v>
      </c>
      <c r="L85" s="9">
        <v>9</v>
      </c>
      <c r="M85" s="9">
        <v>225</v>
      </c>
      <c r="N85" s="9">
        <v>55</v>
      </c>
      <c r="O85" s="9">
        <v>8</v>
      </c>
      <c r="P85" s="9">
        <v>7</v>
      </c>
      <c r="Q85" s="9">
        <v>2</v>
      </c>
      <c r="R85" s="9">
        <v>3</v>
      </c>
      <c r="S85" s="9">
        <v>67</v>
      </c>
      <c r="T85" s="9">
        <v>4</v>
      </c>
      <c r="U85" s="9">
        <v>3</v>
      </c>
      <c r="V85" s="9">
        <v>69</v>
      </c>
      <c r="W85" s="9">
        <v>7</v>
      </c>
      <c r="X85" s="9">
        <v>0.41</v>
      </c>
      <c r="Y85" s="9">
        <v>0.45600000000000002</v>
      </c>
      <c r="Z85" s="2">
        <v>1084</v>
      </c>
      <c r="AA85" s="45" t="s">
        <v>614</v>
      </c>
      <c r="AB85" s="6">
        <f t="shared" si="29"/>
        <v>0.32900000000000001</v>
      </c>
      <c r="AC85" s="10">
        <f t="shared" si="30"/>
        <v>0.80198019801980203</v>
      </c>
      <c r="AD85" s="10">
        <f t="shared" si="31"/>
        <v>0.12871287128712872</v>
      </c>
      <c r="AE85" s="10">
        <f t="shared" si="32"/>
        <v>2.4752475247524754E-2</v>
      </c>
      <c r="AF85" s="10">
        <f t="shared" si="33"/>
        <v>4.4554455445544552E-2</v>
      </c>
      <c r="AG85" s="10">
        <f t="shared" si="34"/>
        <v>0.12323943661971831</v>
      </c>
      <c r="AH85" s="10">
        <f t="shared" si="35"/>
        <v>0.12147887323943662</v>
      </c>
      <c r="AI85" s="54">
        <f t="shared" si="36"/>
        <v>75</v>
      </c>
      <c r="AJ85">
        <f t="shared" si="43"/>
        <v>100</v>
      </c>
      <c r="AK85">
        <f>(work!$E$2*AP85)+(work!$E$3*AQ85)+(work!$E$4*AR85)+(work!$E$5*AS85)+(work!$E$6*AT85)+(work!$E$7*AU85)</f>
        <v>30</v>
      </c>
      <c r="AL85" t="s">
        <v>36</v>
      </c>
      <c r="AM85" t="s">
        <v>40</v>
      </c>
      <c r="AN85" t="s">
        <v>37</v>
      </c>
      <c r="AO85" t="s">
        <v>36</v>
      </c>
      <c r="AP85">
        <f t="shared" si="37"/>
        <v>2</v>
      </c>
      <c r="AQ85">
        <f t="shared" si="38"/>
        <v>1</v>
      </c>
      <c r="AR85">
        <f t="shared" si="39"/>
        <v>0</v>
      </c>
      <c r="AS85">
        <f t="shared" si="40"/>
        <v>0</v>
      </c>
      <c r="AT85">
        <f t="shared" si="41"/>
        <v>1</v>
      </c>
      <c r="AU85">
        <f t="shared" si="42"/>
        <v>0</v>
      </c>
    </row>
    <row r="86" spans="1:47" x14ac:dyDescent="0.15">
      <c r="A86" s="7">
        <v>60</v>
      </c>
      <c r="B86" s="8" t="s">
        <v>128</v>
      </c>
      <c r="C86" s="29" t="s">
        <v>21</v>
      </c>
      <c r="D86" s="6">
        <v>0.26400000000000001</v>
      </c>
      <c r="E86" s="9">
        <v>113</v>
      </c>
      <c r="F86" s="9">
        <v>345</v>
      </c>
      <c r="G86" s="9">
        <v>295</v>
      </c>
      <c r="H86" s="9">
        <v>39</v>
      </c>
      <c r="I86" s="9">
        <v>78</v>
      </c>
      <c r="J86" s="9">
        <v>8</v>
      </c>
      <c r="K86" s="9">
        <v>4</v>
      </c>
      <c r="L86" s="9">
        <v>1</v>
      </c>
      <c r="M86" s="9">
        <v>97</v>
      </c>
      <c r="N86" s="9">
        <v>15</v>
      </c>
      <c r="O86" s="9">
        <v>16</v>
      </c>
      <c r="P86" s="9">
        <v>9</v>
      </c>
      <c r="Q86" s="9">
        <v>16</v>
      </c>
      <c r="R86" s="9">
        <v>0</v>
      </c>
      <c r="S86" s="9">
        <v>31</v>
      </c>
      <c r="T86" s="9">
        <v>0</v>
      </c>
      <c r="U86" s="9">
        <v>3</v>
      </c>
      <c r="V86" s="9">
        <v>33</v>
      </c>
      <c r="W86" s="9">
        <v>2</v>
      </c>
      <c r="X86" s="9">
        <v>0.34</v>
      </c>
      <c r="Y86" s="9">
        <v>0.32900000000000001</v>
      </c>
      <c r="Z86" s="2">
        <v>1085</v>
      </c>
      <c r="AA86" s="45" t="s">
        <v>615</v>
      </c>
      <c r="AB86" s="6">
        <f t="shared" si="29"/>
        <v>0.26400000000000001</v>
      </c>
      <c r="AC86" s="10">
        <f t="shared" si="30"/>
        <v>0.8571428571428571</v>
      </c>
      <c r="AD86" s="10">
        <f t="shared" si="31"/>
        <v>8.7912087912087919E-2</v>
      </c>
      <c r="AE86" s="10">
        <f t="shared" si="32"/>
        <v>4.3956043956043959E-2</v>
      </c>
      <c r="AF86" s="10">
        <f t="shared" si="33"/>
        <v>1.098901098901099E-2</v>
      </c>
      <c r="AG86" s="10">
        <f t="shared" si="34"/>
        <v>9.8550724637681164E-2</v>
      </c>
      <c r="AH86" s="10">
        <f t="shared" si="35"/>
        <v>9.5652173913043481E-2</v>
      </c>
      <c r="AI86" s="54">
        <f t="shared" si="36"/>
        <v>57.5</v>
      </c>
      <c r="AJ86">
        <f t="shared" si="43"/>
        <v>60</v>
      </c>
      <c r="AK86">
        <f>(work!$E$2*AP86)+(work!$E$3*AQ86)+(work!$E$4*AR86)+(work!$E$5*AS86)+(work!$E$6*AT86)+(work!$E$7*AU86)</f>
        <v>23</v>
      </c>
      <c r="AL86" t="s">
        <v>38</v>
      </c>
      <c r="AM86" t="s">
        <v>41</v>
      </c>
      <c r="AN86" t="s">
        <v>38</v>
      </c>
      <c r="AO86" t="s">
        <v>36</v>
      </c>
      <c r="AP86">
        <f t="shared" si="37"/>
        <v>1</v>
      </c>
      <c r="AQ86">
        <f t="shared" si="38"/>
        <v>0</v>
      </c>
      <c r="AR86">
        <f t="shared" si="39"/>
        <v>2</v>
      </c>
      <c r="AS86">
        <f t="shared" si="40"/>
        <v>0</v>
      </c>
      <c r="AT86">
        <f t="shared" si="41"/>
        <v>0</v>
      </c>
      <c r="AU86">
        <f t="shared" si="42"/>
        <v>1</v>
      </c>
    </row>
    <row r="87" spans="1:47" x14ac:dyDescent="0.15">
      <c r="A87" s="7">
        <v>62</v>
      </c>
      <c r="B87" s="8" t="s">
        <v>131</v>
      </c>
      <c r="C87" s="31" t="s">
        <v>18</v>
      </c>
      <c r="D87" s="6">
        <v>0.26100000000000001</v>
      </c>
      <c r="E87" s="9">
        <v>133</v>
      </c>
      <c r="F87" s="9">
        <v>487</v>
      </c>
      <c r="G87" s="9">
        <v>440</v>
      </c>
      <c r="H87" s="9">
        <v>50</v>
      </c>
      <c r="I87" s="9">
        <v>115</v>
      </c>
      <c r="J87" s="9">
        <v>22</v>
      </c>
      <c r="K87" s="9">
        <v>1</v>
      </c>
      <c r="L87" s="9">
        <v>13</v>
      </c>
      <c r="M87" s="9">
        <v>178</v>
      </c>
      <c r="N87" s="9">
        <v>63</v>
      </c>
      <c r="O87" s="9">
        <v>0</v>
      </c>
      <c r="P87" s="9">
        <v>0</v>
      </c>
      <c r="Q87" s="9">
        <v>0</v>
      </c>
      <c r="R87" s="9">
        <v>5</v>
      </c>
      <c r="S87" s="9">
        <v>37</v>
      </c>
      <c r="T87" s="9">
        <v>1</v>
      </c>
      <c r="U87" s="9">
        <v>5</v>
      </c>
      <c r="V87" s="9">
        <v>119</v>
      </c>
      <c r="W87" s="9">
        <v>13</v>
      </c>
      <c r="X87" s="9">
        <v>0.32200000000000001</v>
      </c>
      <c r="Y87" s="9">
        <v>0.40500000000000003</v>
      </c>
      <c r="Z87" s="2">
        <v>1086</v>
      </c>
      <c r="AA87" s="45" t="s">
        <v>616</v>
      </c>
      <c r="AB87" s="6">
        <f t="shared" si="29"/>
        <v>0.26100000000000001</v>
      </c>
      <c r="AC87" s="10">
        <f t="shared" si="30"/>
        <v>0.76158940397350994</v>
      </c>
      <c r="AD87" s="10">
        <f t="shared" si="31"/>
        <v>0.14569536423841059</v>
      </c>
      <c r="AE87" s="10">
        <f t="shared" si="32"/>
        <v>6.6225165562913907E-3</v>
      </c>
      <c r="AF87" s="10">
        <f t="shared" si="33"/>
        <v>8.6092715231788075E-2</v>
      </c>
      <c r="AG87" s="10">
        <f t="shared" si="34"/>
        <v>8.6242299794661192E-2</v>
      </c>
      <c r="AH87" s="10">
        <f t="shared" si="35"/>
        <v>0.24435318275154005</v>
      </c>
      <c r="AI87" s="54">
        <f t="shared" si="36"/>
        <v>37.5</v>
      </c>
      <c r="AJ87">
        <f t="shared" si="43"/>
        <v>40</v>
      </c>
      <c r="AK87">
        <f>(work!$E$2*AP87)+(work!$E$3*AQ87)+(work!$E$4*AR87)+(work!$E$5*AS87)+(work!$E$6*AT87)+(work!$E$7*AU87)</f>
        <v>15</v>
      </c>
      <c r="AL87" t="s">
        <v>39</v>
      </c>
      <c r="AM87" t="s">
        <v>38</v>
      </c>
      <c r="AN87" t="s">
        <v>39</v>
      </c>
      <c r="AO87" t="s">
        <v>41</v>
      </c>
      <c r="AP87">
        <f t="shared" si="37"/>
        <v>0</v>
      </c>
      <c r="AQ87">
        <f t="shared" si="38"/>
        <v>0</v>
      </c>
      <c r="AR87">
        <f t="shared" si="39"/>
        <v>1</v>
      </c>
      <c r="AS87">
        <f t="shared" si="40"/>
        <v>2</v>
      </c>
      <c r="AT87">
        <f t="shared" si="41"/>
        <v>0</v>
      </c>
      <c r="AU87">
        <f t="shared" si="42"/>
        <v>1</v>
      </c>
    </row>
    <row r="88" spans="1:47" x14ac:dyDescent="0.15">
      <c r="A88" s="4">
        <v>39</v>
      </c>
      <c r="B88" s="5" t="s">
        <v>107</v>
      </c>
      <c r="C88" s="25" t="s">
        <v>24</v>
      </c>
      <c r="D88" s="6">
        <v>0.28000000000000003</v>
      </c>
      <c r="E88" s="2">
        <v>123</v>
      </c>
      <c r="F88" s="2">
        <v>499</v>
      </c>
      <c r="G88" s="2">
        <v>414</v>
      </c>
      <c r="H88" s="2">
        <v>57</v>
      </c>
      <c r="I88" s="2">
        <v>116</v>
      </c>
      <c r="J88" s="2">
        <v>26</v>
      </c>
      <c r="K88" s="2">
        <v>2</v>
      </c>
      <c r="L88" s="2">
        <v>14</v>
      </c>
      <c r="M88" s="2">
        <v>188</v>
      </c>
      <c r="N88" s="2">
        <v>72</v>
      </c>
      <c r="O88" s="2">
        <v>2</v>
      </c>
      <c r="P88" s="2">
        <v>1</v>
      </c>
      <c r="Q88" s="2">
        <v>0</v>
      </c>
      <c r="R88" s="2">
        <v>7</v>
      </c>
      <c r="S88" s="2">
        <v>73</v>
      </c>
      <c r="T88" s="2">
        <v>2</v>
      </c>
      <c r="U88" s="2">
        <v>5</v>
      </c>
      <c r="V88" s="2">
        <v>90</v>
      </c>
      <c r="W88" s="2">
        <v>10</v>
      </c>
      <c r="X88" s="2">
        <v>0.38900000000000001</v>
      </c>
      <c r="Y88" s="2">
        <v>0.45400000000000001</v>
      </c>
      <c r="Z88" s="2">
        <v>1087</v>
      </c>
      <c r="AA88" s="44" t="s">
        <v>617</v>
      </c>
      <c r="AB88" s="6">
        <f t="shared" si="29"/>
        <v>0.28000000000000003</v>
      </c>
      <c r="AC88" s="10">
        <f t="shared" si="30"/>
        <v>0.73417721518987344</v>
      </c>
      <c r="AD88" s="10">
        <f t="shared" si="31"/>
        <v>0.16455696202531644</v>
      </c>
      <c r="AE88" s="10">
        <f t="shared" si="32"/>
        <v>1.2658227848101266E-2</v>
      </c>
      <c r="AF88" s="10">
        <f t="shared" si="33"/>
        <v>8.8607594936708861E-2</v>
      </c>
      <c r="AG88" s="10">
        <f t="shared" si="34"/>
        <v>0.15631262525050099</v>
      </c>
      <c r="AH88" s="10">
        <f t="shared" si="35"/>
        <v>0.18036072144288579</v>
      </c>
      <c r="AI88" s="54">
        <f t="shared" si="36"/>
        <v>70</v>
      </c>
      <c r="AJ88">
        <f t="shared" si="43"/>
        <v>80</v>
      </c>
      <c r="AK88">
        <f>(work!$E$2*AP88)+(work!$E$3*AQ88)+(work!$E$4*AR88)+(work!$E$5*AS88)+(work!$E$6*AT88)+(work!$E$7*AU88)</f>
        <v>28</v>
      </c>
      <c r="AL88" t="s">
        <v>37</v>
      </c>
      <c r="AM88" t="s">
        <v>38</v>
      </c>
      <c r="AN88" t="s">
        <v>36</v>
      </c>
      <c r="AO88" t="s">
        <v>39</v>
      </c>
      <c r="AP88">
        <f t="shared" si="37"/>
        <v>1</v>
      </c>
      <c r="AQ88">
        <f t="shared" si="38"/>
        <v>1</v>
      </c>
      <c r="AR88">
        <f t="shared" si="39"/>
        <v>1</v>
      </c>
      <c r="AS88">
        <f t="shared" si="40"/>
        <v>1</v>
      </c>
      <c r="AT88">
        <f t="shared" si="41"/>
        <v>0</v>
      </c>
      <c r="AU88">
        <f t="shared" si="42"/>
        <v>0</v>
      </c>
    </row>
    <row r="89" spans="1:47" x14ac:dyDescent="0.15">
      <c r="A89" s="7">
        <v>98</v>
      </c>
      <c r="B89" s="8" t="s">
        <v>167</v>
      </c>
      <c r="C89" s="28" t="s">
        <v>19</v>
      </c>
      <c r="D89" s="6">
        <v>0.23</v>
      </c>
      <c r="E89" s="9">
        <v>143</v>
      </c>
      <c r="F89" s="9">
        <v>611</v>
      </c>
      <c r="G89" s="9">
        <v>535</v>
      </c>
      <c r="H89" s="9">
        <v>58</v>
      </c>
      <c r="I89" s="9">
        <v>123</v>
      </c>
      <c r="J89" s="9">
        <v>15</v>
      </c>
      <c r="K89" s="9">
        <v>5</v>
      </c>
      <c r="L89" s="9">
        <v>5</v>
      </c>
      <c r="M89" s="9">
        <v>163</v>
      </c>
      <c r="N89" s="9">
        <v>42</v>
      </c>
      <c r="O89" s="9">
        <v>14</v>
      </c>
      <c r="P89" s="9">
        <v>13</v>
      </c>
      <c r="Q89" s="9">
        <v>26</v>
      </c>
      <c r="R89" s="9">
        <v>1</v>
      </c>
      <c r="S89" s="9">
        <v>44</v>
      </c>
      <c r="T89" s="9">
        <v>1</v>
      </c>
      <c r="U89" s="9">
        <v>5</v>
      </c>
      <c r="V89" s="9">
        <v>97</v>
      </c>
      <c r="W89" s="9">
        <v>9</v>
      </c>
      <c r="X89" s="9">
        <v>0.29399999999999998</v>
      </c>
      <c r="Y89" s="9">
        <v>0.30499999999999999</v>
      </c>
      <c r="Z89" s="2">
        <v>1088</v>
      </c>
      <c r="AA89" s="45" t="s">
        <v>618</v>
      </c>
      <c r="AB89" s="6">
        <f t="shared" si="29"/>
        <v>0.23</v>
      </c>
      <c r="AC89" s="10">
        <f t="shared" si="30"/>
        <v>0.83108108108108103</v>
      </c>
      <c r="AD89" s="10">
        <f t="shared" si="31"/>
        <v>0.10135135135135136</v>
      </c>
      <c r="AE89" s="10">
        <f t="shared" si="32"/>
        <v>3.3783783783783786E-2</v>
      </c>
      <c r="AF89" s="10">
        <f t="shared" si="33"/>
        <v>3.3783783783783786E-2</v>
      </c>
      <c r="AG89" s="10">
        <f t="shared" si="34"/>
        <v>8.0196399345335512E-2</v>
      </c>
      <c r="AH89" s="10">
        <f t="shared" si="35"/>
        <v>0.15875613747954173</v>
      </c>
      <c r="AI89" s="54">
        <f t="shared" si="36"/>
        <v>30</v>
      </c>
      <c r="AJ89">
        <f t="shared" si="43"/>
        <v>20</v>
      </c>
      <c r="AK89">
        <f>(work!$E$2*AP89)+(work!$E$3*AQ89)+(work!$E$4*AR89)+(work!$E$5*AS89)+(work!$E$6*AT89)+(work!$E$7*AU89)</f>
        <v>12</v>
      </c>
      <c r="AL89" t="s">
        <v>40</v>
      </c>
      <c r="AM89" t="s">
        <v>40</v>
      </c>
      <c r="AN89" t="s">
        <v>40</v>
      </c>
      <c r="AO89" t="s">
        <v>38</v>
      </c>
      <c r="AP89">
        <f t="shared" si="37"/>
        <v>0</v>
      </c>
      <c r="AQ89">
        <f t="shared" si="38"/>
        <v>0</v>
      </c>
      <c r="AR89">
        <f t="shared" si="39"/>
        <v>1</v>
      </c>
      <c r="AS89">
        <f t="shared" si="40"/>
        <v>0</v>
      </c>
      <c r="AT89">
        <f t="shared" si="41"/>
        <v>3</v>
      </c>
      <c r="AU89">
        <f t="shared" si="42"/>
        <v>0</v>
      </c>
    </row>
    <row r="90" spans="1:47" x14ac:dyDescent="0.15">
      <c r="A90" s="4">
        <v>53</v>
      </c>
      <c r="B90" s="5" t="s">
        <v>122</v>
      </c>
      <c r="C90" s="16" t="s">
        <v>17</v>
      </c>
      <c r="D90" s="6">
        <v>0.26600000000000001</v>
      </c>
      <c r="E90" s="2">
        <v>90</v>
      </c>
      <c r="F90" s="2">
        <v>289</v>
      </c>
      <c r="G90" s="2">
        <v>248</v>
      </c>
      <c r="H90" s="2">
        <v>19</v>
      </c>
      <c r="I90" s="2">
        <v>66</v>
      </c>
      <c r="J90" s="2">
        <v>10</v>
      </c>
      <c r="K90" s="2">
        <v>1</v>
      </c>
      <c r="L90" s="2">
        <v>4</v>
      </c>
      <c r="M90" s="2">
        <v>90</v>
      </c>
      <c r="N90" s="2">
        <v>16</v>
      </c>
      <c r="O90" s="2">
        <v>0</v>
      </c>
      <c r="P90" s="2">
        <v>3</v>
      </c>
      <c r="Q90" s="2">
        <v>17</v>
      </c>
      <c r="R90" s="2">
        <v>2</v>
      </c>
      <c r="S90" s="2">
        <v>18</v>
      </c>
      <c r="T90" s="2">
        <v>0</v>
      </c>
      <c r="U90" s="2">
        <v>4</v>
      </c>
      <c r="V90" s="2">
        <v>15</v>
      </c>
      <c r="W90" s="2">
        <v>4</v>
      </c>
      <c r="X90" s="2">
        <v>0.32400000000000001</v>
      </c>
      <c r="Y90" s="2">
        <v>0.36299999999999999</v>
      </c>
      <c r="Z90" s="2">
        <v>1089</v>
      </c>
      <c r="AA90" s="44" t="s">
        <v>619</v>
      </c>
      <c r="AB90" s="6">
        <f t="shared" si="29"/>
        <v>0.26600000000000001</v>
      </c>
      <c r="AC90" s="10">
        <f t="shared" si="30"/>
        <v>0.81481481481481477</v>
      </c>
      <c r="AD90" s="10">
        <f t="shared" si="31"/>
        <v>0.12345679012345678</v>
      </c>
      <c r="AE90" s="10">
        <f t="shared" si="32"/>
        <v>1.2345679012345678E-2</v>
      </c>
      <c r="AF90" s="10">
        <f t="shared" si="33"/>
        <v>4.9382716049382713E-2</v>
      </c>
      <c r="AG90" s="10">
        <f t="shared" si="34"/>
        <v>7.6124567474048443E-2</v>
      </c>
      <c r="AH90" s="10">
        <f t="shared" si="35"/>
        <v>5.1903114186851208E-2</v>
      </c>
      <c r="AI90" s="54">
        <f t="shared" si="36"/>
        <v>55</v>
      </c>
      <c r="AJ90">
        <f t="shared" si="43"/>
        <v>60</v>
      </c>
      <c r="AK90">
        <f>(work!$E$2*AP90)+(work!$E$3*AQ90)+(work!$E$4*AR90)+(work!$E$5*AS90)+(work!$E$6*AT90)+(work!$E$7*AU90)</f>
        <v>22</v>
      </c>
      <c r="AL90" t="s">
        <v>38</v>
      </c>
      <c r="AM90" t="s">
        <v>39</v>
      </c>
      <c r="AN90" t="s">
        <v>40</v>
      </c>
      <c r="AO90" t="s">
        <v>36</v>
      </c>
      <c r="AP90">
        <f t="shared" si="37"/>
        <v>1</v>
      </c>
      <c r="AQ90">
        <f t="shared" si="38"/>
        <v>0</v>
      </c>
      <c r="AR90">
        <f t="shared" si="39"/>
        <v>1</v>
      </c>
      <c r="AS90">
        <f t="shared" si="40"/>
        <v>1</v>
      </c>
      <c r="AT90">
        <f t="shared" si="41"/>
        <v>1</v>
      </c>
      <c r="AU90">
        <f t="shared" si="42"/>
        <v>0</v>
      </c>
    </row>
    <row r="91" spans="1:47" x14ac:dyDescent="0.15">
      <c r="A91" s="4">
        <v>91</v>
      </c>
      <c r="B91" s="5" t="s">
        <v>162</v>
      </c>
      <c r="C91" s="33" t="s">
        <v>17</v>
      </c>
      <c r="D91" s="6">
        <v>0.23300000000000001</v>
      </c>
      <c r="E91" s="2">
        <v>88</v>
      </c>
      <c r="F91" s="2">
        <v>348</v>
      </c>
      <c r="G91" s="2">
        <v>309</v>
      </c>
      <c r="H91" s="2">
        <v>36</v>
      </c>
      <c r="I91" s="2">
        <v>72</v>
      </c>
      <c r="J91" s="2">
        <v>9</v>
      </c>
      <c r="K91" s="2">
        <v>0</v>
      </c>
      <c r="L91" s="2">
        <v>17</v>
      </c>
      <c r="M91" s="2">
        <v>132</v>
      </c>
      <c r="N91" s="2">
        <v>44</v>
      </c>
      <c r="O91" s="2">
        <v>1</v>
      </c>
      <c r="P91" s="2">
        <v>0</v>
      </c>
      <c r="Q91" s="2">
        <v>0</v>
      </c>
      <c r="R91" s="2">
        <v>1</v>
      </c>
      <c r="S91" s="2">
        <v>36</v>
      </c>
      <c r="T91" s="2">
        <v>7</v>
      </c>
      <c r="U91" s="2">
        <v>2</v>
      </c>
      <c r="V91" s="2">
        <v>120</v>
      </c>
      <c r="W91" s="2">
        <v>8</v>
      </c>
      <c r="X91" s="2">
        <v>0.316</v>
      </c>
      <c r="Y91" s="2">
        <v>0.42699999999999999</v>
      </c>
      <c r="Z91" s="2">
        <v>1090</v>
      </c>
      <c r="AA91" s="44" t="s">
        <v>277</v>
      </c>
      <c r="AB91" s="6">
        <f t="shared" si="29"/>
        <v>0.23300000000000001</v>
      </c>
      <c r="AC91" s="10">
        <f t="shared" si="30"/>
        <v>0.73469387755102045</v>
      </c>
      <c r="AD91" s="10">
        <f t="shared" si="31"/>
        <v>9.1836734693877556E-2</v>
      </c>
      <c r="AE91" s="10">
        <f t="shared" si="32"/>
        <v>0</v>
      </c>
      <c r="AF91" s="10">
        <f t="shared" si="33"/>
        <v>0.17346938775510204</v>
      </c>
      <c r="AG91" s="10">
        <f t="shared" si="34"/>
        <v>0.10919540229885058</v>
      </c>
      <c r="AH91" s="10">
        <f t="shared" si="35"/>
        <v>0.34482758620689657</v>
      </c>
      <c r="AI91" s="54">
        <f t="shared" si="36"/>
        <v>52.5</v>
      </c>
      <c r="AJ91">
        <f t="shared" si="43"/>
        <v>20</v>
      </c>
      <c r="AK91">
        <f>(work!$E$2*AP91)+(work!$E$3*AQ91)+(work!$E$4*AR91)+(work!$E$5*AS91)+(work!$E$6*AT91)+(work!$E$7*AU91)</f>
        <v>21</v>
      </c>
      <c r="AL91" t="s">
        <v>40</v>
      </c>
      <c r="AM91" t="s">
        <v>36</v>
      </c>
      <c r="AN91" t="s">
        <v>37</v>
      </c>
      <c r="AO91" t="s">
        <v>41</v>
      </c>
      <c r="AP91">
        <f t="shared" si="37"/>
        <v>1</v>
      </c>
      <c r="AQ91">
        <f t="shared" si="38"/>
        <v>1</v>
      </c>
      <c r="AR91">
        <f t="shared" si="39"/>
        <v>0</v>
      </c>
      <c r="AS91">
        <f t="shared" si="40"/>
        <v>0</v>
      </c>
      <c r="AT91">
        <f t="shared" si="41"/>
        <v>1</v>
      </c>
      <c r="AU91">
        <f t="shared" si="42"/>
        <v>1</v>
      </c>
    </row>
    <row r="92" spans="1:47" x14ac:dyDescent="0.15">
      <c r="A92" s="7">
        <v>8</v>
      </c>
      <c r="B92" s="8" t="s">
        <v>76</v>
      </c>
      <c r="C92" s="35" t="s">
        <v>24</v>
      </c>
      <c r="D92" s="6">
        <v>0.32200000000000001</v>
      </c>
      <c r="E92" s="9">
        <v>62</v>
      </c>
      <c r="F92" s="9">
        <v>266</v>
      </c>
      <c r="G92" s="9">
        <v>239</v>
      </c>
      <c r="H92" s="9">
        <v>34</v>
      </c>
      <c r="I92" s="9">
        <v>77</v>
      </c>
      <c r="J92" s="9">
        <v>8</v>
      </c>
      <c r="K92" s="9">
        <v>1</v>
      </c>
      <c r="L92" s="9">
        <v>1</v>
      </c>
      <c r="M92" s="9">
        <v>90</v>
      </c>
      <c r="N92" s="9">
        <v>20</v>
      </c>
      <c r="O92" s="9">
        <v>1</v>
      </c>
      <c r="P92" s="9">
        <v>0</v>
      </c>
      <c r="Q92" s="9">
        <v>4</v>
      </c>
      <c r="R92" s="9">
        <v>3</v>
      </c>
      <c r="S92" s="9">
        <v>19</v>
      </c>
      <c r="T92" s="9">
        <v>0</v>
      </c>
      <c r="U92" s="9">
        <v>1</v>
      </c>
      <c r="V92" s="9">
        <v>32</v>
      </c>
      <c r="W92" s="9">
        <v>7</v>
      </c>
      <c r="X92" s="9">
        <v>0.37</v>
      </c>
      <c r="Y92" s="9">
        <v>0.377</v>
      </c>
      <c r="Z92" s="2">
        <v>1091</v>
      </c>
      <c r="AA92" s="45" t="s">
        <v>620</v>
      </c>
      <c r="AB92" s="6">
        <f t="shared" si="29"/>
        <v>0.32200000000000001</v>
      </c>
      <c r="AC92" s="10">
        <f t="shared" si="30"/>
        <v>0.88505747126436785</v>
      </c>
      <c r="AD92" s="10">
        <f t="shared" si="31"/>
        <v>9.1954022988505746E-2</v>
      </c>
      <c r="AE92" s="10">
        <f t="shared" si="32"/>
        <v>1.1494252873563218E-2</v>
      </c>
      <c r="AF92" s="10">
        <f t="shared" si="33"/>
        <v>1.1494252873563218E-2</v>
      </c>
      <c r="AG92" s="10">
        <f t="shared" si="34"/>
        <v>7.5187969924812026E-2</v>
      </c>
      <c r="AH92" s="10">
        <f t="shared" si="35"/>
        <v>0.12030075187969924</v>
      </c>
      <c r="AI92" s="54">
        <f t="shared" si="36"/>
        <v>57.5</v>
      </c>
      <c r="AJ92">
        <f t="shared" si="43"/>
        <v>100</v>
      </c>
      <c r="AK92">
        <f>(work!$E$2*AP92)+(work!$E$3*AQ92)+(work!$E$4*AR92)+(work!$E$5*AS92)+(work!$E$6*AT92)+(work!$E$7*AU92)</f>
        <v>23</v>
      </c>
      <c r="AL92" t="s">
        <v>36</v>
      </c>
      <c r="AM92" t="s">
        <v>41</v>
      </c>
      <c r="AN92" t="s">
        <v>40</v>
      </c>
      <c r="AO92" t="s">
        <v>36</v>
      </c>
      <c r="AP92">
        <f t="shared" si="37"/>
        <v>2</v>
      </c>
      <c r="AQ92">
        <f t="shared" si="38"/>
        <v>0</v>
      </c>
      <c r="AR92">
        <f t="shared" si="39"/>
        <v>0</v>
      </c>
      <c r="AS92">
        <f t="shared" si="40"/>
        <v>0</v>
      </c>
      <c r="AT92">
        <f t="shared" si="41"/>
        <v>1</v>
      </c>
      <c r="AU92">
        <f t="shared" si="42"/>
        <v>1</v>
      </c>
    </row>
    <row r="93" spans="1:47" x14ac:dyDescent="0.15">
      <c r="A93" s="7">
        <v>36</v>
      </c>
      <c r="B93" s="8" t="s">
        <v>104</v>
      </c>
      <c r="C93" s="23" t="s">
        <v>13</v>
      </c>
      <c r="D93" s="6">
        <v>0.28499999999999998</v>
      </c>
      <c r="E93" s="9">
        <v>132</v>
      </c>
      <c r="F93" s="9">
        <v>547</v>
      </c>
      <c r="G93" s="9">
        <v>499</v>
      </c>
      <c r="H93" s="9">
        <v>65</v>
      </c>
      <c r="I93" s="9">
        <v>142</v>
      </c>
      <c r="J93" s="9">
        <v>28</v>
      </c>
      <c r="K93" s="9">
        <v>0</v>
      </c>
      <c r="L93" s="9">
        <v>21</v>
      </c>
      <c r="M93" s="9">
        <v>233</v>
      </c>
      <c r="N93" s="9">
        <v>84</v>
      </c>
      <c r="O93" s="9">
        <v>2</v>
      </c>
      <c r="P93" s="9">
        <v>0</v>
      </c>
      <c r="Q93" s="9">
        <v>0</v>
      </c>
      <c r="R93" s="9">
        <v>6</v>
      </c>
      <c r="S93" s="9">
        <v>41</v>
      </c>
      <c r="T93" s="9">
        <v>1</v>
      </c>
      <c r="U93" s="9">
        <v>1</v>
      </c>
      <c r="V93" s="9">
        <v>92</v>
      </c>
      <c r="W93" s="9">
        <v>12</v>
      </c>
      <c r="X93" s="9">
        <v>0.33600000000000002</v>
      </c>
      <c r="Y93" s="9">
        <v>0.46700000000000003</v>
      </c>
      <c r="Z93" s="2">
        <v>1092</v>
      </c>
      <c r="AA93" s="45" t="s">
        <v>279</v>
      </c>
      <c r="AB93" s="6">
        <f t="shared" si="29"/>
        <v>0.28499999999999998</v>
      </c>
      <c r="AC93" s="10">
        <f t="shared" si="30"/>
        <v>0.74345549738219896</v>
      </c>
      <c r="AD93" s="10">
        <f t="shared" si="31"/>
        <v>0.14659685863874344</v>
      </c>
      <c r="AE93" s="10">
        <f t="shared" si="32"/>
        <v>0</v>
      </c>
      <c r="AF93" s="10">
        <f t="shared" si="33"/>
        <v>0.1099476439790576</v>
      </c>
      <c r="AG93" s="10">
        <f t="shared" si="34"/>
        <v>7.6782449725776969E-2</v>
      </c>
      <c r="AH93" s="10">
        <f t="shared" si="35"/>
        <v>0.16819012797074953</v>
      </c>
      <c r="AI93" s="54">
        <f t="shared" si="36"/>
        <v>60</v>
      </c>
      <c r="AJ93">
        <f t="shared" si="43"/>
        <v>80</v>
      </c>
      <c r="AK93">
        <f>(work!$E$2*AP93)+(work!$E$3*AQ93)+(work!$E$4*AR93)+(work!$E$5*AS93)+(work!$E$6*AT93)+(work!$E$7*AU93)</f>
        <v>24</v>
      </c>
      <c r="AL93" t="s">
        <v>37</v>
      </c>
      <c r="AM93" t="s">
        <v>37</v>
      </c>
      <c r="AN93" t="s">
        <v>40</v>
      </c>
      <c r="AO93" t="s">
        <v>38</v>
      </c>
      <c r="AP93">
        <f t="shared" si="37"/>
        <v>0</v>
      </c>
      <c r="AQ93">
        <f t="shared" si="38"/>
        <v>2</v>
      </c>
      <c r="AR93">
        <f t="shared" si="39"/>
        <v>1</v>
      </c>
      <c r="AS93">
        <f t="shared" si="40"/>
        <v>0</v>
      </c>
      <c r="AT93">
        <f t="shared" si="41"/>
        <v>1</v>
      </c>
      <c r="AU93">
        <f t="shared" si="42"/>
        <v>0</v>
      </c>
    </row>
    <row r="94" spans="1:47" x14ac:dyDescent="0.15">
      <c r="A94" s="4">
        <v>14</v>
      </c>
      <c r="B94" s="5" t="s">
        <v>82</v>
      </c>
      <c r="C94" s="30" t="s">
        <v>23</v>
      </c>
      <c r="D94" s="6">
        <v>0.317</v>
      </c>
      <c r="E94" s="2">
        <v>59</v>
      </c>
      <c r="F94" s="2">
        <v>264</v>
      </c>
      <c r="G94" s="2">
        <v>249</v>
      </c>
      <c r="H94" s="2">
        <v>32</v>
      </c>
      <c r="I94" s="2">
        <v>79</v>
      </c>
      <c r="J94" s="2">
        <v>12</v>
      </c>
      <c r="K94" s="2">
        <v>4</v>
      </c>
      <c r="L94" s="2">
        <v>3</v>
      </c>
      <c r="M94" s="2">
        <v>108</v>
      </c>
      <c r="N94" s="2">
        <v>26</v>
      </c>
      <c r="O94" s="2">
        <v>9</v>
      </c>
      <c r="P94" s="2">
        <v>3</v>
      </c>
      <c r="Q94" s="2">
        <v>3</v>
      </c>
      <c r="R94" s="2">
        <v>2</v>
      </c>
      <c r="S94" s="2">
        <v>8</v>
      </c>
      <c r="T94" s="2">
        <v>0</v>
      </c>
      <c r="U94" s="2">
        <v>2</v>
      </c>
      <c r="V94" s="2">
        <v>33</v>
      </c>
      <c r="W94" s="2">
        <v>2</v>
      </c>
      <c r="X94" s="2">
        <v>0.34100000000000003</v>
      </c>
      <c r="Y94" s="2">
        <v>0.434</v>
      </c>
      <c r="Z94" s="2">
        <v>1093</v>
      </c>
      <c r="AA94" s="44" t="s">
        <v>621</v>
      </c>
      <c r="AB94" s="6">
        <f t="shared" si="29"/>
        <v>0.317</v>
      </c>
      <c r="AC94" s="10">
        <f t="shared" si="30"/>
        <v>0.80612244897959184</v>
      </c>
      <c r="AD94" s="10">
        <f t="shared" si="31"/>
        <v>0.12244897959183673</v>
      </c>
      <c r="AE94" s="10">
        <f t="shared" si="32"/>
        <v>4.0816326530612242E-2</v>
      </c>
      <c r="AF94" s="10">
        <f t="shared" si="33"/>
        <v>3.0612244897959183E-2</v>
      </c>
      <c r="AG94" s="10">
        <f t="shared" si="34"/>
        <v>3.787878787878788E-2</v>
      </c>
      <c r="AH94" s="10">
        <f t="shared" si="35"/>
        <v>0.125</v>
      </c>
      <c r="AI94" s="54">
        <f t="shared" si="36"/>
        <v>52.5</v>
      </c>
      <c r="AJ94">
        <f t="shared" si="43"/>
        <v>100</v>
      </c>
      <c r="AK94">
        <f>(work!$E$2*AP94)+(work!$E$3*AQ94)+(work!$E$4*AR94)+(work!$E$5*AS94)+(work!$E$6*AT94)+(work!$E$7*AU94)</f>
        <v>21</v>
      </c>
      <c r="AL94" t="s">
        <v>36</v>
      </c>
      <c r="AM94" t="s">
        <v>40</v>
      </c>
      <c r="AN94" t="s">
        <v>41</v>
      </c>
      <c r="AO94" t="s">
        <v>37</v>
      </c>
      <c r="AP94">
        <f t="shared" si="37"/>
        <v>1</v>
      </c>
      <c r="AQ94">
        <f t="shared" si="38"/>
        <v>1</v>
      </c>
      <c r="AR94">
        <f t="shared" si="39"/>
        <v>0</v>
      </c>
      <c r="AS94">
        <f t="shared" si="40"/>
        <v>0</v>
      </c>
      <c r="AT94">
        <f t="shared" si="41"/>
        <v>1</v>
      </c>
      <c r="AU94">
        <f t="shared" si="42"/>
        <v>1</v>
      </c>
    </row>
    <row r="95" spans="1:47" x14ac:dyDescent="0.15">
      <c r="A95" s="7">
        <v>100</v>
      </c>
      <c r="B95" s="8" t="s">
        <v>168</v>
      </c>
      <c r="C95" s="28" t="s">
        <v>18</v>
      </c>
      <c r="D95" s="6">
        <v>0.22900000000000001</v>
      </c>
      <c r="E95" s="9">
        <v>92</v>
      </c>
      <c r="F95" s="9">
        <v>260</v>
      </c>
      <c r="G95" s="9">
        <v>218</v>
      </c>
      <c r="H95" s="9">
        <v>18</v>
      </c>
      <c r="I95" s="9">
        <v>50</v>
      </c>
      <c r="J95" s="9">
        <v>7</v>
      </c>
      <c r="K95" s="9">
        <v>1</v>
      </c>
      <c r="L95" s="9">
        <v>2</v>
      </c>
      <c r="M95" s="9">
        <v>65</v>
      </c>
      <c r="N95" s="9">
        <v>22</v>
      </c>
      <c r="O95" s="9">
        <v>0</v>
      </c>
      <c r="P95" s="9">
        <v>0</v>
      </c>
      <c r="Q95" s="9">
        <v>7</v>
      </c>
      <c r="R95" s="9">
        <v>3</v>
      </c>
      <c r="S95" s="9">
        <v>30</v>
      </c>
      <c r="T95" s="9">
        <v>9</v>
      </c>
      <c r="U95" s="9">
        <v>2</v>
      </c>
      <c r="V95" s="9">
        <v>51</v>
      </c>
      <c r="W95" s="9">
        <v>5</v>
      </c>
      <c r="X95" s="9">
        <v>0.32400000000000001</v>
      </c>
      <c r="Y95" s="9">
        <v>0.29799999999999999</v>
      </c>
      <c r="Z95" s="2">
        <v>1094</v>
      </c>
      <c r="AA95" s="45" t="s">
        <v>622</v>
      </c>
      <c r="AB95" s="6">
        <f t="shared" si="29"/>
        <v>0.22900000000000001</v>
      </c>
      <c r="AC95" s="10">
        <f t="shared" si="30"/>
        <v>0.83333333333333337</v>
      </c>
      <c r="AD95" s="10">
        <f t="shared" si="31"/>
        <v>0.11666666666666667</v>
      </c>
      <c r="AE95" s="10">
        <f t="shared" si="32"/>
        <v>1.6666666666666666E-2</v>
      </c>
      <c r="AF95" s="10">
        <f t="shared" si="33"/>
        <v>3.3333333333333333E-2</v>
      </c>
      <c r="AG95" s="10">
        <f t="shared" si="34"/>
        <v>0.12307692307692308</v>
      </c>
      <c r="AH95" s="10">
        <f t="shared" si="35"/>
        <v>0.19615384615384615</v>
      </c>
      <c r="AI95" s="54">
        <f t="shared" si="36"/>
        <v>40</v>
      </c>
      <c r="AJ95">
        <f t="shared" si="43"/>
        <v>20</v>
      </c>
      <c r="AK95">
        <f>(work!$E$2*AP95)+(work!$E$3*AQ95)+(work!$E$4*AR95)+(work!$E$5*AS95)+(work!$E$6*AT95)+(work!$E$7*AU95)</f>
        <v>16</v>
      </c>
      <c r="AL95" t="s">
        <v>40</v>
      </c>
      <c r="AM95" t="s">
        <v>40</v>
      </c>
      <c r="AN95" t="s">
        <v>37</v>
      </c>
      <c r="AO95" t="s">
        <v>39</v>
      </c>
      <c r="AP95">
        <f t="shared" si="37"/>
        <v>0</v>
      </c>
      <c r="AQ95">
        <f t="shared" si="38"/>
        <v>1</v>
      </c>
      <c r="AR95">
        <f t="shared" si="39"/>
        <v>0</v>
      </c>
      <c r="AS95">
        <f t="shared" si="40"/>
        <v>1</v>
      </c>
      <c r="AT95">
        <f t="shared" si="41"/>
        <v>2</v>
      </c>
      <c r="AU95">
        <f t="shared" si="42"/>
        <v>0</v>
      </c>
    </row>
    <row r="96" spans="1:47" x14ac:dyDescent="0.15">
      <c r="A96" s="4">
        <v>73</v>
      </c>
      <c r="B96" s="5" t="s">
        <v>141</v>
      </c>
      <c r="C96" s="32" t="s">
        <v>23</v>
      </c>
      <c r="D96" s="6">
        <v>0.248</v>
      </c>
      <c r="E96" s="2">
        <v>143</v>
      </c>
      <c r="F96" s="2">
        <v>580</v>
      </c>
      <c r="G96" s="2">
        <v>517</v>
      </c>
      <c r="H96" s="2">
        <v>72</v>
      </c>
      <c r="I96" s="2">
        <v>128</v>
      </c>
      <c r="J96" s="2">
        <v>21</v>
      </c>
      <c r="K96" s="2">
        <v>3</v>
      </c>
      <c r="L96" s="2">
        <v>32</v>
      </c>
      <c r="M96" s="2">
        <v>251</v>
      </c>
      <c r="N96" s="2">
        <v>82</v>
      </c>
      <c r="O96" s="2">
        <v>3</v>
      </c>
      <c r="P96" s="2">
        <v>3</v>
      </c>
      <c r="Q96" s="2">
        <v>0</v>
      </c>
      <c r="R96" s="2">
        <v>3</v>
      </c>
      <c r="S96" s="2">
        <v>56</v>
      </c>
      <c r="T96" s="2">
        <v>4</v>
      </c>
      <c r="U96" s="2">
        <v>4</v>
      </c>
      <c r="V96" s="2">
        <v>113</v>
      </c>
      <c r="W96" s="2">
        <v>12</v>
      </c>
      <c r="X96" s="2">
        <v>0.32400000000000001</v>
      </c>
      <c r="Y96" s="2">
        <v>0.48499999999999999</v>
      </c>
      <c r="Z96" s="2">
        <v>1095</v>
      </c>
      <c r="AA96" s="44" t="s">
        <v>623</v>
      </c>
      <c r="AB96" s="6">
        <f t="shared" si="29"/>
        <v>0.248</v>
      </c>
      <c r="AC96" s="10">
        <f t="shared" si="30"/>
        <v>0.69565217391304346</v>
      </c>
      <c r="AD96" s="10">
        <f t="shared" si="31"/>
        <v>0.11413043478260869</v>
      </c>
      <c r="AE96" s="10">
        <f t="shared" si="32"/>
        <v>1.6304347826086956E-2</v>
      </c>
      <c r="AF96" s="10">
        <f t="shared" si="33"/>
        <v>0.17391304347826086</v>
      </c>
      <c r="AG96" s="10">
        <f t="shared" si="34"/>
        <v>0.10344827586206896</v>
      </c>
      <c r="AH96" s="10">
        <f t="shared" si="35"/>
        <v>0.19482758620689655</v>
      </c>
      <c r="AI96" s="54">
        <f t="shared" si="36"/>
        <v>60</v>
      </c>
      <c r="AJ96">
        <f t="shared" si="43"/>
        <v>40</v>
      </c>
      <c r="AK96">
        <f>(work!$E$2*AP96)+(work!$E$3*AQ96)+(work!$E$4*AR96)+(work!$E$5*AS96)+(work!$E$6*AT96)+(work!$E$7*AU96)</f>
        <v>24</v>
      </c>
      <c r="AL96" t="s">
        <v>39</v>
      </c>
      <c r="AM96" t="s">
        <v>36</v>
      </c>
      <c r="AN96" t="s">
        <v>38</v>
      </c>
      <c r="AO96" t="s">
        <v>39</v>
      </c>
      <c r="AP96">
        <f t="shared" si="37"/>
        <v>1</v>
      </c>
      <c r="AQ96">
        <f t="shared" si="38"/>
        <v>0</v>
      </c>
      <c r="AR96">
        <f t="shared" si="39"/>
        <v>1</v>
      </c>
      <c r="AS96">
        <f t="shared" si="40"/>
        <v>2</v>
      </c>
      <c r="AT96">
        <f t="shared" si="41"/>
        <v>0</v>
      </c>
      <c r="AU96">
        <f t="shared" si="42"/>
        <v>0</v>
      </c>
    </row>
    <row r="97" spans="1:47" x14ac:dyDescent="0.15">
      <c r="A97" s="7">
        <v>24</v>
      </c>
      <c r="B97" s="8" t="s">
        <v>92</v>
      </c>
      <c r="C97" s="15" t="s">
        <v>16</v>
      </c>
      <c r="D97" s="6">
        <v>0.30199999999999999</v>
      </c>
      <c r="E97" s="9">
        <v>124</v>
      </c>
      <c r="F97" s="9">
        <v>446</v>
      </c>
      <c r="G97" s="9">
        <v>397</v>
      </c>
      <c r="H97" s="9">
        <v>46</v>
      </c>
      <c r="I97" s="9">
        <v>120</v>
      </c>
      <c r="J97" s="9">
        <v>25</v>
      </c>
      <c r="K97" s="9">
        <v>2</v>
      </c>
      <c r="L97" s="9">
        <v>12</v>
      </c>
      <c r="M97" s="9">
        <v>185</v>
      </c>
      <c r="N97" s="9">
        <v>74</v>
      </c>
      <c r="O97" s="9">
        <v>2</v>
      </c>
      <c r="P97" s="9">
        <v>0</v>
      </c>
      <c r="Q97" s="9">
        <v>0</v>
      </c>
      <c r="R97" s="9">
        <v>5</v>
      </c>
      <c r="S97" s="9">
        <v>42</v>
      </c>
      <c r="T97" s="9">
        <v>4</v>
      </c>
      <c r="U97" s="9">
        <v>2</v>
      </c>
      <c r="V97" s="9">
        <v>46</v>
      </c>
      <c r="W97" s="9">
        <v>10</v>
      </c>
      <c r="X97" s="9">
        <v>0.36799999999999999</v>
      </c>
      <c r="Y97" s="9">
        <v>0.46600000000000003</v>
      </c>
      <c r="Z97" s="2">
        <v>1096</v>
      </c>
      <c r="AA97" s="45" t="s">
        <v>624</v>
      </c>
      <c r="AB97" s="6">
        <f t="shared" si="29"/>
        <v>0.30199999999999999</v>
      </c>
      <c r="AC97" s="10">
        <f t="shared" si="30"/>
        <v>0.75471698113207553</v>
      </c>
      <c r="AD97" s="10">
        <f t="shared" si="31"/>
        <v>0.15723270440251572</v>
      </c>
      <c r="AE97" s="10">
        <f t="shared" si="32"/>
        <v>1.2578616352201259E-2</v>
      </c>
      <c r="AF97" s="10">
        <f t="shared" si="33"/>
        <v>7.5471698113207544E-2</v>
      </c>
      <c r="AG97" s="10">
        <f t="shared" si="34"/>
        <v>9.8654708520179366E-2</v>
      </c>
      <c r="AH97" s="10">
        <f t="shared" si="35"/>
        <v>0.1031390134529148</v>
      </c>
      <c r="AI97" s="54">
        <f t="shared" si="36"/>
        <v>75</v>
      </c>
      <c r="AJ97">
        <f t="shared" si="43"/>
        <v>80</v>
      </c>
      <c r="AK97">
        <f>(work!$E$2*AP97)+(work!$E$3*AQ97)+(work!$E$4*AR97)+(work!$E$5*AS97)+(work!$E$6*AT97)+(work!$E$7*AU97)</f>
        <v>30</v>
      </c>
      <c r="AL97" t="s">
        <v>37</v>
      </c>
      <c r="AM97" t="s">
        <v>38</v>
      </c>
      <c r="AN97" t="s">
        <v>38</v>
      </c>
      <c r="AO97" t="s">
        <v>36</v>
      </c>
      <c r="AP97">
        <f t="shared" si="37"/>
        <v>1</v>
      </c>
      <c r="AQ97">
        <f t="shared" si="38"/>
        <v>1</v>
      </c>
      <c r="AR97">
        <f t="shared" si="39"/>
        <v>2</v>
      </c>
      <c r="AS97">
        <f t="shared" si="40"/>
        <v>0</v>
      </c>
      <c r="AT97">
        <f t="shared" si="41"/>
        <v>0</v>
      </c>
      <c r="AU97">
        <f t="shared" si="42"/>
        <v>0</v>
      </c>
    </row>
    <row r="98" spans="1:47" x14ac:dyDescent="0.15">
      <c r="A98" s="7">
        <v>22</v>
      </c>
      <c r="B98" s="8" t="s">
        <v>90</v>
      </c>
      <c r="C98" s="28" t="s">
        <v>16</v>
      </c>
      <c r="D98" s="6">
        <v>0.30599999999999999</v>
      </c>
      <c r="E98" s="9">
        <v>125</v>
      </c>
      <c r="F98" s="9">
        <v>566</v>
      </c>
      <c r="G98" s="9">
        <v>432</v>
      </c>
      <c r="H98" s="9">
        <v>109</v>
      </c>
      <c r="I98" s="9">
        <v>132</v>
      </c>
      <c r="J98" s="9">
        <v>22</v>
      </c>
      <c r="K98" s="9">
        <v>0</v>
      </c>
      <c r="L98" s="9">
        <v>39</v>
      </c>
      <c r="M98" s="9">
        <v>271</v>
      </c>
      <c r="N98" s="9">
        <v>97</v>
      </c>
      <c r="O98" s="9">
        <v>10</v>
      </c>
      <c r="P98" s="9">
        <v>10</v>
      </c>
      <c r="Q98" s="9">
        <v>0</v>
      </c>
      <c r="R98" s="9">
        <v>1</v>
      </c>
      <c r="S98" s="9">
        <v>130</v>
      </c>
      <c r="T98" s="9">
        <v>8</v>
      </c>
      <c r="U98" s="9">
        <v>3</v>
      </c>
      <c r="V98" s="9">
        <v>130</v>
      </c>
      <c r="W98" s="9">
        <v>5</v>
      </c>
      <c r="X98" s="9">
        <v>0.46800000000000003</v>
      </c>
      <c r="Y98" s="9">
        <v>0.627</v>
      </c>
      <c r="Z98" s="2">
        <v>1097</v>
      </c>
      <c r="AA98" s="45" t="s">
        <v>625</v>
      </c>
      <c r="AB98" s="6">
        <f t="shared" ref="AB98:AB119" si="44">D98</f>
        <v>0.30599999999999999</v>
      </c>
      <c r="AC98" s="10">
        <f t="shared" ref="AC98:AC105" si="45">I98/(I98+J98+K98+L98)</f>
        <v>0.68393782383419688</v>
      </c>
      <c r="AD98" s="10">
        <f t="shared" ref="AD98:AD119" si="46">J98/($I98+$J98+$K98+$L98)</f>
        <v>0.11398963730569948</v>
      </c>
      <c r="AE98" s="10">
        <f t="shared" ref="AE98:AE119" si="47">K98/($I98+$J98+$K98+$L98)</f>
        <v>0</v>
      </c>
      <c r="AF98" s="10">
        <f t="shared" ref="AF98:AF119" si="48">L98/($I98+$J98+$K98+$L98)</f>
        <v>0.20207253886010362</v>
      </c>
      <c r="AG98" s="10">
        <f t="shared" ref="AG98:AG119" si="49">(S98+U98)/F98</f>
        <v>0.23498233215547704</v>
      </c>
      <c r="AH98" s="10">
        <f t="shared" ref="AH98:AH119" si="50">V98/F98</f>
        <v>0.22968197879858657</v>
      </c>
      <c r="AI98" s="54">
        <f t="shared" ref="AI98:AI119" si="51">100*AK98/40</f>
        <v>75</v>
      </c>
      <c r="AJ98">
        <f t="shared" si="43"/>
        <v>80</v>
      </c>
      <c r="AK98">
        <f>(work!$E$2*AP98)+(work!$E$3*AQ98)+(work!$E$4*AR98)+(work!$E$5*AS98)+(work!$E$6*AT98)+(work!$E$7*AU98)</f>
        <v>30</v>
      </c>
      <c r="AL98" t="s">
        <v>37</v>
      </c>
      <c r="AM98" t="s">
        <v>36</v>
      </c>
      <c r="AN98" t="s">
        <v>36</v>
      </c>
      <c r="AO98" t="s">
        <v>40</v>
      </c>
      <c r="AP98">
        <f t="shared" ref="AP98:AP119" si="52">COUNTIF($AL98:$AO98,"A")</f>
        <v>2</v>
      </c>
      <c r="AQ98">
        <f t="shared" ref="AQ98:AQ119" si="53">COUNTIF($AL98:$AO98,"B")</f>
        <v>1</v>
      </c>
      <c r="AR98">
        <f t="shared" ref="AR98:AR119" si="54">COUNTIF($AL98:$AO98,"C")</f>
        <v>0</v>
      </c>
      <c r="AS98">
        <f t="shared" ref="AS98:AS119" si="55">COUNTIF($AL98:$AO98,"D")</f>
        <v>0</v>
      </c>
      <c r="AT98">
        <f t="shared" ref="AT98:AT119" si="56">COUNTIF($AL98:$AO98,"E")</f>
        <v>1</v>
      </c>
      <c r="AU98">
        <f t="shared" ref="AU98:AU119" si="57">COUNTIF($AL98:$AO98,"F")</f>
        <v>0</v>
      </c>
    </row>
    <row r="99" spans="1:47" x14ac:dyDescent="0.15">
      <c r="A99" s="4">
        <v>115</v>
      </c>
      <c r="B99" s="5" t="s">
        <v>183</v>
      </c>
      <c r="C99" s="20" t="s">
        <v>21</v>
      </c>
      <c r="D99" s="6">
        <v>0.20100000000000001</v>
      </c>
      <c r="E99" s="2">
        <v>68</v>
      </c>
      <c r="F99" s="2">
        <v>245</v>
      </c>
      <c r="G99" s="2">
        <v>219</v>
      </c>
      <c r="H99" s="2">
        <v>22</v>
      </c>
      <c r="I99" s="2">
        <v>44</v>
      </c>
      <c r="J99" s="2">
        <v>12</v>
      </c>
      <c r="K99" s="2">
        <v>1</v>
      </c>
      <c r="L99" s="2">
        <v>11</v>
      </c>
      <c r="M99" s="2">
        <v>91</v>
      </c>
      <c r="N99" s="2">
        <v>26</v>
      </c>
      <c r="O99" s="2">
        <v>1</v>
      </c>
      <c r="P99" s="2">
        <v>0</v>
      </c>
      <c r="Q99" s="2">
        <v>0</v>
      </c>
      <c r="R99" s="2">
        <v>1</v>
      </c>
      <c r="S99" s="2">
        <v>24</v>
      </c>
      <c r="T99" s="2">
        <v>0</v>
      </c>
      <c r="U99" s="2">
        <v>1</v>
      </c>
      <c r="V99" s="2">
        <v>68</v>
      </c>
      <c r="W99" s="2">
        <v>5</v>
      </c>
      <c r="X99" s="2">
        <v>0.28199999999999997</v>
      </c>
      <c r="Y99" s="2">
        <v>0.41599999999999998</v>
      </c>
      <c r="Z99" s="2">
        <v>1098</v>
      </c>
      <c r="AA99" s="44" t="s">
        <v>285</v>
      </c>
      <c r="AB99" s="6">
        <f t="shared" si="44"/>
        <v>0.20100000000000001</v>
      </c>
      <c r="AC99" s="10">
        <f t="shared" si="45"/>
        <v>0.6470588235294118</v>
      </c>
      <c r="AD99" s="10">
        <f t="shared" si="46"/>
        <v>0.17647058823529413</v>
      </c>
      <c r="AE99" s="10">
        <f t="shared" si="47"/>
        <v>1.4705882352941176E-2</v>
      </c>
      <c r="AF99" s="10">
        <f t="shared" si="48"/>
        <v>0.16176470588235295</v>
      </c>
      <c r="AG99" s="10">
        <f t="shared" si="49"/>
        <v>0.10204081632653061</v>
      </c>
      <c r="AH99" s="10">
        <f t="shared" si="50"/>
        <v>0.27755102040816326</v>
      </c>
      <c r="AI99" s="54">
        <f t="shared" si="51"/>
        <v>45</v>
      </c>
      <c r="AJ99">
        <f t="shared" si="43"/>
        <v>10</v>
      </c>
      <c r="AK99">
        <f>(work!$E$2*AP99)+(work!$E$3*AQ99)+(work!$E$4*AR99)+(work!$E$5*AS99)+(work!$E$6*AT99)+(work!$E$7*AU99)</f>
        <v>18</v>
      </c>
      <c r="AL99" t="s">
        <v>41</v>
      </c>
      <c r="AM99" t="s">
        <v>36</v>
      </c>
      <c r="AN99" t="s">
        <v>38</v>
      </c>
      <c r="AO99" t="s">
        <v>41</v>
      </c>
      <c r="AP99">
        <f t="shared" si="52"/>
        <v>1</v>
      </c>
      <c r="AQ99">
        <f t="shared" si="53"/>
        <v>0</v>
      </c>
      <c r="AR99">
        <f t="shared" si="54"/>
        <v>1</v>
      </c>
      <c r="AS99">
        <f t="shared" si="55"/>
        <v>0</v>
      </c>
      <c r="AT99">
        <f t="shared" si="56"/>
        <v>0</v>
      </c>
      <c r="AU99">
        <f t="shared" si="57"/>
        <v>2</v>
      </c>
    </row>
    <row r="100" spans="1:47" x14ac:dyDescent="0.15">
      <c r="A100" s="7">
        <v>118</v>
      </c>
      <c r="B100" s="8" t="s">
        <v>186</v>
      </c>
      <c r="C100" s="26" t="s">
        <v>15</v>
      </c>
      <c r="D100" s="6">
        <v>0.17699999999999999</v>
      </c>
      <c r="E100" s="9">
        <v>91</v>
      </c>
      <c r="F100" s="9">
        <v>230</v>
      </c>
      <c r="G100" s="9">
        <v>209</v>
      </c>
      <c r="H100" s="9">
        <v>10</v>
      </c>
      <c r="I100" s="9">
        <v>37</v>
      </c>
      <c r="J100" s="9">
        <v>7</v>
      </c>
      <c r="K100" s="9">
        <v>0</v>
      </c>
      <c r="L100" s="9">
        <v>5</v>
      </c>
      <c r="M100" s="9">
        <v>59</v>
      </c>
      <c r="N100" s="9">
        <v>25</v>
      </c>
      <c r="O100" s="9">
        <v>0</v>
      </c>
      <c r="P100" s="9">
        <v>0</v>
      </c>
      <c r="Q100" s="9">
        <v>6</v>
      </c>
      <c r="R100" s="9">
        <v>1</v>
      </c>
      <c r="S100" s="9">
        <v>6</v>
      </c>
      <c r="T100" s="9">
        <v>2</v>
      </c>
      <c r="U100" s="9">
        <v>8</v>
      </c>
      <c r="V100" s="9">
        <v>56</v>
      </c>
      <c r="W100" s="9">
        <v>9</v>
      </c>
      <c r="X100" s="9">
        <v>0.22800000000000001</v>
      </c>
      <c r="Y100" s="9">
        <v>0.28199999999999997</v>
      </c>
      <c r="Z100" s="2">
        <v>1099</v>
      </c>
      <c r="AA100" s="45" t="s">
        <v>626</v>
      </c>
      <c r="AB100" s="6">
        <f t="shared" si="44"/>
        <v>0.17699999999999999</v>
      </c>
      <c r="AC100" s="10">
        <f t="shared" si="45"/>
        <v>0.75510204081632648</v>
      </c>
      <c r="AD100" s="10">
        <f t="shared" si="46"/>
        <v>0.14285714285714285</v>
      </c>
      <c r="AE100" s="10">
        <f t="shared" si="47"/>
        <v>0</v>
      </c>
      <c r="AF100" s="10">
        <f t="shared" si="48"/>
        <v>0.10204081632653061</v>
      </c>
      <c r="AG100" s="10">
        <f t="shared" si="49"/>
        <v>6.0869565217391307E-2</v>
      </c>
      <c r="AH100" s="10">
        <f t="shared" si="50"/>
        <v>0.24347826086956523</v>
      </c>
      <c r="AI100" s="54">
        <f t="shared" si="51"/>
        <v>30</v>
      </c>
      <c r="AJ100">
        <f t="shared" si="43"/>
        <v>10</v>
      </c>
      <c r="AK100">
        <f>(work!$E$2*AP100)+(work!$E$3*AQ100)+(work!$E$4*AR100)+(work!$E$5*AS100)+(work!$E$6*AT100)+(work!$E$7*AU100)</f>
        <v>12</v>
      </c>
      <c r="AL100" t="s">
        <v>41</v>
      </c>
      <c r="AM100" t="s">
        <v>37</v>
      </c>
      <c r="AN100" t="s">
        <v>41</v>
      </c>
      <c r="AO100" t="s">
        <v>40</v>
      </c>
      <c r="AP100">
        <f t="shared" si="52"/>
        <v>0</v>
      </c>
      <c r="AQ100">
        <f t="shared" si="53"/>
        <v>1</v>
      </c>
      <c r="AR100">
        <f t="shared" si="54"/>
        <v>0</v>
      </c>
      <c r="AS100">
        <f t="shared" si="55"/>
        <v>0</v>
      </c>
      <c r="AT100">
        <f t="shared" si="56"/>
        <v>1</v>
      </c>
      <c r="AU100">
        <f t="shared" si="57"/>
        <v>2</v>
      </c>
    </row>
    <row r="101" spans="1:47" x14ac:dyDescent="0.15">
      <c r="A101" s="7">
        <v>12</v>
      </c>
      <c r="B101" s="8" t="s">
        <v>81</v>
      </c>
      <c r="C101" s="19" t="s">
        <v>15</v>
      </c>
      <c r="D101" s="6">
        <v>0.318</v>
      </c>
      <c r="E101" s="9">
        <v>142</v>
      </c>
      <c r="F101" s="9">
        <v>590</v>
      </c>
      <c r="G101" s="9">
        <v>551</v>
      </c>
      <c r="H101" s="9">
        <v>71</v>
      </c>
      <c r="I101" s="9">
        <v>175</v>
      </c>
      <c r="J101" s="9">
        <v>34</v>
      </c>
      <c r="K101" s="9">
        <v>0</v>
      </c>
      <c r="L101" s="9">
        <v>28</v>
      </c>
      <c r="M101" s="9">
        <v>293</v>
      </c>
      <c r="N101" s="9">
        <v>71</v>
      </c>
      <c r="O101" s="9">
        <v>0</v>
      </c>
      <c r="P101" s="9">
        <v>0</v>
      </c>
      <c r="Q101" s="9">
        <v>0</v>
      </c>
      <c r="R101" s="9">
        <v>0</v>
      </c>
      <c r="S101" s="9">
        <v>38</v>
      </c>
      <c r="T101" s="9">
        <v>3</v>
      </c>
      <c r="U101" s="9">
        <v>1</v>
      </c>
      <c r="V101" s="9">
        <v>45</v>
      </c>
      <c r="W101" s="9">
        <v>16</v>
      </c>
      <c r="X101" s="9">
        <v>0.36299999999999999</v>
      </c>
      <c r="Y101" s="9">
        <v>0.53200000000000003</v>
      </c>
      <c r="Z101" s="2">
        <v>1100</v>
      </c>
      <c r="AA101" s="45" t="s">
        <v>627</v>
      </c>
      <c r="AB101" s="6">
        <f t="shared" si="44"/>
        <v>0.318</v>
      </c>
      <c r="AC101" s="10">
        <f t="shared" si="45"/>
        <v>0.73839662447257381</v>
      </c>
      <c r="AD101" s="10">
        <f t="shared" si="46"/>
        <v>0.14345991561181434</v>
      </c>
      <c r="AE101" s="10">
        <f t="shared" si="47"/>
        <v>0</v>
      </c>
      <c r="AF101" s="10">
        <f t="shared" si="48"/>
        <v>0.11814345991561181</v>
      </c>
      <c r="AG101" s="10">
        <f t="shared" si="49"/>
        <v>6.6101694915254236E-2</v>
      </c>
      <c r="AH101" s="10">
        <f t="shared" si="50"/>
        <v>7.6271186440677971E-2</v>
      </c>
      <c r="AI101" s="54">
        <f t="shared" si="51"/>
        <v>72.5</v>
      </c>
      <c r="AJ101">
        <f t="shared" si="43"/>
        <v>100</v>
      </c>
      <c r="AK101">
        <f>(work!$E$2*AP101)+(work!$E$3*AQ101)+(work!$E$4*AR101)+(work!$E$5*AS101)+(work!$E$6*AT101)+(work!$E$7*AU101)</f>
        <v>29</v>
      </c>
      <c r="AL101" t="s">
        <v>36</v>
      </c>
      <c r="AM101" t="s">
        <v>37</v>
      </c>
      <c r="AN101" t="s">
        <v>41</v>
      </c>
      <c r="AO101" t="s">
        <v>36</v>
      </c>
      <c r="AP101">
        <f t="shared" si="52"/>
        <v>2</v>
      </c>
      <c r="AQ101">
        <f t="shared" si="53"/>
        <v>1</v>
      </c>
      <c r="AR101">
        <f t="shared" si="54"/>
        <v>0</v>
      </c>
      <c r="AS101">
        <f t="shared" si="55"/>
        <v>0</v>
      </c>
      <c r="AT101">
        <f t="shared" si="56"/>
        <v>0</v>
      </c>
      <c r="AU101">
        <f t="shared" si="57"/>
        <v>1</v>
      </c>
    </row>
    <row r="102" spans="1:47" x14ac:dyDescent="0.15">
      <c r="A102" s="7">
        <v>91</v>
      </c>
      <c r="B102" s="8" t="s">
        <v>159</v>
      </c>
      <c r="C102" s="31" t="s">
        <v>21</v>
      </c>
      <c r="D102" s="6">
        <v>0.23300000000000001</v>
      </c>
      <c r="E102" s="9">
        <v>74</v>
      </c>
      <c r="F102" s="9">
        <v>289</v>
      </c>
      <c r="G102" s="9">
        <v>266</v>
      </c>
      <c r="H102" s="9">
        <v>28</v>
      </c>
      <c r="I102" s="9">
        <v>62</v>
      </c>
      <c r="J102" s="9">
        <v>16</v>
      </c>
      <c r="K102" s="9">
        <v>3</v>
      </c>
      <c r="L102" s="9">
        <v>5</v>
      </c>
      <c r="M102" s="9">
        <v>99</v>
      </c>
      <c r="N102" s="9">
        <v>22</v>
      </c>
      <c r="O102" s="9">
        <v>3</v>
      </c>
      <c r="P102" s="9">
        <v>2</v>
      </c>
      <c r="Q102" s="9">
        <v>4</v>
      </c>
      <c r="R102" s="9">
        <v>1</v>
      </c>
      <c r="S102" s="9">
        <v>15</v>
      </c>
      <c r="T102" s="9">
        <v>1</v>
      </c>
      <c r="U102" s="9">
        <v>3</v>
      </c>
      <c r="V102" s="9">
        <v>53</v>
      </c>
      <c r="W102" s="9">
        <v>1</v>
      </c>
      <c r="X102" s="9">
        <v>0.28100000000000003</v>
      </c>
      <c r="Y102" s="9">
        <v>0.372</v>
      </c>
      <c r="Z102" s="2">
        <v>1101</v>
      </c>
      <c r="AA102" s="45" t="s">
        <v>628</v>
      </c>
      <c r="AB102" s="6">
        <f t="shared" si="44"/>
        <v>0.23300000000000001</v>
      </c>
      <c r="AC102" s="10">
        <f t="shared" si="45"/>
        <v>0.72093023255813948</v>
      </c>
      <c r="AD102" s="10">
        <f t="shared" si="46"/>
        <v>0.18604651162790697</v>
      </c>
      <c r="AE102" s="10">
        <f t="shared" si="47"/>
        <v>3.4883720930232558E-2</v>
      </c>
      <c r="AF102" s="10">
        <f t="shared" si="48"/>
        <v>5.8139534883720929E-2</v>
      </c>
      <c r="AG102" s="10">
        <f t="shared" si="49"/>
        <v>6.228373702422145E-2</v>
      </c>
      <c r="AH102" s="10">
        <f t="shared" si="50"/>
        <v>0.18339100346020762</v>
      </c>
      <c r="AI102" s="54">
        <f t="shared" si="51"/>
        <v>27.5</v>
      </c>
      <c r="AJ102">
        <f t="shared" si="43"/>
        <v>20</v>
      </c>
      <c r="AK102">
        <f>(work!$E$2*AP102)+(work!$E$3*AQ102)+(work!$E$4*AR102)+(work!$E$5*AS102)+(work!$E$6*AT102)+(work!$E$7*AU102)</f>
        <v>11</v>
      </c>
      <c r="AL102" t="s">
        <v>40</v>
      </c>
      <c r="AM102" t="s">
        <v>39</v>
      </c>
      <c r="AN102" t="s">
        <v>41</v>
      </c>
      <c r="AO102" t="s">
        <v>39</v>
      </c>
      <c r="AP102">
        <f t="shared" si="52"/>
        <v>0</v>
      </c>
      <c r="AQ102">
        <f t="shared" si="53"/>
        <v>0</v>
      </c>
      <c r="AR102">
        <f t="shared" si="54"/>
        <v>0</v>
      </c>
      <c r="AS102">
        <f t="shared" si="55"/>
        <v>2</v>
      </c>
      <c r="AT102">
        <f t="shared" si="56"/>
        <v>1</v>
      </c>
      <c r="AU102">
        <f t="shared" si="57"/>
        <v>1</v>
      </c>
    </row>
    <row r="103" spans="1:47" x14ac:dyDescent="0.15">
      <c r="A103" s="4">
        <v>111</v>
      </c>
      <c r="B103" s="5" t="s">
        <v>179</v>
      </c>
      <c r="C103" s="22" t="s">
        <v>20</v>
      </c>
      <c r="D103" s="6">
        <v>0.21199999999999999</v>
      </c>
      <c r="E103" s="2">
        <v>82</v>
      </c>
      <c r="F103" s="2">
        <v>234</v>
      </c>
      <c r="G103" s="2">
        <v>212</v>
      </c>
      <c r="H103" s="2">
        <v>20</v>
      </c>
      <c r="I103" s="2">
        <v>45</v>
      </c>
      <c r="J103" s="2">
        <v>7</v>
      </c>
      <c r="K103" s="2">
        <v>0</v>
      </c>
      <c r="L103" s="2">
        <v>9</v>
      </c>
      <c r="M103" s="2">
        <v>79</v>
      </c>
      <c r="N103" s="2">
        <v>21</v>
      </c>
      <c r="O103" s="2">
        <v>0</v>
      </c>
      <c r="P103" s="2">
        <v>0</v>
      </c>
      <c r="Q103" s="2">
        <v>0</v>
      </c>
      <c r="R103" s="2">
        <v>1</v>
      </c>
      <c r="S103" s="2">
        <v>18</v>
      </c>
      <c r="T103" s="2">
        <v>0</v>
      </c>
      <c r="U103" s="2">
        <v>3</v>
      </c>
      <c r="V103" s="2">
        <v>62</v>
      </c>
      <c r="W103" s="2">
        <v>3</v>
      </c>
      <c r="X103" s="2">
        <v>0.28199999999999997</v>
      </c>
      <c r="Y103" s="2">
        <v>0.373</v>
      </c>
      <c r="Z103" s="2">
        <v>1102</v>
      </c>
      <c r="AA103" s="44" t="s">
        <v>289</v>
      </c>
      <c r="AB103" s="6">
        <f t="shared" si="44"/>
        <v>0.21199999999999999</v>
      </c>
      <c r="AC103" s="10">
        <f t="shared" si="45"/>
        <v>0.73770491803278693</v>
      </c>
      <c r="AD103" s="10">
        <f t="shared" si="46"/>
        <v>0.11475409836065574</v>
      </c>
      <c r="AE103" s="10">
        <f t="shared" si="47"/>
        <v>0</v>
      </c>
      <c r="AF103" s="10">
        <f t="shared" si="48"/>
        <v>0.14754098360655737</v>
      </c>
      <c r="AG103" s="10">
        <f t="shared" si="49"/>
        <v>8.9743589743589744E-2</v>
      </c>
      <c r="AH103" s="10">
        <f t="shared" si="50"/>
        <v>0.26495726495726496</v>
      </c>
      <c r="AI103" s="54">
        <f t="shared" si="51"/>
        <v>40</v>
      </c>
      <c r="AJ103">
        <f t="shared" si="43"/>
        <v>10</v>
      </c>
      <c r="AK103">
        <f>(work!$E$2*AP103)+(work!$E$3*AQ103)+(work!$E$4*AR103)+(work!$E$5*AS103)+(work!$E$6*AT103)+(work!$E$7*AU103)</f>
        <v>16</v>
      </c>
      <c r="AL103" t="s">
        <v>41</v>
      </c>
      <c r="AM103" t="s">
        <v>36</v>
      </c>
      <c r="AN103" t="s">
        <v>39</v>
      </c>
      <c r="AO103" t="s">
        <v>41</v>
      </c>
      <c r="AP103">
        <f t="shared" si="52"/>
        <v>1</v>
      </c>
      <c r="AQ103">
        <f t="shared" si="53"/>
        <v>0</v>
      </c>
      <c r="AR103">
        <f t="shared" si="54"/>
        <v>0</v>
      </c>
      <c r="AS103">
        <f t="shared" si="55"/>
        <v>1</v>
      </c>
      <c r="AT103">
        <f t="shared" si="56"/>
        <v>0</v>
      </c>
      <c r="AU103">
        <f t="shared" si="57"/>
        <v>2</v>
      </c>
    </row>
    <row r="104" spans="1:47" x14ac:dyDescent="0.15">
      <c r="A104" s="7">
        <v>74</v>
      </c>
      <c r="B104" s="8" t="s">
        <v>142</v>
      </c>
      <c r="C104" s="21" t="s">
        <v>17</v>
      </c>
      <c r="D104" s="6">
        <v>0.247</v>
      </c>
      <c r="E104" s="9">
        <v>100</v>
      </c>
      <c r="F104" s="9">
        <v>413</v>
      </c>
      <c r="G104" s="9">
        <v>361</v>
      </c>
      <c r="H104" s="9">
        <v>42</v>
      </c>
      <c r="I104" s="9">
        <v>89</v>
      </c>
      <c r="J104" s="9">
        <v>12</v>
      </c>
      <c r="K104" s="9">
        <v>2</v>
      </c>
      <c r="L104" s="9">
        <v>7</v>
      </c>
      <c r="M104" s="9">
        <v>126</v>
      </c>
      <c r="N104" s="9">
        <v>24</v>
      </c>
      <c r="O104" s="9">
        <v>12</v>
      </c>
      <c r="P104" s="9">
        <v>4</v>
      </c>
      <c r="Q104" s="9">
        <v>7</v>
      </c>
      <c r="R104" s="9">
        <v>1</v>
      </c>
      <c r="S104" s="9">
        <v>42</v>
      </c>
      <c r="T104" s="9">
        <v>0</v>
      </c>
      <c r="U104" s="9">
        <v>2</v>
      </c>
      <c r="V104" s="9">
        <v>83</v>
      </c>
      <c r="W104" s="9">
        <v>3</v>
      </c>
      <c r="X104" s="9">
        <v>0.32800000000000001</v>
      </c>
      <c r="Y104" s="9">
        <v>0.34899999999999998</v>
      </c>
      <c r="Z104" s="2">
        <v>1103</v>
      </c>
      <c r="AA104" s="45" t="s">
        <v>629</v>
      </c>
      <c r="AB104" s="6">
        <f t="shared" si="44"/>
        <v>0.247</v>
      </c>
      <c r="AC104" s="10">
        <f t="shared" si="45"/>
        <v>0.80909090909090908</v>
      </c>
      <c r="AD104" s="10">
        <f t="shared" si="46"/>
        <v>0.10909090909090909</v>
      </c>
      <c r="AE104" s="10">
        <f t="shared" si="47"/>
        <v>1.8181818181818181E-2</v>
      </c>
      <c r="AF104" s="10">
        <f t="shared" si="48"/>
        <v>6.363636363636363E-2</v>
      </c>
      <c r="AG104" s="10">
        <f t="shared" si="49"/>
        <v>0.10653753026634383</v>
      </c>
      <c r="AH104" s="10">
        <f t="shared" si="50"/>
        <v>0.2009685230024213</v>
      </c>
      <c r="AI104" s="54">
        <f t="shared" si="51"/>
        <v>45</v>
      </c>
      <c r="AJ104">
        <f t="shared" si="43"/>
        <v>40</v>
      </c>
      <c r="AK104">
        <f>(work!$E$2*AP104)+(work!$E$3*AQ104)+(work!$E$4*AR104)+(work!$E$5*AS104)+(work!$E$6*AT104)+(work!$E$7*AU104)</f>
        <v>18</v>
      </c>
      <c r="AL104" t="s">
        <v>39</v>
      </c>
      <c r="AM104" t="s">
        <v>39</v>
      </c>
      <c r="AN104" t="s">
        <v>38</v>
      </c>
      <c r="AO104" t="s">
        <v>39</v>
      </c>
      <c r="AP104">
        <f t="shared" si="52"/>
        <v>0</v>
      </c>
      <c r="AQ104">
        <f t="shared" si="53"/>
        <v>0</v>
      </c>
      <c r="AR104">
        <f t="shared" si="54"/>
        <v>1</v>
      </c>
      <c r="AS104">
        <f t="shared" si="55"/>
        <v>3</v>
      </c>
      <c r="AT104">
        <f t="shared" si="56"/>
        <v>0</v>
      </c>
      <c r="AU104">
        <f t="shared" si="57"/>
        <v>0</v>
      </c>
    </row>
    <row r="105" spans="1:47" x14ac:dyDescent="0.15">
      <c r="A105" s="4">
        <v>45</v>
      </c>
      <c r="B105" s="5" t="s">
        <v>113</v>
      </c>
      <c r="C105" s="24" t="s">
        <v>20</v>
      </c>
      <c r="D105" s="6">
        <v>0.27500000000000002</v>
      </c>
      <c r="E105" s="2">
        <v>136</v>
      </c>
      <c r="F105" s="2">
        <v>552</v>
      </c>
      <c r="G105" s="2">
        <v>473</v>
      </c>
      <c r="H105" s="2">
        <v>67</v>
      </c>
      <c r="I105" s="2">
        <v>130</v>
      </c>
      <c r="J105" s="2">
        <v>34</v>
      </c>
      <c r="K105" s="2">
        <v>2</v>
      </c>
      <c r="L105" s="2">
        <v>16</v>
      </c>
      <c r="M105" s="2">
        <v>216</v>
      </c>
      <c r="N105" s="2">
        <v>80</v>
      </c>
      <c r="O105" s="2">
        <v>7</v>
      </c>
      <c r="P105" s="2">
        <v>2</v>
      </c>
      <c r="Q105" s="2">
        <v>0</v>
      </c>
      <c r="R105" s="2">
        <v>7</v>
      </c>
      <c r="S105" s="2">
        <v>70</v>
      </c>
      <c r="T105" s="2">
        <v>2</v>
      </c>
      <c r="U105" s="2">
        <v>2</v>
      </c>
      <c r="V105" s="2">
        <v>105</v>
      </c>
      <c r="W105" s="2">
        <v>3</v>
      </c>
      <c r="X105" s="2">
        <v>0.36599999999999999</v>
      </c>
      <c r="Y105" s="2">
        <v>0.45700000000000002</v>
      </c>
      <c r="Z105" s="2">
        <v>1104</v>
      </c>
      <c r="AA105" s="44" t="s">
        <v>630</v>
      </c>
      <c r="AB105" s="6">
        <f t="shared" si="44"/>
        <v>0.27500000000000002</v>
      </c>
      <c r="AC105" s="10">
        <f t="shared" si="45"/>
        <v>0.7142857142857143</v>
      </c>
      <c r="AD105" s="10">
        <f t="shared" si="46"/>
        <v>0.18681318681318682</v>
      </c>
      <c r="AE105" s="10">
        <f t="shared" si="47"/>
        <v>1.098901098901099E-2</v>
      </c>
      <c r="AF105" s="10">
        <f t="shared" si="48"/>
        <v>8.7912087912087919E-2</v>
      </c>
      <c r="AG105" s="10">
        <f t="shared" si="49"/>
        <v>0.13043478260869565</v>
      </c>
      <c r="AH105" s="10">
        <f t="shared" si="50"/>
        <v>0.19021739130434784</v>
      </c>
      <c r="AI105" s="54">
        <f t="shared" si="51"/>
        <v>65</v>
      </c>
      <c r="AJ105">
        <f t="shared" si="43"/>
        <v>60</v>
      </c>
      <c r="AK105">
        <f>(work!$E$2*AP105)+(work!$E$3*AQ105)+(work!$E$4*AR105)+(work!$E$5*AS105)+(work!$E$6*AT105)+(work!$E$7*AU105)</f>
        <v>26</v>
      </c>
      <c r="AL105" t="s">
        <v>38</v>
      </c>
      <c r="AM105" t="s">
        <v>38</v>
      </c>
      <c r="AN105" t="s">
        <v>36</v>
      </c>
      <c r="AO105" t="s">
        <v>39</v>
      </c>
      <c r="AP105">
        <f t="shared" si="52"/>
        <v>1</v>
      </c>
      <c r="AQ105">
        <f t="shared" si="53"/>
        <v>0</v>
      </c>
      <c r="AR105">
        <f t="shared" si="54"/>
        <v>2</v>
      </c>
      <c r="AS105">
        <f t="shared" si="55"/>
        <v>1</v>
      </c>
      <c r="AT105">
        <f t="shared" si="56"/>
        <v>0</v>
      </c>
      <c r="AU105">
        <f t="shared" si="57"/>
        <v>0</v>
      </c>
    </row>
    <row r="106" spans="1:47" x14ac:dyDescent="0.15">
      <c r="A106" s="4">
        <v>1</v>
      </c>
      <c r="B106" s="5" t="s">
        <v>69</v>
      </c>
      <c r="C106" s="22" t="s">
        <v>23</v>
      </c>
      <c r="D106" s="6">
        <v>0.35199999999999998</v>
      </c>
      <c r="E106" s="2">
        <v>130</v>
      </c>
      <c r="F106" s="2">
        <v>550</v>
      </c>
      <c r="G106" s="2">
        <v>475</v>
      </c>
      <c r="H106" s="2">
        <v>95</v>
      </c>
      <c r="I106" s="2">
        <v>167</v>
      </c>
      <c r="J106" s="2">
        <v>29</v>
      </c>
      <c r="K106" s="2">
        <v>5</v>
      </c>
      <c r="L106" s="2">
        <v>36</v>
      </c>
      <c r="M106" s="2">
        <v>314</v>
      </c>
      <c r="N106" s="2">
        <v>102</v>
      </c>
      <c r="O106" s="2">
        <v>21</v>
      </c>
      <c r="P106" s="2">
        <v>7</v>
      </c>
      <c r="Q106" s="2">
        <v>0</v>
      </c>
      <c r="R106" s="2">
        <v>5</v>
      </c>
      <c r="S106" s="2">
        <v>62</v>
      </c>
      <c r="T106" s="2">
        <v>4</v>
      </c>
      <c r="U106" s="2">
        <v>8</v>
      </c>
      <c r="V106" s="2">
        <v>105</v>
      </c>
      <c r="W106" s="2">
        <v>8</v>
      </c>
      <c r="X106" s="2">
        <v>0.43099999999999999</v>
      </c>
      <c r="Y106" s="2">
        <v>0.66100000000000003</v>
      </c>
      <c r="Z106" s="2">
        <v>1105</v>
      </c>
      <c r="AA106" s="44" t="s">
        <v>631</v>
      </c>
      <c r="AB106" s="6">
        <f t="shared" si="44"/>
        <v>0.35199999999999998</v>
      </c>
      <c r="AC106" s="10">
        <f>I106/($I106+$J106+$K106+$L106)</f>
        <v>0.70464135021097052</v>
      </c>
      <c r="AD106" s="10">
        <f t="shared" si="46"/>
        <v>0.12236286919831224</v>
      </c>
      <c r="AE106" s="10">
        <f t="shared" si="47"/>
        <v>2.1097046413502109E-2</v>
      </c>
      <c r="AF106" s="10">
        <f t="shared" si="48"/>
        <v>0.15189873417721519</v>
      </c>
      <c r="AG106" s="10">
        <f t="shared" si="49"/>
        <v>0.12727272727272726</v>
      </c>
      <c r="AH106" s="10">
        <f t="shared" si="50"/>
        <v>0.19090909090909092</v>
      </c>
      <c r="AI106" s="54">
        <f t="shared" si="51"/>
        <v>80</v>
      </c>
      <c r="AJ106">
        <f t="shared" si="43"/>
        <v>100</v>
      </c>
      <c r="AK106">
        <f>(work!$E$2*AP106)+(work!$E$3*AQ106)+(work!$E$4*AR106)+(work!$E$5*AS106)+(work!$E$6*AT106)+(work!$E$7*AU106)</f>
        <v>32</v>
      </c>
      <c r="AL106" t="s">
        <v>36</v>
      </c>
      <c r="AM106" t="s">
        <v>36</v>
      </c>
      <c r="AN106" t="s">
        <v>37</v>
      </c>
      <c r="AO106" t="s">
        <v>39</v>
      </c>
      <c r="AP106">
        <f t="shared" si="52"/>
        <v>2</v>
      </c>
      <c r="AQ106">
        <f t="shared" si="53"/>
        <v>1</v>
      </c>
      <c r="AR106">
        <f t="shared" si="54"/>
        <v>0</v>
      </c>
      <c r="AS106">
        <f t="shared" si="55"/>
        <v>1</v>
      </c>
      <c r="AT106">
        <f t="shared" si="56"/>
        <v>0</v>
      </c>
      <c r="AU106">
        <f t="shared" si="57"/>
        <v>0</v>
      </c>
    </row>
    <row r="107" spans="1:47" x14ac:dyDescent="0.15">
      <c r="A107" s="7">
        <v>38</v>
      </c>
      <c r="B107" s="8" t="s">
        <v>106</v>
      </c>
      <c r="C107" s="29" t="s">
        <v>20</v>
      </c>
      <c r="D107" s="6">
        <v>0.28100000000000003</v>
      </c>
      <c r="E107" s="9">
        <v>143</v>
      </c>
      <c r="F107" s="9">
        <v>647</v>
      </c>
      <c r="G107" s="9">
        <v>541</v>
      </c>
      <c r="H107" s="9">
        <v>115</v>
      </c>
      <c r="I107" s="9">
        <v>152</v>
      </c>
      <c r="J107" s="9">
        <v>24</v>
      </c>
      <c r="K107" s="9">
        <v>1</v>
      </c>
      <c r="L107" s="9">
        <v>47</v>
      </c>
      <c r="M107" s="9">
        <v>319</v>
      </c>
      <c r="N107" s="9">
        <v>124</v>
      </c>
      <c r="O107" s="9">
        <v>0</v>
      </c>
      <c r="P107" s="9">
        <v>0</v>
      </c>
      <c r="Q107" s="9">
        <v>0</v>
      </c>
      <c r="R107" s="9">
        <v>2</v>
      </c>
      <c r="S107" s="9">
        <v>88</v>
      </c>
      <c r="T107" s="9">
        <v>2</v>
      </c>
      <c r="U107" s="9">
        <v>16</v>
      </c>
      <c r="V107" s="9">
        <v>138</v>
      </c>
      <c r="W107" s="9">
        <v>5</v>
      </c>
      <c r="X107" s="9">
        <v>0.39600000000000002</v>
      </c>
      <c r="Y107" s="9">
        <v>0.59</v>
      </c>
      <c r="Z107" s="2">
        <v>1106</v>
      </c>
      <c r="AA107" s="45" t="s">
        <v>632</v>
      </c>
      <c r="AB107" s="6">
        <f t="shared" si="44"/>
        <v>0.28100000000000003</v>
      </c>
      <c r="AC107" s="10">
        <f t="shared" ref="AC107:AC119" si="58">I107/(I107+J107+K107+L107)</f>
        <v>0.6785714285714286</v>
      </c>
      <c r="AD107" s="10">
        <f t="shared" si="46"/>
        <v>0.10714285714285714</v>
      </c>
      <c r="AE107" s="10">
        <f t="shared" si="47"/>
        <v>4.464285714285714E-3</v>
      </c>
      <c r="AF107" s="10">
        <f t="shared" si="48"/>
        <v>0.20982142857142858</v>
      </c>
      <c r="AG107" s="10">
        <f t="shared" si="49"/>
        <v>0.160741885625966</v>
      </c>
      <c r="AH107" s="10">
        <f t="shared" si="50"/>
        <v>0.21329211746522411</v>
      </c>
      <c r="AI107" s="54">
        <f t="shared" si="51"/>
        <v>75</v>
      </c>
      <c r="AJ107">
        <f t="shared" si="43"/>
        <v>80</v>
      </c>
      <c r="AK107">
        <f>(work!$E$2*AP107)+(work!$E$3*AQ107)+(work!$E$4*AR107)+(work!$E$5*AS107)+(work!$E$6*AT107)+(work!$E$7*AU107)</f>
        <v>30</v>
      </c>
      <c r="AL107" t="s">
        <v>37</v>
      </c>
      <c r="AM107" t="s">
        <v>36</v>
      </c>
      <c r="AN107" t="s">
        <v>36</v>
      </c>
      <c r="AO107" t="s">
        <v>40</v>
      </c>
      <c r="AP107">
        <f t="shared" si="52"/>
        <v>2</v>
      </c>
      <c r="AQ107">
        <f t="shared" si="53"/>
        <v>1</v>
      </c>
      <c r="AR107">
        <f t="shared" si="54"/>
        <v>0</v>
      </c>
      <c r="AS107">
        <f t="shared" si="55"/>
        <v>0</v>
      </c>
      <c r="AT107">
        <f t="shared" si="56"/>
        <v>1</v>
      </c>
      <c r="AU107">
        <f t="shared" si="57"/>
        <v>0</v>
      </c>
    </row>
    <row r="108" spans="1:47" x14ac:dyDescent="0.15">
      <c r="A108" s="7">
        <v>16</v>
      </c>
      <c r="B108" s="8" t="s">
        <v>84</v>
      </c>
      <c r="C108" s="15" t="s">
        <v>14</v>
      </c>
      <c r="D108" s="6">
        <v>0.315</v>
      </c>
      <c r="E108" s="9">
        <v>140</v>
      </c>
      <c r="F108" s="9">
        <v>637</v>
      </c>
      <c r="G108" s="9">
        <v>524</v>
      </c>
      <c r="H108" s="9">
        <v>130</v>
      </c>
      <c r="I108" s="9">
        <v>165</v>
      </c>
      <c r="J108" s="9">
        <v>30</v>
      </c>
      <c r="K108" s="9">
        <v>4</v>
      </c>
      <c r="L108" s="9">
        <v>34</v>
      </c>
      <c r="M108" s="9">
        <v>305</v>
      </c>
      <c r="N108" s="9">
        <v>89</v>
      </c>
      <c r="O108" s="9">
        <v>33</v>
      </c>
      <c r="P108" s="9">
        <v>4</v>
      </c>
      <c r="Q108" s="9">
        <v>0</v>
      </c>
      <c r="R108" s="9">
        <v>3</v>
      </c>
      <c r="S108" s="9">
        <v>106</v>
      </c>
      <c r="T108" s="9">
        <v>5</v>
      </c>
      <c r="U108" s="9">
        <v>4</v>
      </c>
      <c r="V108" s="9">
        <v>119</v>
      </c>
      <c r="W108" s="9">
        <v>8</v>
      </c>
      <c r="X108" s="9">
        <v>0.432</v>
      </c>
      <c r="Y108" s="9">
        <v>0.58199999999999996</v>
      </c>
      <c r="Z108" s="2">
        <v>1107</v>
      </c>
      <c r="AA108" s="45" t="s">
        <v>633</v>
      </c>
      <c r="AB108" s="6">
        <f t="shared" si="44"/>
        <v>0.315</v>
      </c>
      <c r="AC108" s="10">
        <f t="shared" si="58"/>
        <v>0.70815450643776823</v>
      </c>
      <c r="AD108" s="10">
        <f t="shared" si="46"/>
        <v>0.12875536480686695</v>
      </c>
      <c r="AE108" s="10">
        <f t="shared" si="47"/>
        <v>1.7167381974248927E-2</v>
      </c>
      <c r="AF108" s="10">
        <f t="shared" si="48"/>
        <v>0.14592274678111589</v>
      </c>
      <c r="AG108" s="10">
        <f t="shared" si="49"/>
        <v>0.17268445839874411</v>
      </c>
      <c r="AH108" s="10">
        <f t="shared" si="50"/>
        <v>0.18681318681318682</v>
      </c>
      <c r="AI108" s="54">
        <f t="shared" si="51"/>
        <v>80</v>
      </c>
      <c r="AJ108">
        <f t="shared" si="43"/>
        <v>100</v>
      </c>
      <c r="AK108">
        <f>(work!$E$2*AP108)+(work!$E$3*AQ108)+(work!$E$4*AR108)+(work!$E$5*AS108)+(work!$E$6*AT108)+(work!$E$7*AU108)</f>
        <v>32</v>
      </c>
      <c r="AL108" t="s">
        <v>36</v>
      </c>
      <c r="AM108" t="s">
        <v>37</v>
      </c>
      <c r="AN108" t="s">
        <v>36</v>
      </c>
      <c r="AO108" t="s">
        <v>39</v>
      </c>
      <c r="AP108">
        <f t="shared" si="52"/>
        <v>2</v>
      </c>
      <c r="AQ108">
        <f t="shared" si="53"/>
        <v>1</v>
      </c>
      <c r="AR108">
        <f t="shared" si="54"/>
        <v>0</v>
      </c>
      <c r="AS108">
        <f t="shared" si="55"/>
        <v>1</v>
      </c>
      <c r="AT108">
        <f t="shared" si="56"/>
        <v>0</v>
      </c>
      <c r="AU108">
        <f t="shared" si="57"/>
        <v>0</v>
      </c>
    </row>
    <row r="109" spans="1:47" x14ac:dyDescent="0.15">
      <c r="A109" s="7">
        <v>78</v>
      </c>
      <c r="B109" s="8" t="s">
        <v>146</v>
      </c>
      <c r="C109" s="23" t="s">
        <v>15</v>
      </c>
      <c r="D109" s="6">
        <v>0.24399999999999999</v>
      </c>
      <c r="E109" s="9">
        <v>113</v>
      </c>
      <c r="F109" s="9">
        <v>435</v>
      </c>
      <c r="G109" s="9">
        <v>394</v>
      </c>
      <c r="H109" s="9">
        <v>54</v>
      </c>
      <c r="I109" s="9">
        <v>96</v>
      </c>
      <c r="J109" s="9">
        <v>24</v>
      </c>
      <c r="K109" s="9">
        <v>3</v>
      </c>
      <c r="L109" s="9">
        <v>2</v>
      </c>
      <c r="M109" s="9">
        <v>132</v>
      </c>
      <c r="N109" s="9">
        <v>27</v>
      </c>
      <c r="O109" s="9">
        <v>10</v>
      </c>
      <c r="P109" s="9">
        <v>6</v>
      </c>
      <c r="Q109" s="9">
        <v>9</v>
      </c>
      <c r="R109" s="9">
        <v>3</v>
      </c>
      <c r="S109" s="9">
        <v>24</v>
      </c>
      <c r="T109" s="9">
        <v>1</v>
      </c>
      <c r="U109" s="9">
        <v>5</v>
      </c>
      <c r="V109" s="9">
        <v>73</v>
      </c>
      <c r="W109" s="9">
        <v>0</v>
      </c>
      <c r="X109" s="9">
        <v>0.29299999999999998</v>
      </c>
      <c r="Y109" s="9">
        <v>0.33500000000000002</v>
      </c>
      <c r="Z109" s="2">
        <v>1108</v>
      </c>
      <c r="AA109" s="45" t="s">
        <v>295</v>
      </c>
      <c r="AB109" s="6">
        <f t="shared" si="44"/>
        <v>0.24399999999999999</v>
      </c>
      <c r="AC109" s="10">
        <f t="shared" si="58"/>
        <v>0.76800000000000002</v>
      </c>
      <c r="AD109" s="10">
        <f t="shared" si="46"/>
        <v>0.192</v>
      </c>
      <c r="AE109" s="10">
        <f t="shared" si="47"/>
        <v>2.4E-2</v>
      </c>
      <c r="AF109" s="10">
        <f t="shared" si="48"/>
        <v>1.6E-2</v>
      </c>
      <c r="AG109" s="10">
        <f t="shared" si="49"/>
        <v>6.6666666666666666E-2</v>
      </c>
      <c r="AH109" s="10">
        <f t="shared" si="50"/>
        <v>0.167816091954023</v>
      </c>
      <c r="AI109" s="54">
        <f t="shared" si="51"/>
        <v>30</v>
      </c>
      <c r="AJ109">
        <f t="shared" si="43"/>
        <v>40</v>
      </c>
      <c r="AK109">
        <f>(work!$E$2*AP109)+(work!$E$3*AQ109)+(work!$E$4*AR109)+(work!$E$5*AS109)+(work!$E$6*AT109)+(work!$E$7*AU109)</f>
        <v>12</v>
      </c>
      <c r="AL109" t="s">
        <v>39</v>
      </c>
      <c r="AM109" t="s">
        <v>41</v>
      </c>
      <c r="AN109" t="s">
        <v>41</v>
      </c>
      <c r="AO109" t="s">
        <v>38</v>
      </c>
      <c r="AP109">
        <f t="shared" si="52"/>
        <v>0</v>
      </c>
      <c r="AQ109">
        <f t="shared" si="53"/>
        <v>0</v>
      </c>
      <c r="AR109">
        <f t="shared" si="54"/>
        <v>1</v>
      </c>
      <c r="AS109">
        <f t="shared" si="55"/>
        <v>1</v>
      </c>
      <c r="AT109">
        <f t="shared" si="56"/>
        <v>0</v>
      </c>
      <c r="AU109">
        <f t="shared" si="57"/>
        <v>2</v>
      </c>
    </row>
    <row r="110" spans="1:47" x14ac:dyDescent="0.15">
      <c r="A110" s="4">
        <v>12</v>
      </c>
      <c r="B110" s="5" t="s">
        <v>80</v>
      </c>
      <c r="C110" s="25" t="s">
        <v>14</v>
      </c>
      <c r="D110" s="6">
        <v>0.318</v>
      </c>
      <c r="E110" s="2">
        <v>125</v>
      </c>
      <c r="F110" s="2">
        <v>482</v>
      </c>
      <c r="G110" s="2">
        <v>446</v>
      </c>
      <c r="H110" s="2">
        <v>50</v>
      </c>
      <c r="I110" s="2">
        <v>142</v>
      </c>
      <c r="J110" s="2">
        <v>19</v>
      </c>
      <c r="K110" s="2">
        <v>1</v>
      </c>
      <c r="L110" s="2">
        <v>11</v>
      </c>
      <c r="M110" s="2">
        <v>196</v>
      </c>
      <c r="N110" s="2">
        <v>67</v>
      </c>
      <c r="O110" s="2">
        <v>6</v>
      </c>
      <c r="P110" s="2">
        <v>1</v>
      </c>
      <c r="Q110" s="2">
        <v>0</v>
      </c>
      <c r="R110" s="2">
        <v>2</v>
      </c>
      <c r="S110" s="2">
        <v>33</v>
      </c>
      <c r="T110" s="2">
        <v>5</v>
      </c>
      <c r="U110" s="2">
        <v>1</v>
      </c>
      <c r="V110" s="2">
        <v>62</v>
      </c>
      <c r="W110" s="2">
        <v>13</v>
      </c>
      <c r="X110" s="2">
        <v>0.36499999999999999</v>
      </c>
      <c r="Y110" s="2">
        <v>0.439</v>
      </c>
      <c r="Z110" s="2">
        <v>1109</v>
      </c>
      <c r="AA110" s="44" t="s">
        <v>296</v>
      </c>
      <c r="AB110" s="6">
        <f t="shared" si="44"/>
        <v>0.318</v>
      </c>
      <c r="AC110" s="10">
        <f t="shared" si="58"/>
        <v>0.82080924855491333</v>
      </c>
      <c r="AD110" s="10">
        <f t="shared" si="46"/>
        <v>0.10982658959537572</v>
      </c>
      <c r="AE110" s="10">
        <f t="shared" si="47"/>
        <v>5.7803468208092483E-3</v>
      </c>
      <c r="AF110" s="10">
        <f t="shared" si="48"/>
        <v>6.358381502890173E-2</v>
      </c>
      <c r="AG110" s="10">
        <f t="shared" si="49"/>
        <v>7.0539419087136929E-2</v>
      </c>
      <c r="AH110" s="10">
        <f t="shared" si="50"/>
        <v>0.12863070539419086</v>
      </c>
      <c r="AI110" s="54">
        <f t="shared" si="51"/>
        <v>60</v>
      </c>
      <c r="AJ110">
        <f t="shared" si="43"/>
        <v>100</v>
      </c>
      <c r="AK110">
        <f>(work!$E$2*AP110)+(work!$E$3*AQ110)+(work!$E$4*AR110)+(work!$E$5*AS110)+(work!$E$6*AT110)+(work!$E$7*AU110)</f>
        <v>24</v>
      </c>
      <c r="AL110" t="s">
        <v>36</v>
      </c>
      <c r="AM110" t="s">
        <v>39</v>
      </c>
      <c r="AN110" t="s">
        <v>40</v>
      </c>
      <c r="AO110" t="s">
        <v>37</v>
      </c>
      <c r="AP110">
        <f t="shared" si="52"/>
        <v>1</v>
      </c>
      <c r="AQ110">
        <f t="shared" si="53"/>
        <v>1</v>
      </c>
      <c r="AR110">
        <f t="shared" si="54"/>
        <v>0</v>
      </c>
      <c r="AS110">
        <f t="shared" si="55"/>
        <v>1</v>
      </c>
      <c r="AT110">
        <f t="shared" si="56"/>
        <v>1</v>
      </c>
      <c r="AU110">
        <f t="shared" si="57"/>
        <v>0</v>
      </c>
    </row>
    <row r="111" spans="1:47" x14ac:dyDescent="0.15">
      <c r="A111" s="4">
        <v>76</v>
      </c>
      <c r="B111" s="5" t="s">
        <v>145</v>
      </c>
      <c r="C111" s="20" t="s">
        <v>13</v>
      </c>
      <c r="D111" s="6">
        <v>0.245</v>
      </c>
      <c r="E111" s="2">
        <v>87</v>
      </c>
      <c r="F111" s="2">
        <v>276</v>
      </c>
      <c r="G111" s="2">
        <v>253</v>
      </c>
      <c r="H111" s="2">
        <v>24</v>
      </c>
      <c r="I111" s="2">
        <v>62</v>
      </c>
      <c r="J111" s="2">
        <v>12</v>
      </c>
      <c r="K111" s="2">
        <v>2</v>
      </c>
      <c r="L111" s="2">
        <v>10</v>
      </c>
      <c r="M111" s="2">
        <v>108</v>
      </c>
      <c r="N111" s="2">
        <v>37</v>
      </c>
      <c r="O111" s="2">
        <v>2</v>
      </c>
      <c r="P111" s="2">
        <v>2</v>
      </c>
      <c r="Q111" s="2">
        <v>3</v>
      </c>
      <c r="R111" s="2">
        <v>1</v>
      </c>
      <c r="S111" s="2">
        <v>17</v>
      </c>
      <c r="T111" s="2">
        <v>1</v>
      </c>
      <c r="U111" s="2">
        <v>2</v>
      </c>
      <c r="V111" s="2">
        <v>72</v>
      </c>
      <c r="W111" s="2">
        <v>7</v>
      </c>
      <c r="X111" s="2">
        <v>0.29699999999999999</v>
      </c>
      <c r="Y111" s="2">
        <v>0.42699999999999999</v>
      </c>
      <c r="Z111" s="2">
        <v>1110</v>
      </c>
      <c r="AA111" s="44" t="s">
        <v>634</v>
      </c>
      <c r="AB111" s="6">
        <f t="shared" si="44"/>
        <v>0.245</v>
      </c>
      <c r="AC111" s="10">
        <f t="shared" si="58"/>
        <v>0.72093023255813948</v>
      </c>
      <c r="AD111" s="10">
        <f t="shared" si="46"/>
        <v>0.13953488372093023</v>
      </c>
      <c r="AE111" s="10">
        <f t="shared" si="47"/>
        <v>2.3255813953488372E-2</v>
      </c>
      <c r="AF111" s="10">
        <f t="shared" si="48"/>
        <v>0.11627906976744186</v>
      </c>
      <c r="AG111" s="10">
        <f t="shared" si="49"/>
        <v>6.8840579710144928E-2</v>
      </c>
      <c r="AH111" s="10">
        <f t="shared" si="50"/>
        <v>0.2608695652173913</v>
      </c>
      <c r="AI111" s="54">
        <f t="shared" si="51"/>
        <v>35</v>
      </c>
      <c r="AJ111">
        <f t="shared" si="43"/>
        <v>40</v>
      </c>
      <c r="AK111">
        <f>(work!$E$2*AP111)+(work!$E$3*AQ111)+(work!$E$4*AR111)+(work!$E$5*AS111)+(work!$E$6*AT111)+(work!$E$7*AU111)</f>
        <v>14</v>
      </c>
      <c r="AL111" t="s">
        <v>39</v>
      </c>
      <c r="AM111" t="s">
        <v>37</v>
      </c>
      <c r="AN111" t="s">
        <v>41</v>
      </c>
      <c r="AO111" t="s">
        <v>41</v>
      </c>
      <c r="AP111">
        <f t="shared" si="52"/>
        <v>0</v>
      </c>
      <c r="AQ111">
        <f t="shared" si="53"/>
        <v>1</v>
      </c>
      <c r="AR111">
        <f t="shared" si="54"/>
        <v>0</v>
      </c>
      <c r="AS111">
        <f t="shared" si="55"/>
        <v>1</v>
      </c>
      <c r="AT111">
        <f t="shared" si="56"/>
        <v>0</v>
      </c>
      <c r="AU111">
        <f t="shared" si="57"/>
        <v>2</v>
      </c>
    </row>
    <row r="112" spans="1:47" x14ac:dyDescent="0.15">
      <c r="A112" s="4">
        <v>71</v>
      </c>
      <c r="B112" s="5" t="s">
        <v>139</v>
      </c>
      <c r="C112" s="36" t="s">
        <v>24</v>
      </c>
      <c r="D112" s="6">
        <v>0.252</v>
      </c>
      <c r="E112" s="2">
        <v>75</v>
      </c>
      <c r="F112" s="2">
        <v>299</v>
      </c>
      <c r="G112" s="2">
        <v>274</v>
      </c>
      <c r="H112" s="2">
        <v>27</v>
      </c>
      <c r="I112" s="2">
        <v>69</v>
      </c>
      <c r="J112" s="2">
        <v>16</v>
      </c>
      <c r="K112" s="2">
        <v>5</v>
      </c>
      <c r="L112" s="2">
        <v>6</v>
      </c>
      <c r="M112" s="2">
        <v>113</v>
      </c>
      <c r="N112" s="2">
        <v>48</v>
      </c>
      <c r="O112" s="2">
        <v>5</v>
      </c>
      <c r="P112" s="2">
        <v>0</v>
      </c>
      <c r="Q112" s="2">
        <v>0</v>
      </c>
      <c r="R112" s="2">
        <v>1</v>
      </c>
      <c r="S112" s="2">
        <v>17</v>
      </c>
      <c r="T112" s="2">
        <v>1</v>
      </c>
      <c r="U112" s="2">
        <v>7</v>
      </c>
      <c r="V112" s="2">
        <v>76</v>
      </c>
      <c r="W112" s="2">
        <v>7</v>
      </c>
      <c r="X112" s="2">
        <v>0.311</v>
      </c>
      <c r="Y112" s="2">
        <v>0.41199999999999998</v>
      </c>
      <c r="Z112" s="2">
        <v>1111</v>
      </c>
      <c r="AA112" s="44" t="s">
        <v>635</v>
      </c>
      <c r="AB112" s="6">
        <f t="shared" si="44"/>
        <v>0.252</v>
      </c>
      <c r="AC112" s="10">
        <f t="shared" si="58"/>
        <v>0.71875</v>
      </c>
      <c r="AD112" s="10">
        <f t="shared" si="46"/>
        <v>0.16666666666666666</v>
      </c>
      <c r="AE112" s="10">
        <f t="shared" si="47"/>
        <v>5.2083333333333336E-2</v>
      </c>
      <c r="AF112" s="10">
        <f t="shared" si="48"/>
        <v>6.25E-2</v>
      </c>
      <c r="AG112" s="10">
        <f t="shared" si="49"/>
        <v>8.0267558528428096E-2</v>
      </c>
      <c r="AH112" s="10">
        <f t="shared" si="50"/>
        <v>0.25418060200668896</v>
      </c>
      <c r="AI112" s="54">
        <f t="shared" si="51"/>
        <v>27.5</v>
      </c>
      <c r="AJ112">
        <f t="shared" si="43"/>
        <v>40</v>
      </c>
      <c r="AK112">
        <f>(work!$E$2*AP112)+(work!$E$3*AQ112)+(work!$E$4*AR112)+(work!$E$5*AS112)+(work!$E$6*AT112)+(work!$E$7*AU112)</f>
        <v>11</v>
      </c>
      <c r="AL112" t="s">
        <v>39</v>
      </c>
      <c r="AM112" t="s">
        <v>39</v>
      </c>
      <c r="AN112" t="s">
        <v>40</v>
      </c>
      <c r="AO112" t="s">
        <v>41</v>
      </c>
      <c r="AP112">
        <f t="shared" si="52"/>
        <v>0</v>
      </c>
      <c r="AQ112">
        <f t="shared" si="53"/>
        <v>0</v>
      </c>
      <c r="AR112">
        <f t="shared" si="54"/>
        <v>0</v>
      </c>
      <c r="AS112">
        <f t="shared" si="55"/>
        <v>2</v>
      </c>
      <c r="AT112">
        <f t="shared" si="56"/>
        <v>1</v>
      </c>
      <c r="AU112">
        <f t="shared" si="57"/>
        <v>1</v>
      </c>
    </row>
    <row r="113" spans="1:47" x14ac:dyDescent="0.15">
      <c r="A113" s="7">
        <v>70</v>
      </c>
      <c r="B113" s="8" t="s">
        <v>138</v>
      </c>
      <c r="C113" s="14" t="s">
        <v>13</v>
      </c>
      <c r="D113" s="6">
        <v>0.253</v>
      </c>
      <c r="E113" s="9">
        <v>92</v>
      </c>
      <c r="F113" s="9">
        <v>355</v>
      </c>
      <c r="G113" s="9">
        <v>316</v>
      </c>
      <c r="H113" s="9">
        <v>51</v>
      </c>
      <c r="I113" s="9">
        <v>80</v>
      </c>
      <c r="J113" s="9">
        <v>16</v>
      </c>
      <c r="K113" s="9">
        <v>3</v>
      </c>
      <c r="L113" s="9">
        <v>4</v>
      </c>
      <c r="M113" s="9">
        <v>114</v>
      </c>
      <c r="N113" s="9">
        <v>29</v>
      </c>
      <c r="O113" s="9">
        <v>11</v>
      </c>
      <c r="P113" s="9">
        <v>4</v>
      </c>
      <c r="Q113" s="9">
        <v>13</v>
      </c>
      <c r="R113" s="9">
        <v>2</v>
      </c>
      <c r="S113" s="9">
        <v>19</v>
      </c>
      <c r="T113" s="9">
        <v>0</v>
      </c>
      <c r="U113" s="9">
        <v>5</v>
      </c>
      <c r="V113" s="9">
        <v>61</v>
      </c>
      <c r="W113" s="9">
        <v>5</v>
      </c>
      <c r="X113" s="9">
        <v>0.30399999999999999</v>
      </c>
      <c r="Y113" s="9">
        <v>0.36099999999999999</v>
      </c>
      <c r="Z113" s="2">
        <v>1112</v>
      </c>
      <c r="AA113" s="45" t="s">
        <v>636</v>
      </c>
      <c r="AB113" s="6">
        <f t="shared" si="44"/>
        <v>0.253</v>
      </c>
      <c r="AC113" s="10">
        <f t="shared" si="58"/>
        <v>0.77669902912621358</v>
      </c>
      <c r="AD113" s="10">
        <f t="shared" si="46"/>
        <v>0.1553398058252427</v>
      </c>
      <c r="AE113" s="10">
        <f t="shared" si="47"/>
        <v>2.9126213592233011E-2</v>
      </c>
      <c r="AF113" s="10">
        <f t="shared" si="48"/>
        <v>3.8834951456310676E-2</v>
      </c>
      <c r="AG113" s="10">
        <f t="shared" si="49"/>
        <v>6.7605633802816895E-2</v>
      </c>
      <c r="AH113" s="10">
        <f t="shared" si="50"/>
        <v>0.17183098591549295</v>
      </c>
      <c r="AI113" s="54">
        <f t="shared" si="51"/>
        <v>32.5</v>
      </c>
      <c r="AJ113">
        <f t="shared" si="43"/>
        <v>40</v>
      </c>
      <c r="AK113">
        <f>(work!$E$2*AP113)+(work!$E$3*AQ113)+(work!$E$4*AR113)+(work!$E$5*AS113)+(work!$E$6*AT113)+(work!$E$7*AU113)</f>
        <v>13</v>
      </c>
      <c r="AL113" t="s">
        <v>39</v>
      </c>
      <c r="AM113" t="s">
        <v>40</v>
      </c>
      <c r="AN113" t="s">
        <v>41</v>
      </c>
      <c r="AO113" t="s">
        <v>38</v>
      </c>
      <c r="AP113">
        <f t="shared" si="52"/>
        <v>0</v>
      </c>
      <c r="AQ113">
        <f t="shared" si="53"/>
        <v>0</v>
      </c>
      <c r="AR113">
        <f t="shared" si="54"/>
        <v>1</v>
      </c>
      <c r="AS113">
        <f t="shared" si="55"/>
        <v>1</v>
      </c>
      <c r="AT113">
        <f t="shared" si="56"/>
        <v>1</v>
      </c>
      <c r="AU113">
        <f t="shared" si="57"/>
        <v>1</v>
      </c>
    </row>
    <row r="114" spans="1:47" x14ac:dyDescent="0.15">
      <c r="A114" s="4">
        <v>9</v>
      </c>
      <c r="B114" s="5" t="s">
        <v>78</v>
      </c>
      <c r="C114" s="22" t="s">
        <v>21</v>
      </c>
      <c r="D114" s="6">
        <v>0.32100000000000001</v>
      </c>
      <c r="E114" s="2">
        <v>143</v>
      </c>
      <c r="F114" s="2">
        <v>598</v>
      </c>
      <c r="G114" s="2">
        <v>514</v>
      </c>
      <c r="H114" s="2">
        <v>77</v>
      </c>
      <c r="I114" s="2">
        <v>165</v>
      </c>
      <c r="J114" s="2">
        <v>37</v>
      </c>
      <c r="K114" s="2">
        <v>2</v>
      </c>
      <c r="L114" s="2">
        <v>26</v>
      </c>
      <c r="M114" s="2">
        <v>284</v>
      </c>
      <c r="N114" s="2">
        <v>86</v>
      </c>
      <c r="O114" s="2">
        <v>3</v>
      </c>
      <c r="P114" s="2">
        <v>1</v>
      </c>
      <c r="Q114" s="2">
        <v>0</v>
      </c>
      <c r="R114" s="2">
        <v>8</v>
      </c>
      <c r="S114" s="2">
        <v>69</v>
      </c>
      <c r="T114" s="2">
        <v>10</v>
      </c>
      <c r="U114" s="2">
        <v>7</v>
      </c>
      <c r="V114" s="2">
        <v>74</v>
      </c>
      <c r="W114" s="2">
        <v>9</v>
      </c>
      <c r="X114" s="2">
        <v>0.40300000000000002</v>
      </c>
      <c r="Y114" s="2">
        <v>0.55300000000000005</v>
      </c>
      <c r="Z114" s="2">
        <v>1113</v>
      </c>
      <c r="AA114" s="44" t="s">
        <v>637</v>
      </c>
      <c r="AB114" s="6">
        <f t="shared" si="44"/>
        <v>0.32100000000000001</v>
      </c>
      <c r="AC114" s="10">
        <f t="shared" si="58"/>
        <v>0.71739130434782605</v>
      </c>
      <c r="AD114" s="10">
        <f t="shared" si="46"/>
        <v>0.16086956521739129</v>
      </c>
      <c r="AE114" s="10">
        <f t="shared" si="47"/>
        <v>8.6956521739130436E-3</v>
      </c>
      <c r="AF114" s="10">
        <f t="shared" si="48"/>
        <v>0.11304347826086956</v>
      </c>
      <c r="AG114" s="10">
        <f t="shared" si="49"/>
        <v>0.12709030100334448</v>
      </c>
      <c r="AH114" s="10">
        <f t="shared" si="50"/>
        <v>0.12374581939799331</v>
      </c>
      <c r="AI114" s="54">
        <f t="shared" si="51"/>
        <v>90</v>
      </c>
      <c r="AJ114">
        <f t="shared" si="43"/>
        <v>100</v>
      </c>
      <c r="AK114">
        <f>(work!$E$2*AP114)+(work!$E$3*AQ114)+(work!$E$4*AR114)+(work!$E$5*AS114)+(work!$E$6*AT114)+(work!$E$7*AU114)</f>
        <v>36</v>
      </c>
      <c r="AL114" t="s">
        <v>36</v>
      </c>
      <c r="AM114" t="s">
        <v>37</v>
      </c>
      <c r="AN114" t="s">
        <v>37</v>
      </c>
      <c r="AO114" t="s">
        <v>36</v>
      </c>
      <c r="AP114">
        <f t="shared" si="52"/>
        <v>2</v>
      </c>
      <c r="AQ114">
        <f t="shared" si="53"/>
        <v>2</v>
      </c>
      <c r="AR114">
        <f t="shared" si="54"/>
        <v>0</v>
      </c>
      <c r="AS114">
        <f t="shared" si="55"/>
        <v>0</v>
      </c>
      <c r="AT114">
        <f t="shared" si="56"/>
        <v>0</v>
      </c>
      <c r="AU114">
        <f t="shared" si="57"/>
        <v>0</v>
      </c>
    </row>
    <row r="115" spans="1:47" x14ac:dyDescent="0.15">
      <c r="A115" s="7">
        <v>91</v>
      </c>
      <c r="B115" s="8" t="s">
        <v>161</v>
      </c>
      <c r="C115" s="17" t="s">
        <v>22</v>
      </c>
      <c r="D115" s="6">
        <v>0.23300000000000001</v>
      </c>
      <c r="E115" s="9">
        <v>120</v>
      </c>
      <c r="F115" s="9">
        <v>505</v>
      </c>
      <c r="G115" s="9">
        <v>450</v>
      </c>
      <c r="H115" s="9">
        <v>47</v>
      </c>
      <c r="I115" s="9">
        <v>105</v>
      </c>
      <c r="J115" s="9">
        <v>14</v>
      </c>
      <c r="K115" s="9">
        <v>2</v>
      </c>
      <c r="L115" s="9">
        <v>26</v>
      </c>
      <c r="M115" s="9">
        <v>201</v>
      </c>
      <c r="N115" s="9">
        <v>65</v>
      </c>
      <c r="O115" s="9">
        <v>0</v>
      </c>
      <c r="P115" s="9">
        <v>1</v>
      </c>
      <c r="Q115" s="9">
        <v>0</v>
      </c>
      <c r="R115" s="9">
        <v>4</v>
      </c>
      <c r="S115" s="9">
        <v>44</v>
      </c>
      <c r="T115" s="9">
        <v>5</v>
      </c>
      <c r="U115" s="9">
        <v>7</v>
      </c>
      <c r="V115" s="9">
        <v>124</v>
      </c>
      <c r="W115" s="9">
        <v>10</v>
      </c>
      <c r="X115" s="9">
        <v>0.309</v>
      </c>
      <c r="Y115" s="9">
        <v>0.44700000000000001</v>
      </c>
      <c r="Z115" s="2">
        <v>1114</v>
      </c>
      <c r="AA115" s="45" t="s">
        <v>301</v>
      </c>
      <c r="AB115" s="6">
        <f t="shared" si="44"/>
        <v>0.23300000000000001</v>
      </c>
      <c r="AC115" s="10">
        <f t="shared" si="58"/>
        <v>0.7142857142857143</v>
      </c>
      <c r="AD115" s="10">
        <f t="shared" si="46"/>
        <v>9.5238095238095233E-2</v>
      </c>
      <c r="AE115" s="10">
        <f t="shared" si="47"/>
        <v>1.3605442176870748E-2</v>
      </c>
      <c r="AF115" s="10">
        <f t="shared" si="48"/>
        <v>0.17687074829931973</v>
      </c>
      <c r="AG115" s="10">
        <f t="shared" si="49"/>
        <v>0.100990099009901</v>
      </c>
      <c r="AH115" s="10">
        <f t="shared" si="50"/>
        <v>0.24554455445544554</v>
      </c>
      <c r="AI115" s="54">
        <f t="shared" si="51"/>
        <v>47.5</v>
      </c>
      <c r="AJ115">
        <f t="shared" si="43"/>
        <v>20</v>
      </c>
      <c r="AK115">
        <f>(work!$E$2*AP115)+(work!$E$3*AQ115)+(work!$E$4*AR115)+(work!$E$5*AS115)+(work!$E$6*AT115)+(work!$E$7*AU115)</f>
        <v>19</v>
      </c>
      <c r="AL115" t="s">
        <v>40</v>
      </c>
      <c r="AM115" t="s">
        <v>36</v>
      </c>
      <c r="AN115" t="s">
        <v>38</v>
      </c>
      <c r="AO115" t="s">
        <v>41</v>
      </c>
      <c r="AP115">
        <f t="shared" si="52"/>
        <v>1</v>
      </c>
      <c r="AQ115">
        <f t="shared" si="53"/>
        <v>0</v>
      </c>
      <c r="AR115">
        <f t="shared" si="54"/>
        <v>1</v>
      </c>
      <c r="AS115">
        <f t="shared" si="55"/>
        <v>0</v>
      </c>
      <c r="AT115">
        <f t="shared" si="56"/>
        <v>1</v>
      </c>
      <c r="AU115">
        <f t="shared" si="57"/>
        <v>1</v>
      </c>
    </row>
    <row r="116" spans="1:47" x14ac:dyDescent="0.15">
      <c r="A116" s="4">
        <v>81</v>
      </c>
      <c r="B116" s="5" t="s">
        <v>149</v>
      </c>
      <c r="C116" s="22" t="s">
        <v>24</v>
      </c>
      <c r="D116" s="6">
        <v>0.24199999999999999</v>
      </c>
      <c r="E116" s="2">
        <v>75</v>
      </c>
      <c r="F116" s="2">
        <v>302</v>
      </c>
      <c r="G116" s="2">
        <v>281</v>
      </c>
      <c r="H116" s="2">
        <v>28</v>
      </c>
      <c r="I116" s="2">
        <v>68</v>
      </c>
      <c r="J116" s="2">
        <v>13</v>
      </c>
      <c r="K116" s="2">
        <v>0</v>
      </c>
      <c r="L116" s="2">
        <v>8</v>
      </c>
      <c r="M116" s="2">
        <v>105</v>
      </c>
      <c r="N116" s="2">
        <v>40</v>
      </c>
      <c r="O116" s="2">
        <v>0</v>
      </c>
      <c r="P116" s="2">
        <v>1</v>
      </c>
      <c r="Q116" s="2">
        <v>0</v>
      </c>
      <c r="R116" s="2">
        <v>3</v>
      </c>
      <c r="S116" s="2">
        <v>17</v>
      </c>
      <c r="T116" s="2">
        <v>0</v>
      </c>
      <c r="U116" s="2">
        <v>1</v>
      </c>
      <c r="V116" s="2">
        <v>71</v>
      </c>
      <c r="W116" s="2">
        <v>12</v>
      </c>
      <c r="X116" s="2">
        <v>0.28499999999999998</v>
      </c>
      <c r="Y116" s="2">
        <v>0.374</v>
      </c>
      <c r="Z116" s="2">
        <v>1115</v>
      </c>
      <c r="AA116" s="44" t="s">
        <v>302</v>
      </c>
      <c r="AB116" s="6">
        <f t="shared" si="44"/>
        <v>0.24199999999999999</v>
      </c>
      <c r="AC116" s="10">
        <f t="shared" si="58"/>
        <v>0.7640449438202247</v>
      </c>
      <c r="AD116" s="10">
        <f t="shared" si="46"/>
        <v>0.14606741573033707</v>
      </c>
      <c r="AE116" s="10">
        <f t="shared" si="47"/>
        <v>0</v>
      </c>
      <c r="AF116" s="10">
        <f t="shared" si="48"/>
        <v>8.98876404494382E-2</v>
      </c>
      <c r="AG116" s="10">
        <f t="shared" si="49"/>
        <v>5.9602649006622516E-2</v>
      </c>
      <c r="AH116" s="10">
        <f t="shared" si="50"/>
        <v>0.23509933774834438</v>
      </c>
      <c r="AI116" s="54">
        <f t="shared" si="51"/>
        <v>27.5</v>
      </c>
      <c r="AJ116">
        <f t="shared" si="43"/>
        <v>20</v>
      </c>
      <c r="AK116">
        <f>(work!$E$2*AP116)+(work!$E$3*AQ116)+(work!$E$4*AR116)+(work!$E$5*AS116)+(work!$E$6*AT116)+(work!$E$7*AU116)</f>
        <v>11</v>
      </c>
      <c r="AL116" t="s">
        <v>40</v>
      </c>
      <c r="AM116" t="s">
        <v>38</v>
      </c>
      <c r="AN116" t="s">
        <v>41</v>
      </c>
      <c r="AO116" t="s">
        <v>40</v>
      </c>
      <c r="AP116">
        <f t="shared" si="52"/>
        <v>0</v>
      </c>
      <c r="AQ116">
        <f t="shared" si="53"/>
        <v>0</v>
      </c>
      <c r="AR116">
        <f t="shared" si="54"/>
        <v>1</v>
      </c>
      <c r="AS116">
        <f t="shared" si="55"/>
        <v>0</v>
      </c>
      <c r="AT116">
        <f t="shared" si="56"/>
        <v>2</v>
      </c>
      <c r="AU116">
        <f t="shared" si="57"/>
        <v>1</v>
      </c>
    </row>
    <row r="117" spans="1:47" x14ac:dyDescent="0.15">
      <c r="A117" s="4">
        <v>31</v>
      </c>
      <c r="B117" s="5" t="s">
        <v>99</v>
      </c>
      <c r="C117" s="32" t="s">
        <v>15</v>
      </c>
      <c r="D117" s="6">
        <v>0.28799999999999998</v>
      </c>
      <c r="E117" s="2">
        <v>110</v>
      </c>
      <c r="F117" s="2">
        <v>459</v>
      </c>
      <c r="G117" s="2">
        <v>441</v>
      </c>
      <c r="H117" s="2">
        <v>46</v>
      </c>
      <c r="I117" s="2">
        <v>127</v>
      </c>
      <c r="J117" s="2">
        <v>23</v>
      </c>
      <c r="K117" s="2">
        <v>0</v>
      </c>
      <c r="L117" s="2">
        <v>26</v>
      </c>
      <c r="M117" s="2">
        <v>228</v>
      </c>
      <c r="N117" s="2">
        <v>77</v>
      </c>
      <c r="O117" s="2">
        <v>0</v>
      </c>
      <c r="P117" s="2">
        <v>0</v>
      </c>
      <c r="Q117" s="2">
        <v>0</v>
      </c>
      <c r="R117" s="2">
        <v>1</v>
      </c>
      <c r="S117" s="2">
        <v>16</v>
      </c>
      <c r="T117" s="2">
        <v>1</v>
      </c>
      <c r="U117" s="2">
        <v>1</v>
      </c>
      <c r="V117" s="2">
        <v>58</v>
      </c>
      <c r="W117" s="2">
        <v>12</v>
      </c>
      <c r="X117" s="2">
        <v>0.314</v>
      </c>
      <c r="Y117" s="2">
        <v>0.51700000000000002</v>
      </c>
      <c r="Z117" s="2">
        <v>1116</v>
      </c>
      <c r="AA117" s="44" t="s">
        <v>303</v>
      </c>
      <c r="AB117" s="6">
        <f t="shared" si="44"/>
        <v>0.28799999999999998</v>
      </c>
      <c r="AC117" s="10">
        <f t="shared" si="58"/>
        <v>0.72159090909090906</v>
      </c>
      <c r="AD117" s="10">
        <f t="shared" si="46"/>
        <v>0.13068181818181818</v>
      </c>
      <c r="AE117" s="10">
        <f t="shared" si="47"/>
        <v>0</v>
      </c>
      <c r="AF117" s="10">
        <f t="shared" si="48"/>
        <v>0.14772727272727273</v>
      </c>
      <c r="AG117" s="10">
        <f t="shared" si="49"/>
        <v>3.7037037037037035E-2</v>
      </c>
      <c r="AH117" s="10">
        <f t="shared" si="50"/>
        <v>0.12636165577342048</v>
      </c>
      <c r="AI117" s="54">
        <f t="shared" si="51"/>
        <v>67.5</v>
      </c>
      <c r="AJ117">
        <f t="shared" si="43"/>
        <v>80</v>
      </c>
      <c r="AK117">
        <f>(work!$E$2*AP117)+(work!$E$3*AQ117)+(work!$E$4*AR117)+(work!$E$5*AS117)+(work!$E$6*AT117)+(work!$E$7*AU117)</f>
        <v>27</v>
      </c>
      <c r="AL117" t="s">
        <v>37</v>
      </c>
      <c r="AM117" t="s">
        <v>36</v>
      </c>
      <c r="AN117" t="s">
        <v>41</v>
      </c>
      <c r="AO117" t="s">
        <v>37</v>
      </c>
      <c r="AP117">
        <f t="shared" si="52"/>
        <v>1</v>
      </c>
      <c r="AQ117">
        <f t="shared" si="53"/>
        <v>2</v>
      </c>
      <c r="AR117">
        <f t="shared" si="54"/>
        <v>0</v>
      </c>
      <c r="AS117">
        <f t="shared" si="55"/>
        <v>0</v>
      </c>
      <c r="AT117">
        <f t="shared" si="56"/>
        <v>0</v>
      </c>
      <c r="AU117">
        <f t="shared" si="57"/>
        <v>1</v>
      </c>
    </row>
    <row r="118" spans="1:47" x14ac:dyDescent="0.15">
      <c r="A118" s="7">
        <v>88</v>
      </c>
      <c r="B118" s="8" t="s">
        <v>156</v>
      </c>
      <c r="C118" s="17" t="s">
        <v>21</v>
      </c>
      <c r="D118" s="6">
        <v>0.23699999999999999</v>
      </c>
      <c r="E118" s="9">
        <v>119</v>
      </c>
      <c r="F118" s="9">
        <v>501</v>
      </c>
      <c r="G118" s="9">
        <v>443</v>
      </c>
      <c r="H118" s="9">
        <v>63</v>
      </c>
      <c r="I118" s="9">
        <v>105</v>
      </c>
      <c r="J118" s="9">
        <v>18</v>
      </c>
      <c r="K118" s="9">
        <v>1</v>
      </c>
      <c r="L118" s="9">
        <v>25</v>
      </c>
      <c r="M118" s="9">
        <v>200</v>
      </c>
      <c r="N118" s="9">
        <v>63</v>
      </c>
      <c r="O118" s="9">
        <v>7</v>
      </c>
      <c r="P118" s="9">
        <v>2</v>
      </c>
      <c r="Q118" s="9">
        <v>0</v>
      </c>
      <c r="R118" s="9">
        <v>6</v>
      </c>
      <c r="S118" s="9">
        <v>42</v>
      </c>
      <c r="T118" s="9">
        <v>2</v>
      </c>
      <c r="U118" s="9">
        <v>10</v>
      </c>
      <c r="V118" s="9">
        <v>114</v>
      </c>
      <c r="W118" s="9">
        <v>10</v>
      </c>
      <c r="X118" s="9">
        <v>0.313</v>
      </c>
      <c r="Y118" s="9">
        <v>0.45100000000000001</v>
      </c>
      <c r="Z118" s="2">
        <v>1117</v>
      </c>
      <c r="AA118" s="45" t="s">
        <v>304</v>
      </c>
      <c r="AB118" s="6">
        <f t="shared" si="44"/>
        <v>0.23699999999999999</v>
      </c>
      <c r="AC118" s="10">
        <f t="shared" si="58"/>
        <v>0.70469798657718119</v>
      </c>
      <c r="AD118" s="10">
        <f t="shared" si="46"/>
        <v>0.12080536912751678</v>
      </c>
      <c r="AE118" s="10">
        <f t="shared" si="47"/>
        <v>6.7114093959731542E-3</v>
      </c>
      <c r="AF118" s="10">
        <f t="shared" si="48"/>
        <v>0.16778523489932887</v>
      </c>
      <c r="AG118" s="10">
        <f t="shared" si="49"/>
        <v>0.10379241516966067</v>
      </c>
      <c r="AH118" s="10">
        <f t="shared" si="50"/>
        <v>0.22754491017964071</v>
      </c>
      <c r="AI118" s="54">
        <f t="shared" si="51"/>
        <v>50</v>
      </c>
      <c r="AJ118">
        <f t="shared" si="43"/>
        <v>20</v>
      </c>
      <c r="AK118">
        <f>(work!$E$2*AP118)+(work!$E$3*AQ118)+(work!$E$4*AR118)+(work!$E$5*AS118)+(work!$E$6*AT118)+(work!$E$7*AU118)</f>
        <v>20</v>
      </c>
      <c r="AL118" t="s">
        <v>40</v>
      </c>
      <c r="AM118" t="s">
        <v>36</v>
      </c>
      <c r="AN118" t="s">
        <v>38</v>
      </c>
      <c r="AO118" t="s">
        <v>40</v>
      </c>
      <c r="AP118">
        <f t="shared" si="52"/>
        <v>1</v>
      </c>
      <c r="AQ118">
        <f t="shared" si="53"/>
        <v>0</v>
      </c>
      <c r="AR118">
        <f t="shared" si="54"/>
        <v>1</v>
      </c>
      <c r="AS118">
        <f t="shared" si="55"/>
        <v>0</v>
      </c>
      <c r="AT118">
        <f t="shared" si="56"/>
        <v>2</v>
      </c>
      <c r="AU118">
        <f t="shared" si="57"/>
        <v>0</v>
      </c>
    </row>
    <row r="119" spans="1:47" x14ac:dyDescent="0.15">
      <c r="A119" s="7">
        <v>76</v>
      </c>
      <c r="B119" s="8" t="s">
        <v>144</v>
      </c>
      <c r="C119" s="15" t="s">
        <v>21</v>
      </c>
      <c r="D119" s="6">
        <v>0.245</v>
      </c>
      <c r="E119" s="9">
        <v>114</v>
      </c>
      <c r="F119" s="9">
        <v>302</v>
      </c>
      <c r="G119" s="9">
        <v>269</v>
      </c>
      <c r="H119" s="9">
        <v>22</v>
      </c>
      <c r="I119" s="9">
        <v>66</v>
      </c>
      <c r="J119" s="9">
        <v>9</v>
      </c>
      <c r="K119" s="9">
        <v>2</v>
      </c>
      <c r="L119" s="9">
        <v>1</v>
      </c>
      <c r="M119" s="9">
        <v>82</v>
      </c>
      <c r="N119" s="9">
        <v>27</v>
      </c>
      <c r="O119" s="9">
        <v>1</v>
      </c>
      <c r="P119" s="9">
        <v>0</v>
      </c>
      <c r="Q119" s="9">
        <v>23</v>
      </c>
      <c r="R119" s="9">
        <v>1</v>
      </c>
      <c r="S119" s="9">
        <v>7</v>
      </c>
      <c r="T119" s="9">
        <v>0</v>
      </c>
      <c r="U119" s="9">
        <v>2</v>
      </c>
      <c r="V119" s="9">
        <v>80</v>
      </c>
      <c r="W119" s="9">
        <v>6</v>
      </c>
      <c r="X119" s="9">
        <v>0.26900000000000002</v>
      </c>
      <c r="Y119" s="9">
        <v>0.30499999999999999</v>
      </c>
      <c r="Z119" s="2">
        <v>1118</v>
      </c>
      <c r="AA119" s="45" t="s">
        <v>638</v>
      </c>
      <c r="AB119" s="6">
        <f t="shared" si="44"/>
        <v>0.245</v>
      </c>
      <c r="AC119" s="10">
        <f t="shared" si="58"/>
        <v>0.84615384615384615</v>
      </c>
      <c r="AD119" s="10">
        <f t="shared" si="46"/>
        <v>0.11538461538461539</v>
      </c>
      <c r="AE119" s="10">
        <f t="shared" si="47"/>
        <v>2.564102564102564E-2</v>
      </c>
      <c r="AF119" s="10">
        <f t="shared" si="48"/>
        <v>1.282051282051282E-2</v>
      </c>
      <c r="AG119" s="10">
        <f t="shared" si="49"/>
        <v>2.9801324503311258E-2</v>
      </c>
      <c r="AH119" s="10">
        <f t="shared" si="50"/>
        <v>0.26490066225165565</v>
      </c>
      <c r="AI119" s="54">
        <f t="shared" si="51"/>
        <v>17.5</v>
      </c>
      <c r="AJ119">
        <f t="shared" si="43"/>
        <v>40</v>
      </c>
      <c r="AK119">
        <f>(work!$E$2*AP119)+(work!$E$3*AQ119)+(work!$E$4*AR119)+(work!$E$5*AS119)+(work!$E$6*AT119)+(work!$E$7*AU119)</f>
        <v>7</v>
      </c>
      <c r="AL119" t="s">
        <v>39</v>
      </c>
      <c r="AM119" t="s">
        <v>41</v>
      </c>
      <c r="AN119" t="s">
        <v>41</v>
      </c>
      <c r="AO119" t="s">
        <v>41</v>
      </c>
      <c r="AP119">
        <f t="shared" si="52"/>
        <v>0</v>
      </c>
      <c r="AQ119">
        <f t="shared" si="53"/>
        <v>0</v>
      </c>
      <c r="AR119">
        <f t="shared" si="54"/>
        <v>0</v>
      </c>
      <c r="AS119">
        <f t="shared" si="55"/>
        <v>1</v>
      </c>
      <c r="AT119">
        <f t="shared" si="56"/>
        <v>0</v>
      </c>
      <c r="AU119">
        <f t="shared" si="57"/>
        <v>3</v>
      </c>
    </row>
    <row r="120" spans="1:47" x14ac:dyDescent="0.15">
      <c r="AB120" s="56"/>
      <c r="AC120" s="56"/>
      <c r="AD120" s="56"/>
      <c r="AE120" s="56"/>
      <c r="AF120" s="56"/>
      <c r="AG120" s="56"/>
      <c r="AH120" s="56"/>
      <c r="AI120" s="56"/>
    </row>
    <row r="121" spans="1:47" x14ac:dyDescent="0.15">
      <c r="AA121" t="s">
        <v>489</v>
      </c>
      <c r="AB121" s="57">
        <f>AVERAGE(AB2:AB119)</f>
        <v>0.26454237288135601</v>
      </c>
      <c r="AC121" s="57">
        <f t="shared" ref="AC121:AH121" si="59">AVERAGE(AC2:AC119)</f>
        <v>0.76893229597178536</v>
      </c>
      <c r="AD121" s="57">
        <f t="shared" si="59"/>
        <v>0.13127229033146173</v>
      </c>
      <c r="AE121" s="57">
        <f t="shared" si="59"/>
        <v>1.5373799229212207E-2</v>
      </c>
      <c r="AF121" s="57">
        <f t="shared" si="59"/>
        <v>8.4421614467541109E-2</v>
      </c>
      <c r="AG121" s="57">
        <f t="shared" si="59"/>
        <v>9.89654604006419E-2</v>
      </c>
      <c r="AH121" s="57">
        <f t="shared" si="59"/>
        <v>0.17894414345528137</v>
      </c>
      <c r="AI121" s="55">
        <f>AVERAGE(AI2:AI119)</f>
        <v>52.415254237288138</v>
      </c>
      <c r="AJ121" s="55">
        <f>AVERAGE(AJ2:AJ119)</f>
        <v>52.542372881355931</v>
      </c>
    </row>
    <row r="122" spans="1:47" x14ac:dyDescent="0.15">
      <c r="AB122" s="56"/>
      <c r="AC122" s="56"/>
      <c r="AD122" s="56"/>
      <c r="AE122" s="56"/>
      <c r="AF122" s="56"/>
      <c r="AG122" s="56"/>
      <c r="AH122" s="56"/>
      <c r="AI122" s="56"/>
    </row>
  </sheetData>
  <autoFilter ref="A1:AU119">
    <sortState ref="A2:AT119">
      <sortCondition ref="AA1:AA119"/>
    </sortState>
  </autoFilter>
  <phoneticPr fontId="1"/>
  <hyperlinks>
    <hyperlink ref="B106" r:id="rId1" display="https://baseball-data.com/player/h/%E6%9F%B3%E7%94%B0%E3%80%80%E6%82%A0%E5%B2%90"/>
    <hyperlink ref="B83" r:id="rId2" display="https://baseball-data.com/player/d/%E3%83%93%E3%82%B7%E3%82%A8%E3%83%89"/>
    <hyperlink ref="B48" r:id="rId3" display="https://baseball-data.com/player/g/%E5%9D%82%E6%9C%AC%E3%80%80%E5%8B%87%E4%BA%BA"/>
    <hyperlink ref="B85" r:id="rId4" display="https://baseball-data.com/player/d/%E5%B9%B3%E7%94%B0%E3%80%80%E8%89%AF%E4%BB%8B"/>
    <hyperlink ref="B3" r:id="rId5" display="https://baseball-data.com/player/s/%E9%9D%92%E6%9C%A8%E3%80%80%E5%AE%A3%E8%A6%AA"/>
    <hyperlink ref="B4" r:id="rId6" display="https://baseball-data.com/player/l/%E7%A7%8B%E5%B1%B1%E3%80%80%E7%BF%94%E5%90%BE"/>
    <hyperlink ref="B46" r:id="rId7" display="https://baseball-data.com/player/f/%E8%BF%91%E8%97%A4%E3%80%80%E5%81%A5%E4%BB%8B"/>
    <hyperlink ref="B92" r:id="rId8" display="https://baseball-data.com/player/t/%E5%8C%97%E6%A2%9D%E3%80%80%E5%8F%B2%E4%B9%9F"/>
    <hyperlink ref="B114" r:id="rId9" display="https://baseball-data.com/player/bs/%E5%90%89%E7%94%B0%E3%80%80%E6%AD%A3%E5%B0%9A"/>
    <hyperlink ref="B11" r:id="rId10" display="https://baseball-data.com/player/d/%E3%82%A2%E3%83%AB%E3%83%A2%E3%83%B3%E3%83%86"/>
    <hyperlink ref="B53" r:id="rId11" display="https://baseball-data.com/player/c/%E9%88%B4%E6%9C%A8%E3%80%80%E8%AA%A0%E4%B9%9F"/>
    <hyperlink ref="B101" r:id="rId12" display="https://baseball-data.com/player/yb/%E5%AE%AE%EF%A8%91%E3%80%80%E6%95%8F%E9%83%8E"/>
    <hyperlink ref="B110" r:id="rId13" display="https://baseball-data.com/player/s/%E9%9B%84%E5%B9%B3"/>
    <hyperlink ref="B47" r:id="rId14" display="https://baseball-data.com/player/s/%E5%9D%82%E5%8F%A3%E3%80%80%E6%99%BA%E9%9A%86"/>
    <hyperlink ref="B94" r:id="rId15" display="https://baseball-data.com/player/h/%E7%89%A7%E5%8E%9F%E3%80%80%E5%A4%A7%E6%88%90"/>
    <hyperlink ref="B108" r:id="rId16" display="https://baseball-data.com/player/s/%E5%B1%B1%E7%94%B0%E3%80%80%E5%93%B2%E4%BA%BA"/>
    <hyperlink ref="B5" r:id="rId17" display="https://baseball-data.com/player/l/%E6%B5%85%E6%9D%91%E3%80%80%E6%A0%84%E6%96%97"/>
    <hyperlink ref="B55" r:id="rId18" display="https://baseball-data.com/player/yb/%E3%82%BD%E3%83%88"/>
    <hyperlink ref="B27" r:id="rId19" display="https://baseball-data.com/player/g/%E5%B2%A1%E6%9C%AC%E3%80%80%E5%92%8C%E7%9C%9F"/>
    <hyperlink ref="B79" r:id="rId20" display="https://baseball-data.com/player/c/%E8%A5%BF%E5%B7%9D%E3%80%80%E9%BE%8D%E9%A6%AC"/>
    <hyperlink ref="B12" r:id="rId21" display="https://baseball-data.com/player/t/%E7%B3%B8%E4%BA%95%E3%80%80%E5%98%89%E7%94%B7"/>
    <hyperlink ref="B98" r:id="rId22" display="https://baseball-data.com/player/c/%E4%B8%B8%E3%80%80%E4%BD%B3%E6%B5%A9"/>
    <hyperlink ref="B2" r:id="rId23" display="https://baseball-data.com/player/c/%E6%9C%83%E6%BE%A4%E3%80%80%E7%BF%BC"/>
    <hyperlink ref="B97" r:id="rId24" display="https://baseball-data.com/player/c/%E6%9D%BE%E5%B1%B1%E3%80%80%E7%AB%9C%E5%B9%B3"/>
    <hyperlink ref="B62" r:id="rId25" display="https://baseball-data.com/player/yb/%E7%AD%92%E9%A6%99%E3%80%80%E5%98%89%E6%99%BA"/>
    <hyperlink ref="B72" r:id="rId26" display="https://baseball-data.com/player/h/%E4%B8%AD%E6%9D%91%E3%80%80%E6%99%83"/>
    <hyperlink ref="B14" r:id="rId27" display="https://baseball-data.com/player/m/%E4%BA%95%E4%B8%8A%E3%80%80%E6%99%B4%E5%93%89"/>
    <hyperlink ref="B51" r:id="rId28" display="https://baseball-data.com/player/e/%E5%B3%B6%E5%86%85%E3%80%80%E5%AE%8F%E6%98%8E"/>
    <hyperlink ref="B61" r:id="rId29" display="https://baseball-data.com/player/g/%E9%95%B7%E9%87%8E%E3%80%80%E4%B9%85%E7%BE%A9"/>
    <hyperlink ref="B69" r:id="rId30" display="https://baseball-data.com/player/bs/%E4%B8%AD%E5%B3%B6%E3%80%80%E5%AE%8F%E4%B9%8B"/>
    <hyperlink ref="B117" r:id="rId31" display="https://baseball-data.com/player/yb/%E3%83%AD%E3%83%9A%E3%82%B9"/>
    <hyperlink ref="B66" r:id="rId32" display="https://baseball-data.com/player/l/%E5%A4%96%E5%B4%8E%E3%80%80%E4%BF%AE%E6%B1%B0"/>
    <hyperlink ref="B28" r:id="rId33" display="https://baseball-data.com/player/m/%E8%8D%BB%E9%87%8E%E3%80%80%E8%B2%B4%E5%8F%B8"/>
    <hyperlink ref="B13" r:id="rId34" display="https://baseball-data.com/player/t/%E7%B3%B8%E5%8E%9F%E3%80%80%E5%81%A5%E6%96%97"/>
    <hyperlink ref="B80" r:id="rId35" display="https://baseball-data.com/player/c/%E9%87%8E%E9%96%93%E3%80%80%E5%B3%BB%E7%A5%A5"/>
    <hyperlink ref="B93" r:id="rId36" display="https://baseball-data.com/player/g/%E3%83%9E%E3%82%AE%E3%83%BC"/>
    <hyperlink ref="B73" r:id="rId37" display="https://baseball-data.com/player/m/%E4%B8%AD%E6%9D%91%E3%80%80%E5%A5%A8%E5%90%BE"/>
    <hyperlink ref="B107" r:id="rId38" display="https://baseball-data.com/player/l/%E5%B1%B1%E5%B7%9D%E3%80%80%E7%A9%82%E9%AB%98"/>
    <hyperlink ref="B88" r:id="rId39" display="https://baseball-data.com/player/t/%E7%A6%8F%E7%95%99%E3%80%80%E5%AD%9D%E4%BB%8B"/>
    <hyperlink ref="B43" r:id="rId40" display="https://baseball-data.com/player/l/%E6%BA%90%E7%94%B0%E3%80%80%E5%A3%AE%E4%BA%AE"/>
    <hyperlink ref="B78" r:id="rId41" display="https://baseball-data.com/player/f/%E8%A5%BF%E5%B7%9D%E3%80%80%E9%81%A5%E8%BC%9D"/>
    <hyperlink ref="B38" r:id="rId42" display="https://baseball-data.com/player/e/%E9%8A%80%E6%AC%A1"/>
    <hyperlink ref="B15" r:id="rId43" display="https://baseball-data.com/player/e/%E4%BB%8A%E6%B1%9F%E3%80%80%E5%B9%B4%E6%99%B6"/>
    <hyperlink ref="B76" r:id="rId44" display="https://baseball-data.com/player/t/%E3%83%8A%E3%83%90%E3%83%BC%E3%83%AD"/>
    <hyperlink ref="B105" r:id="rId45" display="https://baseball-data.com/player/l/%E6%A3%AE%E3%80%80%E5%8F%8B%E5%93%89"/>
    <hyperlink ref="B22" r:id="rId46" display="https://baseball-data.com/player/d/%E5%A4%A7%E5%B3%B6%E3%80%80%E6%B4%8B%E5%B9%B3"/>
    <hyperlink ref="B24" r:id="rId47" display="https://baseball-data.com/player/f/%E5%A4%A7%E7%94%B0%E3%80%80%E6%B3%B0%E7%A4%BA"/>
    <hyperlink ref="B25" r:id="rId48" display="https://baseball-data.com/player/t/%E5%A4%A7%E5%B1%B1%E3%80%80%E6%82%A0%E8%BC%94"/>
    <hyperlink ref="B19" r:id="rId49" display="https://baseball-data.com/player/h/%E4%B8%8A%E6%9E%97%E3%80%80%E8%AA%A0%E7%9F%A5"/>
    <hyperlink ref="B17" r:id="rId50" display="https://baseball-data.com/player/e/%E3%82%A6%E3%82%A3%E3%83%BC%E3%83%A9%E3%83%BC"/>
    <hyperlink ref="B9" r:id="rId51" display="https://baseball-data.com/player/e/%E3%82%A2%E3%83%9E%E3%83%80%E3%83%BC"/>
    <hyperlink ref="B82" r:id="rId52" display="https://baseball-data.com/player/s/%E3%83%90%E3%83%AC%E3%83%B3%E3%83%86%E3%82%A3%E3%83%B3"/>
    <hyperlink ref="B54" r:id="rId53" display="https://baseball-data.com/player/m/%E9%88%B4%E6%9C%A8%E3%80%80%E5%A4%A7%E5%9C%B0"/>
    <hyperlink ref="B16" r:id="rId54" display="https://baseball-data.com/player/h/%E4%BB%8A%E5%AE%AE%E3%80%80%E5%81%A5%E5%A4%AA"/>
    <hyperlink ref="B90" r:id="rId55" display="https://baseball-data.com/player/e/%E8%97%A4%E7%94%B0%E3%80%80%E4%B8%80%E4%B9%9F"/>
    <hyperlink ref="B70" r:id="rId56" display="https://baseball-data.com/player/f/%E4%B8%AD%E7%94%B0%E3%80%80%E7%BF%94"/>
    <hyperlink ref="B30" r:id="rId57" display="https://baseball-data.com/player/m/%E8%A7%92%E4%B8%AD%E3%80%80%E5%8B%9D%E4%B9%9F"/>
    <hyperlink ref="B57" r:id="rId58" display="https://baseball-data.com/player/e/%E7%94%B0%E4%B8%AD%E3%80%80%E5%92%8C%E5%9F%BA"/>
    <hyperlink ref="B74" r:id="rId59" display="https://baseball-data.com/player/l/%E4%B8%AD%E6%9D%91%E3%80%80%E5%89%9B%E4%B9%9F"/>
    <hyperlink ref="B86" r:id="rId60" display="https://baseball-data.com/player/bs/%E7%A6%8F%E7%94%B0%E3%80%80%E5%91%A8%E5%B9%B3"/>
    <hyperlink ref="B58" r:id="rId61" display="https://baseball-data.com/player/c/%E7%94%B0%E4%B8%AD%E3%80%80%E5%BA%83%E8%BC%94"/>
    <hyperlink ref="B87" r:id="rId62" display="https://baseball-data.com/player/d/%E7%A6%8F%E7%94%B0%E3%80%80%E6%B0%B8%E5%B0%86"/>
    <hyperlink ref="B68" r:id="rId63" display="https://baseball-data.com/player/f/%E4%B8%AD%E5%B3%B6%E3%80%80%E5%8D%93%E4%B9%9F"/>
    <hyperlink ref="B41" r:id="rId64" display="https://baseball-data.com/player/yb/%E6%A1%91%E5%8E%9F%E3%80%80%E5%B0%86%E5%BF%97"/>
    <hyperlink ref="B21" r:id="rId65" display="https://baseball-data.com/player/t/%E6%A2%85%E9%87%8E%E3%80%80%E9%9A%86%E5%A4%AA%E9%83%8E"/>
    <hyperlink ref="B34" r:id="rId66" display="https://baseball-data.com/player/s/%E5%B7%9D%E7%AB%AF%E3%80%80%E6%85%8E%E5%90%BE"/>
    <hyperlink ref="B40" r:id="rId67" display="https://baseball-data.com/player/l/%E6%A0%97%E5%B1%B1%E3%80%80%E5%B7%A7"/>
    <hyperlink ref="B56" r:id="rId68" display="https://baseball-data.com/player/d/%E9%AB%98%E6%A9%8B%E3%80%80%E5%91%A8%E5%B9%B3"/>
    <hyperlink ref="B33" r:id="rId69" display="https://baseball-data.com/player/g/%E4%BA%80%E4%BA%95%E3%80%80%E5%96%84%E8%A1%8C"/>
    <hyperlink ref="B113" r:id="rId70" display="https://baseball-data.com/player/g/%E5%90%89%E5%B7%9D%E3%80%80%E5%B0%9A%E8%BC%9D"/>
    <hyperlink ref="B112" r:id="rId71" display="https://baseball-data.com/player/t/%E9%99%BD%E5%B7%9D%E3%80%80%E5%B0%9A%E5%B0%86"/>
    <hyperlink ref="B32" r:id="rId72" display="https://baseball-data.com/player/yb/%E7%A5%9E%E9%87%8C%E3%80%80%E5%92%8C%E6%AF%85"/>
    <hyperlink ref="B96" r:id="rId73" display="https://baseball-data.com/player/h/%E6%9D%BE%E7%94%B0%E3%80%80%E5%AE%A3%E6%B5%A9"/>
    <hyperlink ref="B104" r:id="rId74" display="https://baseball-data.com/player/e/%E8%8C%82%E6%9C%A8%E3%80%80%E6%A0%84%E4%BA%94%E9%83%8E"/>
    <hyperlink ref="B7" r:id="rId75" display="https://baseball-data.com/player/g/%E9%98%BF%E9%83%A8%E3%80%80%E6%85%8E%E4%B9%8B%E5%8A%A9"/>
    <hyperlink ref="B119" r:id="rId76" display="https://baseball-data.com/player/bs/%E8%8B%A5%E6%9C%88%E3%80%80%E5%81%A5%E7%9F%A2"/>
    <hyperlink ref="B111" r:id="rId77" display="https://baseball-data.com/player/g/%E9%99%BD%E3%80%80%E5%B2%B1%E9%8B%BC"/>
    <hyperlink ref="B109" r:id="rId78" display="https://baseball-data.com/player/yb/%E5%A4%A7%E5%92%8C"/>
    <hyperlink ref="B42" r:id="rId79" display="https://baseball-data.com/player/g/%E3%82%B2%E3%83%AC%E3%83%BC%E3%83%AD"/>
    <hyperlink ref="B63" r:id="rId80" display="https://baseball-data.com/player/f/%E9%B6%B4%E5%B2%A1%E3%80%80%E6%85%8E%E4%B9%9F"/>
    <hyperlink ref="B77" r:id="rId81" display="https://baseball-data.com/player/s/%E8%A5%BF%E6%B5%A6%E3%80%80%E7%9B%B4%E4%BA%A8"/>
    <hyperlink ref="B81" r:id="rId82" display="https://baseball-data.com/player/c/%E3%83%90%E3%83%86%E3%82%A3%E3%82%B9%E3%82%BF"/>
    <hyperlink ref="B116" r:id="rId83" display="https://baseball-data.com/player/t/%E3%83%AD%E3%82%B5%E3%83%AA%E3%82%AA"/>
    <hyperlink ref="B20" r:id="rId84" display="https://baseball-data.com/player/h/%E5%86%85%E5%B7%9D%E3%80%80%E8%81%96%E4%B8%80"/>
    <hyperlink ref="B59" r:id="rId85" display="https://baseball-data.com/player/g/%E7%94%B0%E4%B8%AD%E3%80%80%E4%BF%8A%E5%A4%AA"/>
    <hyperlink ref="B60" r:id="rId86" display="https://baseball-data.com/player/m/%E7%94%B0%E6%9D%91%E3%80%80%E9%BE%8D%E5%BC%98"/>
    <hyperlink ref="B65" r:id="rId87" display="https://baseball-data.com/player/h/%E3%83%87%E3%82%B9%E3%83%91%E3%82%A4%E3%83%8D"/>
    <hyperlink ref="B118" r:id="rId88" display="https://baseball-data.com/player/bs/%E3%83%AD%E3%83%A1%E3%83%AD"/>
    <hyperlink ref="B8" r:id="rId89" display="https://baseball-data.com/player/c/%E5%AE%89%E9%83%A8%E3%80%80%E5%8F%8B%E8%A3%95"/>
    <hyperlink ref="B36" r:id="rId90" display="https://baseball-data.com/player/d/%E4%BA%AC%E7%94%B0%E3%80%80%E9%99%BD%E5%A4%AA"/>
    <hyperlink ref="B35" r:id="rId91" display="https://baseball-data.com/player/c/%E8%8F%8A%E6%B1%A0%E3%80%80%E6%B6%BC%E4%BB%8B"/>
    <hyperlink ref="B115" r:id="rId92" display="https://baseball-data.com/player/f/%E3%83%AC%E3%82%A2%E3%83%BC%E3%83%89"/>
    <hyperlink ref="B91" r:id="rId93" display="https://baseball-data.com/player/e/%E3%83%9A%E3%82%B2%E3%83%BC%E3%83%AD"/>
    <hyperlink ref="B102" r:id="rId94" display="https://baseball-data.com/player/bs/%E5%AE%97%E3%80%80%E4%BD%91%E7%A3%A8"/>
    <hyperlink ref="B67" r:id="rId95" display="https://baseball-data.com/player/t/%E9%B3%A5%E8%B0%B7%E3%80%80%E6%95%AC"/>
    <hyperlink ref="B39" r:id="rId96" display="https://baseball-data.com/player/yb/%E5%80%89%E6%9C%AC%E3%80%80%E5%AF%BF%E5%BD%A6"/>
    <hyperlink ref="B23" r:id="rId97" display="https://baseball-data.com/player/bs/%E5%A4%A7%E5%9F%8E%E3%80%80%E6%BB%89%E4%BA%8C"/>
    <hyperlink ref="B89" r:id="rId98" display="https://baseball-data.com/player/m/%E8%97%A4%E5%B2%A1%E3%80%80%E8%A3%95%E5%A4%A7"/>
    <hyperlink ref="B71" r:id="rId99" display="https://baseball-data.com/player/t/%E4%B8%AD%E8%B0%B7%E3%80%80%E5%B0%86%E5%A4%A7"/>
    <hyperlink ref="B95" r:id="rId100" display="https://baseball-data.com/player/d/%E6%9D%BE%E4%BA%95%E3%80%80%E9%9B%85%E4%BA%BA"/>
    <hyperlink ref="B37" r:id="rId101" display="https://baseball-data.com/player/m/%E6%B8%85%E7%94%B0%E3%80%80%E8%82%B2%E5%AE%8F"/>
    <hyperlink ref="B64" r:id="rId102" display="https://baseball-data.com/player/bs/%EF%BC%B4%EF%BC%8D%E5%B2%A1%E7%94%B0"/>
    <hyperlink ref="B31" r:id="rId103" display="https://baseball-data.com/player/l/%E9%87%91%E5%AD%90%E3%80%80%E4%BE%91%E5%8F%B8"/>
    <hyperlink ref="B10" r:id="rId104" display="https://baseball-data.com/player/f/%E3%82%A2%E3%83%AB%E3%82%B7%E3%82%A2"/>
    <hyperlink ref="B6" r:id="rId105" display="https://baseball-data.com/player/bs/%E5%AE%89%E9%81%94%E3%80%80%E4%BA%86%E4%B8%80"/>
    <hyperlink ref="B44" r:id="rId106" display="https://baseball-data.com/player/g/%E5%B0%8F%E6%9E%97%E3%80%80%E8%AA%A0%E5%8F%B8"/>
    <hyperlink ref="B49" r:id="rId107" display="https://baseball-data.com/player/yb/%E6%9F%B4%E7%94%B0%E3%80%80%E7%AB%9C%E6%8B%93"/>
    <hyperlink ref="B52" r:id="rId108" display="https://baseball-data.com/player/f/%E6%B8%85%E6%B0%B4%E3%80%80%E5%84%AA%E5%BF%83"/>
    <hyperlink ref="B29" r:id="rId109" display="https://baseball-data.com/player/h/%E7%94%B2%E6%96%90%E3%80%80%E6%8B%93%E4%B9%9F"/>
    <hyperlink ref="B84" r:id="rId110" display="https://baseball-data.com/player/m/%E5%B9%B3%E6%B2%A2%E3%80%80%E5%A4%A7%E6%B2%B3"/>
    <hyperlink ref="B103" r:id="rId111" display="https://baseball-data.com/player/l/%E3%83%A1%E3%83%92%E3%82%A2"/>
    <hyperlink ref="B75" r:id="rId112" display="https://baseball-data.com/player/s/%E4%B8%AD%E6%9D%91%E3%80%80%E6%82%A0%E5%B9%B3"/>
    <hyperlink ref="B45" r:id="rId113" display="https://baseball-data.com/player/bs/%E5%B0%8F%E8%B0%B7%E9%87%8E%E3%80%80%E6%A0%84%E4%B8%80"/>
    <hyperlink ref="B50" r:id="rId114" display="https://baseball-data.com/player/e/%E5%B6%8B%E3%80%80%E5%9F%BA%E5%AE%8F"/>
    <hyperlink ref="B99" r:id="rId115" display="https://baseball-data.com/player/bs/%E3%83%9E%E3%83%AC%E3%83%BC%E3%83%AD"/>
    <hyperlink ref="B18" r:id="rId116" display="https://baseball-data.com/player/t/%E6%A4%8D%E7%94%B0%E3%80%80%E6%B5%B7"/>
    <hyperlink ref="B26" r:id="rId117" display="https://baseball-data.com/player/e/%E5%B2%A1%E5%B3%B6%E3%80%80%E8%B1%AA%E9%83%8E"/>
    <hyperlink ref="B100" r:id="rId118" display="https://baseball-data.com/player/yb/%E5%B6%BA%E4%BA%95%E3%80%80%E5%8D%9A%E5%B8%8C"/>
  </hyperlinks>
  <pageMargins left="0.7" right="0.7" top="0.75" bottom="0.75" header="0.3" footer="0.3"/>
  <pageSetup paperSize="9" orientation="portrait" r:id="rId119"/>
  <legacyDrawing r:id="rId12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72"/>
  <sheetViews>
    <sheetView zoomScale="85" zoomScaleNormal="85" workbookViewId="0">
      <pane xSplit="3" ySplit="1" topLeftCell="D2" activePane="bottomRight" state="frozen"/>
      <selection pane="topRight" activeCell="D1" sqref="D1"/>
      <selection pane="bottomLeft" activeCell="A5" sqref="A5"/>
      <selection pane="bottomRight" activeCell="AI73" sqref="AI73"/>
    </sheetView>
  </sheetViews>
  <sheetFormatPr defaultRowHeight="13.5" x14ac:dyDescent="0.15"/>
  <cols>
    <col min="1" max="1" width="5.75" bestFit="1" customWidth="1"/>
    <col min="2" max="2" width="15.875" customWidth="1"/>
    <col min="3" max="3" width="10.75" customWidth="1"/>
    <col min="4" max="4" width="10.5" hidden="1" customWidth="1"/>
    <col min="5" max="6" width="3.75" hidden="1" customWidth="1"/>
    <col min="7" max="7" width="3.625" hidden="1" customWidth="1"/>
    <col min="8" max="8" width="3.75" hidden="1" customWidth="1"/>
    <col min="9" max="9" width="3.125" hidden="1" customWidth="1"/>
    <col min="10" max="11" width="3.75" hidden="1" customWidth="1"/>
    <col min="12" max="12" width="3.125" hidden="1" customWidth="1"/>
    <col min="13" max="13" width="4.125" hidden="1" customWidth="1"/>
    <col min="14" max="14" width="7.625" hidden="1" customWidth="1"/>
    <col min="15" max="15" width="3.875" hidden="1" customWidth="1"/>
    <col min="16" max="16" width="5.375" hidden="1" customWidth="1"/>
    <col min="17" max="20" width="3.75" hidden="1" customWidth="1"/>
    <col min="21" max="21" width="4.5" hidden="1" customWidth="1"/>
    <col min="22" max="26" width="0" hidden="1" customWidth="1"/>
    <col min="27" max="27" width="8.125" bestFit="1" customWidth="1"/>
    <col min="28" max="28" width="20" bestFit="1" customWidth="1"/>
    <col min="29" max="29" width="12.125" bestFit="1" customWidth="1"/>
    <col min="30" max="30" width="16" customWidth="1"/>
    <col min="31" max="31" width="15.375" customWidth="1"/>
    <col min="32" max="32" width="16" style="10" customWidth="1"/>
    <col min="33" max="33" width="15.375" style="10" customWidth="1"/>
    <col min="34" max="34" width="11.25" customWidth="1"/>
    <col min="35" max="35" width="11.875" bestFit="1" customWidth="1"/>
  </cols>
  <sheetData>
    <row r="1" spans="1:47" ht="54" x14ac:dyDescent="0.15">
      <c r="A1" s="3" t="s">
        <v>306</v>
      </c>
      <c r="B1" s="40" t="s">
        <v>0</v>
      </c>
      <c r="C1" s="40" t="s">
        <v>12</v>
      </c>
      <c r="D1" s="38" t="s">
        <v>326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307</v>
      </c>
      <c r="M1" s="3" t="s">
        <v>308</v>
      </c>
      <c r="N1" s="3" t="s">
        <v>309</v>
      </c>
      <c r="O1" s="3" t="s">
        <v>310</v>
      </c>
      <c r="P1" s="3" t="s">
        <v>311</v>
      </c>
      <c r="Q1" s="3" t="s">
        <v>312</v>
      </c>
      <c r="R1" s="3" t="s">
        <v>313</v>
      </c>
      <c r="S1" s="3" t="s">
        <v>314</v>
      </c>
      <c r="T1" s="3" t="s">
        <v>315</v>
      </c>
      <c r="U1" s="3" t="s">
        <v>316</v>
      </c>
      <c r="V1" s="3" t="s">
        <v>317</v>
      </c>
      <c r="W1" s="3" t="s">
        <v>318</v>
      </c>
      <c r="X1" s="3" t="s">
        <v>319</v>
      </c>
      <c r="Y1" s="3" t="s">
        <v>320</v>
      </c>
      <c r="Z1" s="3" t="s">
        <v>321</v>
      </c>
      <c r="AA1" s="46" t="s">
        <v>397</v>
      </c>
      <c r="AB1" s="46" t="s">
        <v>327</v>
      </c>
      <c r="AC1" s="46" t="s">
        <v>326</v>
      </c>
      <c r="AD1" s="42" t="s">
        <v>322</v>
      </c>
      <c r="AE1" s="42" t="s">
        <v>323</v>
      </c>
      <c r="AF1" s="49" t="s">
        <v>324</v>
      </c>
      <c r="AG1" s="49" t="s">
        <v>325</v>
      </c>
      <c r="AH1" s="43" t="s">
        <v>817</v>
      </c>
      <c r="AI1" s="43" t="s">
        <v>815</v>
      </c>
      <c r="AJ1" s="39" t="s">
        <v>481</v>
      </c>
      <c r="AK1" s="39" t="s">
        <v>467</v>
      </c>
      <c r="AL1" s="11" t="s">
        <v>479</v>
      </c>
      <c r="AM1" s="39" t="s">
        <v>468</v>
      </c>
      <c r="AN1" s="39" t="s">
        <v>469</v>
      </c>
      <c r="AO1" s="39" t="s">
        <v>470</v>
      </c>
      <c r="AP1" s="39" t="s">
        <v>61</v>
      </c>
      <c r="AQ1" s="39" t="s">
        <v>62</v>
      </c>
      <c r="AR1" s="39" t="s">
        <v>63</v>
      </c>
      <c r="AS1" s="39" t="s">
        <v>64</v>
      </c>
      <c r="AT1" s="39" t="s">
        <v>65</v>
      </c>
      <c r="AU1" s="39" t="s">
        <v>66</v>
      </c>
    </row>
    <row r="2" spans="1:47" x14ac:dyDescent="0.15">
      <c r="A2" s="4">
        <v>31</v>
      </c>
      <c r="B2" s="5" t="s">
        <v>358</v>
      </c>
      <c r="C2" s="13" t="s">
        <v>24</v>
      </c>
      <c r="D2" s="6">
        <v>3.86</v>
      </c>
      <c r="E2" s="2">
        <v>17</v>
      </c>
      <c r="F2" s="2">
        <v>5</v>
      </c>
      <c r="G2" s="2">
        <v>10</v>
      </c>
      <c r="H2" s="2">
        <v>0</v>
      </c>
      <c r="I2" s="2">
        <v>0</v>
      </c>
      <c r="J2" s="2">
        <v>0</v>
      </c>
      <c r="K2" s="2">
        <v>2</v>
      </c>
      <c r="L2" s="2">
        <v>1</v>
      </c>
      <c r="M2" s="2">
        <v>1</v>
      </c>
      <c r="N2" s="2">
        <v>0.33300000000000002</v>
      </c>
      <c r="O2" s="2">
        <v>437</v>
      </c>
      <c r="P2" s="2">
        <v>105</v>
      </c>
      <c r="Q2" s="2">
        <v>111</v>
      </c>
      <c r="R2" s="2">
        <v>8</v>
      </c>
      <c r="S2" s="2">
        <v>18</v>
      </c>
      <c r="T2" s="2">
        <v>0</v>
      </c>
      <c r="U2" s="2">
        <v>4</v>
      </c>
      <c r="V2" s="2">
        <v>89</v>
      </c>
      <c r="W2" s="2">
        <v>2</v>
      </c>
      <c r="X2" s="2">
        <v>0</v>
      </c>
      <c r="Y2" s="2">
        <v>46</v>
      </c>
      <c r="Z2" s="2">
        <v>45</v>
      </c>
      <c r="AA2" s="2">
        <v>2001</v>
      </c>
      <c r="AB2" s="50" t="s">
        <v>490</v>
      </c>
      <c r="AC2" s="2">
        <f t="shared" ref="AC2:AC33" si="0">D2</f>
        <v>3.86</v>
      </c>
      <c r="AD2" s="10">
        <f t="shared" ref="AD2:AD33" si="1">(S2+U2)/O2</f>
        <v>5.0343249427917618E-2</v>
      </c>
      <c r="AE2" s="10">
        <f t="shared" ref="AE2:AE33" si="2">V2/O2</f>
        <v>0.20366132723112129</v>
      </c>
      <c r="AF2" s="10">
        <f t="shared" ref="AF2:AF33" si="3">Q2/O2</f>
        <v>0.25400457665903892</v>
      </c>
      <c r="AG2" s="10">
        <f t="shared" ref="AG2:AG33" si="4">R2/O2</f>
        <v>1.8306636155606407E-2</v>
      </c>
      <c r="AH2" s="52">
        <f>100*AJ2/50</f>
        <v>66</v>
      </c>
      <c r="AI2">
        <f>IF(AK2="A",100,IF(AK2="B",80,IF(AK2="C",60,IF(AK2="D",40,IF(AK2="E",20,10)))))</f>
        <v>60</v>
      </c>
      <c r="AJ2">
        <f>(work!$E$2*AP2)+(work!$E$3*AQ2)+(work!$E$4*AR2)+(work!$E$5*AS2)+(work!$E$6*AT2)+(work!$E$7*AU2)</f>
        <v>33</v>
      </c>
      <c r="AK2" t="s">
        <v>475</v>
      </c>
      <c r="AL2" t="s">
        <v>473</v>
      </c>
      <c r="AM2" t="s">
        <v>474</v>
      </c>
      <c r="AN2" t="s">
        <v>478</v>
      </c>
      <c r="AO2" t="s">
        <v>474</v>
      </c>
      <c r="AP2">
        <f t="shared" ref="AP2:AP33" si="5">COUNTIF($AK2:$AO2,"A")</f>
        <v>1</v>
      </c>
      <c r="AQ2">
        <f t="shared" ref="AQ2:AQ33" si="6">COUNTIF($AK2:$AO2,"B")</f>
        <v>2</v>
      </c>
      <c r="AR2">
        <f t="shared" ref="AR2:AR33" si="7">COUNTIF($AK2:$AO2,"C")</f>
        <v>1</v>
      </c>
      <c r="AS2">
        <f t="shared" ref="AS2:AS33" si="8">COUNTIF($AK2:$AO2,"D")</f>
        <v>0</v>
      </c>
      <c r="AT2">
        <f t="shared" ref="AT2:AT33" si="9">COUNTIF($AK2:$AO2,"E")</f>
        <v>0</v>
      </c>
      <c r="AU2">
        <f t="shared" ref="AU2:AU33" si="10">COUNTIF($AK2:$AO2,"F")</f>
        <v>1</v>
      </c>
    </row>
    <row r="3" spans="1:47" x14ac:dyDescent="0.15">
      <c r="A3" s="7">
        <v>4</v>
      </c>
      <c r="B3" s="8" t="s">
        <v>331</v>
      </c>
      <c r="C3" s="14" t="s">
        <v>15</v>
      </c>
      <c r="D3" s="6">
        <v>2.4500000000000002</v>
      </c>
      <c r="E3" s="9">
        <v>24</v>
      </c>
      <c r="F3" s="9">
        <v>11</v>
      </c>
      <c r="G3" s="9">
        <v>5</v>
      </c>
      <c r="H3" s="9">
        <v>0</v>
      </c>
      <c r="I3" s="9">
        <v>0</v>
      </c>
      <c r="J3" s="9">
        <v>0</v>
      </c>
      <c r="K3" s="9">
        <v>1</v>
      </c>
      <c r="L3" s="9">
        <v>1</v>
      </c>
      <c r="M3" s="9">
        <v>0</v>
      </c>
      <c r="N3" s="9">
        <v>0.68799999999999994</v>
      </c>
      <c r="O3" s="9">
        <v>626</v>
      </c>
      <c r="P3" s="9">
        <v>154</v>
      </c>
      <c r="Q3" s="9">
        <v>130</v>
      </c>
      <c r="R3" s="9">
        <v>13</v>
      </c>
      <c r="S3" s="9">
        <v>42</v>
      </c>
      <c r="T3" s="9">
        <v>2</v>
      </c>
      <c r="U3" s="9">
        <v>2</v>
      </c>
      <c r="V3" s="9">
        <v>155</v>
      </c>
      <c r="W3" s="9">
        <v>1</v>
      </c>
      <c r="X3" s="9">
        <v>0</v>
      </c>
      <c r="Y3" s="9">
        <v>45</v>
      </c>
      <c r="Z3" s="9">
        <v>42</v>
      </c>
      <c r="AA3" s="9">
        <v>2002</v>
      </c>
      <c r="AB3" s="51" t="s">
        <v>491</v>
      </c>
      <c r="AC3" s="2">
        <f t="shared" si="0"/>
        <v>2.4500000000000002</v>
      </c>
      <c r="AD3" s="10">
        <f t="shared" si="1"/>
        <v>7.0287539936102233E-2</v>
      </c>
      <c r="AE3" s="10">
        <f t="shared" si="2"/>
        <v>0.24760383386581469</v>
      </c>
      <c r="AF3" s="10">
        <f t="shared" si="3"/>
        <v>0.20766773162939298</v>
      </c>
      <c r="AG3" s="10">
        <f t="shared" si="4"/>
        <v>2.0766773162939296E-2</v>
      </c>
      <c r="AH3" s="52">
        <f t="shared" ref="AH3:AH33" si="11">100*AJ3/50</f>
        <v>88</v>
      </c>
      <c r="AI3">
        <f t="shared" ref="AI3:AI66" si="12">IF(AK3="A",100,IF(AK3="B",80,IF(AK3="C",60,IF(AK3="D",40,IF(AK3="E",20,10)))))</f>
        <v>100</v>
      </c>
      <c r="AJ3">
        <f>(work!$E$2*AP3)+(work!$E$3*AQ3)+(work!$E$4*AR3)+(work!$E$5*AS3)+(work!$E$6*AT3)+(work!$E$7*AU3)</f>
        <v>44</v>
      </c>
      <c r="AK3" t="s">
        <v>473</v>
      </c>
      <c r="AL3" t="s">
        <v>474</v>
      </c>
      <c r="AM3" t="s">
        <v>473</v>
      </c>
      <c r="AN3" t="s">
        <v>474</v>
      </c>
      <c r="AO3" t="s">
        <v>474</v>
      </c>
      <c r="AP3">
        <f t="shared" si="5"/>
        <v>2</v>
      </c>
      <c r="AQ3">
        <f t="shared" si="6"/>
        <v>3</v>
      </c>
      <c r="AR3">
        <f t="shared" si="7"/>
        <v>0</v>
      </c>
      <c r="AS3">
        <f t="shared" si="8"/>
        <v>0</v>
      </c>
      <c r="AT3">
        <f t="shared" si="9"/>
        <v>0</v>
      </c>
      <c r="AU3">
        <f t="shared" si="10"/>
        <v>0</v>
      </c>
    </row>
    <row r="4" spans="1:47" x14ac:dyDescent="0.15">
      <c r="A4" s="7">
        <v>56</v>
      </c>
      <c r="B4" s="8" t="s">
        <v>383</v>
      </c>
      <c r="C4" s="29" t="s">
        <v>22</v>
      </c>
      <c r="D4" s="6">
        <v>4.55</v>
      </c>
      <c r="E4" s="9">
        <v>20</v>
      </c>
      <c r="F4" s="9">
        <v>8</v>
      </c>
      <c r="G4" s="9">
        <v>5</v>
      </c>
      <c r="H4" s="9">
        <v>2</v>
      </c>
      <c r="I4" s="9">
        <v>1</v>
      </c>
      <c r="J4" s="9">
        <v>1</v>
      </c>
      <c r="K4" s="9">
        <v>1</v>
      </c>
      <c r="L4" s="9">
        <v>0</v>
      </c>
      <c r="M4" s="9">
        <v>0</v>
      </c>
      <c r="N4" s="9">
        <v>0.61499999999999999</v>
      </c>
      <c r="O4" s="9">
        <v>471</v>
      </c>
      <c r="P4" s="9">
        <v>110.2</v>
      </c>
      <c r="Q4" s="9">
        <v>124</v>
      </c>
      <c r="R4" s="9">
        <v>17</v>
      </c>
      <c r="S4" s="9">
        <v>15</v>
      </c>
      <c r="T4" s="9">
        <v>0</v>
      </c>
      <c r="U4" s="9">
        <v>5</v>
      </c>
      <c r="V4" s="9">
        <v>87</v>
      </c>
      <c r="W4" s="9">
        <v>0</v>
      </c>
      <c r="X4" s="9">
        <v>0</v>
      </c>
      <c r="Y4" s="9">
        <v>60</v>
      </c>
      <c r="Z4" s="9">
        <v>56</v>
      </c>
      <c r="AA4" s="2">
        <v>2003</v>
      </c>
      <c r="AB4" s="51" t="s">
        <v>492</v>
      </c>
      <c r="AC4" s="2">
        <f t="shared" si="0"/>
        <v>4.55</v>
      </c>
      <c r="AD4" s="10">
        <f t="shared" si="1"/>
        <v>4.2462845010615709E-2</v>
      </c>
      <c r="AE4" s="10">
        <f t="shared" si="2"/>
        <v>0.18471337579617833</v>
      </c>
      <c r="AF4" s="10">
        <f t="shared" si="3"/>
        <v>0.26326963906581741</v>
      </c>
      <c r="AG4" s="10">
        <f t="shared" si="4"/>
        <v>3.6093418259023353E-2</v>
      </c>
      <c r="AH4" s="52">
        <f t="shared" si="11"/>
        <v>34</v>
      </c>
      <c r="AI4">
        <f t="shared" si="12"/>
        <v>10</v>
      </c>
      <c r="AJ4">
        <f>(work!$E$2*AP4)+(work!$E$3*AQ4)+(work!$E$4*AR4)+(work!$E$5*AS4)+(work!$E$6*AT4)+(work!$E$7*AU4)</f>
        <v>17</v>
      </c>
      <c r="AK4" t="s">
        <v>478</v>
      </c>
      <c r="AL4" t="s">
        <v>473</v>
      </c>
      <c r="AM4" t="s">
        <v>476</v>
      </c>
      <c r="AN4" t="s">
        <v>478</v>
      </c>
      <c r="AO4" t="s">
        <v>478</v>
      </c>
      <c r="AP4">
        <f t="shared" si="5"/>
        <v>1</v>
      </c>
      <c r="AQ4">
        <f t="shared" si="6"/>
        <v>0</v>
      </c>
      <c r="AR4">
        <f t="shared" si="7"/>
        <v>0</v>
      </c>
      <c r="AS4">
        <f t="shared" si="8"/>
        <v>1</v>
      </c>
      <c r="AT4">
        <f t="shared" si="9"/>
        <v>0</v>
      </c>
      <c r="AU4">
        <f t="shared" si="10"/>
        <v>3</v>
      </c>
    </row>
    <row r="5" spans="1:47" x14ac:dyDescent="0.15">
      <c r="A5" s="4">
        <v>29</v>
      </c>
      <c r="B5" s="5" t="s">
        <v>356</v>
      </c>
      <c r="C5" s="34" t="s">
        <v>19</v>
      </c>
      <c r="D5" s="6">
        <v>3.74</v>
      </c>
      <c r="E5" s="2">
        <v>29</v>
      </c>
      <c r="F5" s="2">
        <v>6</v>
      </c>
      <c r="G5" s="2">
        <v>5</v>
      </c>
      <c r="H5" s="2">
        <v>0</v>
      </c>
      <c r="I5" s="2">
        <v>2</v>
      </c>
      <c r="J5" s="2">
        <v>2</v>
      </c>
      <c r="K5" s="2">
        <v>0</v>
      </c>
      <c r="L5" s="2">
        <v>0</v>
      </c>
      <c r="M5" s="2">
        <v>0</v>
      </c>
      <c r="N5" s="2">
        <v>0.54500000000000004</v>
      </c>
      <c r="O5" s="2">
        <v>462</v>
      </c>
      <c r="P5" s="2">
        <v>106</v>
      </c>
      <c r="Q5" s="2">
        <v>118</v>
      </c>
      <c r="R5" s="2">
        <v>15</v>
      </c>
      <c r="S5" s="2">
        <v>31</v>
      </c>
      <c r="T5" s="2">
        <v>1</v>
      </c>
      <c r="U5" s="2">
        <v>4</v>
      </c>
      <c r="V5" s="2">
        <v>54</v>
      </c>
      <c r="W5" s="2">
        <v>2</v>
      </c>
      <c r="X5" s="2">
        <v>0</v>
      </c>
      <c r="Y5" s="2">
        <v>50</v>
      </c>
      <c r="Z5" s="2">
        <v>44</v>
      </c>
      <c r="AA5" s="9">
        <v>2004</v>
      </c>
      <c r="AB5" s="50" t="s">
        <v>493</v>
      </c>
      <c r="AC5" s="2">
        <f t="shared" si="0"/>
        <v>3.74</v>
      </c>
      <c r="AD5" s="10">
        <f t="shared" si="1"/>
        <v>7.575757575757576E-2</v>
      </c>
      <c r="AE5" s="10">
        <f t="shared" si="2"/>
        <v>0.11688311688311688</v>
      </c>
      <c r="AF5" s="10">
        <f t="shared" si="3"/>
        <v>0.25541125541125542</v>
      </c>
      <c r="AG5" s="10">
        <f t="shared" si="4"/>
        <v>3.2467532467532464E-2</v>
      </c>
      <c r="AH5" s="52">
        <f t="shared" si="11"/>
        <v>32</v>
      </c>
      <c r="AI5">
        <f t="shared" si="12"/>
        <v>60</v>
      </c>
      <c r="AJ5">
        <f>(work!$E$2*AP5)+(work!$E$3*AQ5)+(work!$E$4*AR5)+(work!$E$5*AS5)+(work!$E$6*AT5)+(work!$E$7*AU5)</f>
        <v>16</v>
      </c>
      <c r="AK5" t="s">
        <v>475</v>
      </c>
      <c r="AL5" t="s">
        <v>475</v>
      </c>
      <c r="AM5" t="s">
        <v>478</v>
      </c>
      <c r="AN5" t="s">
        <v>478</v>
      </c>
      <c r="AO5" t="s">
        <v>477</v>
      </c>
      <c r="AP5">
        <f t="shared" si="5"/>
        <v>0</v>
      </c>
      <c r="AQ5">
        <f t="shared" si="6"/>
        <v>0</v>
      </c>
      <c r="AR5">
        <f t="shared" si="7"/>
        <v>2</v>
      </c>
      <c r="AS5">
        <f t="shared" si="8"/>
        <v>0</v>
      </c>
      <c r="AT5">
        <f t="shared" si="9"/>
        <v>1</v>
      </c>
      <c r="AU5">
        <f t="shared" si="10"/>
        <v>2</v>
      </c>
    </row>
    <row r="6" spans="1:47" x14ac:dyDescent="0.15">
      <c r="A6" s="4">
        <v>10</v>
      </c>
      <c r="B6" s="5" t="s">
        <v>338</v>
      </c>
      <c r="C6" s="16" t="s">
        <v>21</v>
      </c>
      <c r="D6" s="6">
        <v>3.08</v>
      </c>
      <c r="E6" s="2">
        <v>19</v>
      </c>
      <c r="F6" s="2">
        <v>9</v>
      </c>
      <c r="G6" s="2">
        <v>2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0.81799999999999995</v>
      </c>
      <c r="O6" s="2">
        <v>455</v>
      </c>
      <c r="P6" s="2">
        <v>114</v>
      </c>
      <c r="Q6" s="2">
        <v>105</v>
      </c>
      <c r="R6" s="2">
        <v>10</v>
      </c>
      <c r="S6" s="2">
        <v>21</v>
      </c>
      <c r="T6" s="2">
        <v>0</v>
      </c>
      <c r="U6" s="2">
        <v>2</v>
      </c>
      <c r="V6" s="2">
        <v>83</v>
      </c>
      <c r="W6" s="2">
        <v>0</v>
      </c>
      <c r="X6" s="2">
        <v>1</v>
      </c>
      <c r="Y6" s="2">
        <v>40</v>
      </c>
      <c r="Z6" s="2">
        <v>39</v>
      </c>
      <c r="AA6" s="2">
        <v>2005</v>
      </c>
      <c r="AB6" s="50" t="s">
        <v>402</v>
      </c>
      <c r="AC6" s="2">
        <f t="shared" si="0"/>
        <v>3.08</v>
      </c>
      <c r="AD6" s="10">
        <f t="shared" si="1"/>
        <v>5.054945054945055E-2</v>
      </c>
      <c r="AE6" s="10">
        <f t="shared" si="2"/>
        <v>0.18241758241758241</v>
      </c>
      <c r="AF6" s="10">
        <f t="shared" si="3"/>
        <v>0.23076923076923078</v>
      </c>
      <c r="AG6" s="10">
        <f t="shared" si="4"/>
        <v>2.197802197802198E-2</v>
      </c>
      <c r="AH6" s="52">
        <f t="shared" si="11"/>
        <v>68</v>
      </c>
      <c r="AI6">
        <f t="shared" si="12"/>
        <v>100</v>
      </c>
      <c r="AJ6">
        <f>(work!$E$2*AP6)+(work!$E$3*AQ6)+(work!$E$4*AR6)+(work!$E$5*AS6)+(work!$E$6*AT6)+(work!$E$7*AU6)</f>
        <v>34</v>
      </c>
      <c r="AK6" t="s">
        <v>473</v>
      </c>
      <c r="AL6" t="s">
        <v>473</v>
      </c>
      <c r="AM6" t="s">
        <v>476</v>
      </c>
      <c r="AN6" t="s">
        <v>476</v>
      </c>
      <c r="AO6" t="s">
        <v>475</v>
      </c>
      <c r="AP6">
        <f t="shared" si="5"/>
        <v>2</v>
      </c>
      <c r="AQ6">
        <f t="shared" si="6"/>
        <v>0</v>
      </c>
      <c r="AR6">
        <f t="shared" si="7"/>
        <v>1</v>
      </c>
      <c r="AS6">
        <f t="shared" si="8"/>
        <v>2</v>
      </c>
      <c r="AT6">
        <f t="shared" si="9"/>
        <v>0</v>
      </c>
      <c r="AU6">
        <f t="shared" si="10"/>
        <v>0</v>
      </c>
    </row>
    <row r="7" spans="1:47" x14ac:dyDescent="0.15">
      <c r="A7" s="7">
        <v>36</v>
      </c>
      <c r="B7" s="8" t="s">
        <v>363</v>
      </c>
      <c r="C7" s="17" t="s">
        <v>19</v>
      </c>
      <c r="D7" s="6">
        <v>3.92</v>
      </c>
      <c r="E7" s="9">
        <v>21</v>
      </c>
      <c r="F7" s="9">
        <v>9</v>
      </c>
      <c r="G7" s="9">
        <v>8</v>
      </c>
      <c r="H7" s="9">
        <v>0</v>
      </c>
      <c r="I7" s="9">
        <v>0</v>
      </c>
      <c r="J7" s="9">
        <v>0</v>
      </c>
      <c r="K7" s="9">
        <v>1</v>
      </c>
      <c r="L7" s="9">
        <v>0</v>
      </c>
      <c r="M7" s="9">
        <v>0</v>
      </c>
      <c r="N7" s="9">
        <v>0.52900000000000003</v>
      </c>
      <c r="O7" s="9">
        <v>559</v>
      </c>
      <c r="P7" s="9">
        <v>133.1</v>
      </c>
      <c r="Q7" s="9">
        <v>137</v>
      </c>
      <c r="R7" s="9">
        <v>15</v>
      </c>
      <c r="S7" s="9">
        <v>29</v>
      </c>
      <c r="T7" s="9">
        <v>1</v>
      </c>
      <c r="U7" s="9">
        <v>3</v>
      </c>
      <c r="V7" s="9">
        <v>77</v>
      </c>
      <c r="W7" s="9">
        <v>0</v>
      </c>
      <c r="X7" s="9">
        <v>0</v>
      </c>
      <c r="Y7" s="9">
        <v>61</v>
      </c>
      <c r="Z7" s="9">
        <v>58</v>
      </c>
      <c r="AA7" s="9">
        <v>2006</v>
      </c>
      <c r="AB7" s="51" t="s">
        <v>494</v>
      </c>
      <c r="AC7" s="2">
        <f t="shared" si="0"/>
        <v>3.92</v>
      </c>
      <c r="AD7" s="10">
        <f t="shared" si="1"/>
        <v>5.7245080500894455E-2</v>
      </c>
      <c r="AE7" s="10">
        <f t="shared" si="2"/>
        <v>0.13774597495527727</v>
      </c>
      <c r="AF7" s="10">
        <f t="shared" si="3"/>
        <v>0.24508050089445438</v>
      </c>
      <c r="AG7" s="10">
        <f t="shared" si="4"/>
        <v>2.6833631484794274E-2</v>
      </c>
      <c r="AH7" s="52">
        <f t="shared" si="11"/>
        <v>42</v>
      </c>
      <c r="AI7">
        <f t="shared" si="12"/>
        <v>40</v>
      </c>
      <c r="AJ7">
        <f>(work!$E$2*AP7)+(work!$E$3*AQ7)+(work!$E$4*AR7)+(work!$E$5*AS7)+(work!$E$6*AT7)+(work!$E$7*AU7)</f>
        <v>21</v>
      </c>
      <c r="AK7" t="s">
        <v>476</v>
      </c>
      <c r="AL7" t="s">
        <v>473</v>
      </c>
      <c r="AM7" t="s">
        <v>478</v>
      </c>
      <c r="AN7" t="s">
        <v>477</v>
      </c>
      <c r="AO7" t="s">
        <v>476</v>
      </c>
      <c r="AP7">
        <f t="shared" si="5"/>
        <v>1</v>
      </c>
      <c r="AQ7">
        <f t="shared" si="6"/>
        <v>0</v>
      </c>
      <c r="AR7">
        <f t="shared" si="7"/>
        <v>0</v>
      </c>
      <c r="AS7">
        <f t="shared" si="8"/>
        <v>2</v>
      </c>
      <c r="AT7">
        <f t="shared" si="9"/>
        <v>1</v>
      </c>
      <c r="AU7">
        <f t="shared" si="10"/>
        <v>1</v>
      </c>
    </row>
    <row r="8" spans="1:47" x14ac:dyDescent="0.15">
      <c r="A8" s="4">
        <v>22</v>
      </c>
      <c r="B8" s="5" t="s">
        <v>350</v>
      </c>
      <c r="C8" s="18" t="s">
        <v>23</v>
      </c>
      <c r="D8" s="6">
        <v>3.6</v>
      </c>
      <c r="E8" s="2">
        <v>42</v>
      </c>
      <c r="F8" s="2">
        <v>13</v>
      </c>
      <c r="G8" s="2">
        <v>6</v>
      </c>
      <c r="H8" s="2">
        <v>0</v>
      </c>
      <c r="I8" s="2">
        <v>6</v>
      </c>
      <c r="J8" s="2">
        <v>12</v>
      </c>
      <c r="K8" s="2">
        <v>0</v>
      </c>
      <c r="L8" s="2">
        <v>0</v>
      </c>
      <c r="M8" s="2">
        <v>0</v>
      </c>
      <c r="N8" s="2">
        <v>0.68400000000000005</v>
      </c>
      <c r="O8" s="2">
        <v>541</v>
      </c>
      <c r="P8" s="2">
        <v>127.1</v>
      </c>
      <c r="Q8" s="2">
        <v>115</v>
      </c>
      <c r="R8" s="2">
        <v>20</v>
      </c>
      <c r="S8" s="2">
        <v>43</v>
      </c>
      <c r="T8" s="2">
        <v>0</v>
      </c>
      <c r="U8" s="2">
        <v>13</v>
      </c>
      <c r="V8" s="2">
        <v>96</v>
      </c>
      <c r="W8" s="2">
        <v>4</v>
      </c>
      <c r="X8" s="2">
        <v>0</v>
      </c>
      <c r="Y8" s="2">
        <v>55</v>
      </c>
      <c r="Z8" s="2">
        <v>51</v>
      </c>
      <c r="AA8" s="2">
        <v>2007</v>
      </c>
      <c r="AB8" s="50" t="s">
        <v>495</v>
      </c>
      <c r="AC8" s="2">
        <f t="shared" si="0"/>
        <v>3.6</v>
      </c>
      <c r="AD8" s="10">
        <f t="shared" si="1"/>
        <v>0.10351201478743069</v>
      </c>
      <c r="AE8" s="10">
        <f t="shared" si="2"/>
        <v>0.17744916820702403</v>
      </c>
      <c r="AF8" s="10">
        <f t="shared" si="3"/>
        <v>0.21256931608133087</v>
      </c>
      <c r="AG8" s="10">
        <f t="shared" si="4"/>
        <v>3.6968576709796676E-2</v>
      </c>
      <c r="AH8" s="52">
        <f t="shared" si="11"/>
        <v>42</v>
      </c>
      <c r="AI8">
        <f t="shared" si="12"/>
        <v>60</v>
      </c>
      <c r="AJ8">
        <f>(work!$E$2*AP8)+(work!$E$3*AQ8)+(work!$E$4*AR8)+(work!$E$5*AS8)+(work!$E$6*AT8)+(work!$E$7*AU8)</f>
        <v>21</v>
      </c>
      <c r="AK8" t="s">
        <v>475</v>
      </c>
      <c r="AL8" t="s">
        <v>477</v>
      </c>
      <c r="AM8" t="s">
        <v>476</v>
      </c>
      <c r="AN8" t="s">
        <v>474</v>
      </c>
      <c r="AO8" t="s">
        <v>478</v>
      </c>
      <c r="AP8">
        <f t="shared" si="5"/>
        <v>0</v>
      </c>
      <c r="AQ8">
        <f t="shared" si="6"/>
        <v>1</v>
      </c>
      <c r="AR8">
        <f t="shared" si="7"/>
        <v>1</v>
      </c>
      <c r="AS8">
        <f t="shared" si="8"/>
        <v>1</v>
      </c>
      <c r="AT8">
        <f t="shared" si="9"/>
        <v>1</v>
      </c>
      <c r="AU8">
        <f t="shared" si="10"/>
        <v>1</v>
      </c>
    </row>
    <row r="9" spans="1:47" x14ac:dyDescent="0.15">
      <c r="A9" s="4">
        <v>63</v>
      </c>
      <c r="B9" s="5" t="s">
        <v>390</v>
      </c>
      <c r="C9" s="33" t="s">
        <v>14</v>
      </c>
      <c r="D9" s="6">
        <v>4.88</v>
      </c>
      <c r="E9" s="2">
        <v>22</v>
      </c>
      <c r="F9" s="2">
        <v>7</v>
      </c>
      <c r="G9" s="2">
        <v>6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0.53800000000000003</v>
      </c>
      <c r="O9" s="2">
        <v>488</v>
      </c>
      <c r="P9" s="2">
        <v>110.2</v>
      </c>
      <c r="Q9" s="2">
        <v>121</v>
      </c>
      <c r="R9" s="2">
        <v>19</v>
      </c>
      <c r="S9" s="2">
        <v>41</v>
      </c>
      <c r="T9" s="2">
        <v>1</v>
      </c>
      <c r="U9" s="2">
        <v>4</v>
      </c>
      <c r="V9" s="2">
        <v>78</v>
      </c>
      <c r="W9" s="2">
        <v>2</v>
      </c>
      <c r="X9" s="2">
        <v>0</v>
      </c>
      <c r="Y9" s="2">
        <v>70</v>
      </c>
      <c r="Z9" s="2">
        <v>60</v>
      </c>
      <c r="AA9" s="9">
        <v>2008</v>
      </c>
      <c r="AB9" s="50" t="s">
        <v>496</v>
      </c>
      <c r="AC9" s="2">
        <f t="shared" si="0"/>
        <v>4.88</v>
      </c>
      <c r="AD9" s="10">
        <f t="shared" si="1"/>
        <v>9.2213114754098366E-2</v>
      </c>
      <c r="AE9" s="10">
        <f t="shared" si="2"/>
        <v>0.1598360655737705</v>
      </c>
      <c r="AF9" s="10">
        <f t="shared" si="3"/>
        <v>0.24795081967213115</v>
      </c>
      <c r="AG9" s="10">
        <f t="shared" si="4"/>
        <v>3.8934426229508198E-2</v>
      </c>
      <c r="AH9" s="52">
        <f t="shared" si="11"/>
        <v>18</v>
      </c>
      <c r="AI9">
        <f t="shared" si="12"/>
        <v>10</v>
      </c>
      <c r="AJ9">
        <f>(work!$E$2*AP9)+(work!$E$3*AQ9)+(work!$E$4*AR9)+(work!$E$5*AS9)+(work!$E$6*AT9)+(work!$E$7*AU9)</f>
        <v>9</v>
      </c>
      <c r="AK9" t="s">
        <v>478</v>
      </c>
      <c r="AL9" t="s">
        <v>476</v>
      </c>
      <c r="AM9" t="s">
        <v>477</v>
      </c>
      <c r="AN9" t="s">
        <v>478</v>
      </c>
      <c r="AO9" t="s">
        <v>478</v>
      </c>
      <c r="AP9">
        <f t="shared" si="5"/>
        <v>0</v>
      </c>
      <c r="AQ9">
        <f t="shared" si="6"/>
        <v>0</v>
      </c>
      <c r="AR9">
        <f t="shared" si="7"/>
        <v>0</v>
      </c>
      <c r="AS9">
        <f t="shared" si="8"/>
        <v>1</v>
      </c>
      <c r="AT9">
        <f t="shared" si="9"/>
        <v>1</v>
      </c>
      <c r="AU9">
        <f t="shared" si="10"/>
        <v>3</v>
      </c>
    </row>
    <row r="10" spans="1:47" x14ac:dyDescent="0.15">
      <c r="A10" s="7">
        <v>64</v>
      </c>
      <c r="B10" s="8" t="s">
        <v>391</v>
      </c>
      <c r="C10" s="31" t="s">
        <v>15</v>
      </c>
      <c r="D10" s="6">
        <v>4.97</v>
      </c>
      <c r="E10" s="9">
        <v>23</v>
      </c>
      <c r="F10" s="9">
        <v>3</v>
      </c>
      <c r="G10" s="9">
        <v>7</v>
      </c>
      <c r="H10" s="9">
        <v>0</v>
      </c>
      <c r="I10" s="9">
        <v>0</v>
      </c>
      <c r="J10" s="9">
        <v>2</v>
      </c>
      <c r="K10" s="9">
        <v>0</v>
      </c>
      <c r="L10" s="9">
        <v>0</v>
      </c>
      <c r="M10" s="9">
        <v>0</v>
      </c>
      <c r="N10" s="9">
        <v>0.3</v>
      </c>
      <c r="O10" s="9">
        <v>408</v>
      </c>
      <c r="P10" s="9">
        <v>92.1</v>
      </c>
      <c r="Q10" s="9">
        <v>95</v>
      </c>
      <c r="R10" s="9">
        <v>16</v>
      </c>
      <c r="S10" s="9">
        <v>34</v>
      </c>
      <c r="T10" s="9">
        <v>4</v>
      </c>
      <c r="U10" s="9">
        <v>5</v>
      </c>
      <c r="V10" s="9">
        <v>87</v>
      </c>
      <c r="W10" s="9">
        <v>2</v>
      </c>
      <c r="X10" s="9">
        <v>0</v>
      </c>
      <c r="Y10" s="9">
        <v>62</v>
      </c>
      <c r="Z10" s="9">
        <v>51</v>
      </c>
      <c r="AA10" s="2">
        <v>2009</v>
      </c>
      <c r="AB10" s="51" t="s">
        <v>497</v>
      </c>
      <c r="AC10" s="2">
        <f t="shared" si="0"/>
        <v>4.97</v>
      </c>
      <c r="AD10" s="10">
        <f t="shared" si="1"/>
        <v>9.5588235294117641E-2</v>
      </c>
      <c r="AE10" s="10">
        <f t="shared" si="2"/>
        <v>0.21323529411764705</v>
      </c>
      <c r="AF10" s="10">
        <f t="shared" si="3"/>
        <v>0.23284313725490197</v>
      </c>
      <c r="AG10" s="10">
        <f t="shared" si="4"/>
        <v>3.9215686274509803E-2</v>
      </c>
      <c r="AH10" s="52">
        <f t="shared" si="11"/>
        <v>32</v>
      </c>
      <c r="AI10">
        <f t="shared" si="12"/>
        <v>10</v>
      </c>
      <c r="AJ10">
        <f>(work!$E$2*AP10)+(work!$E$3*AQ10)+(work!$E$4*AR10)+(work!$E$5*AS10)+(work!$E$6*AT10)+(work!$E$7*AU10)</f>
        <v>16</v>
      </c>
      <c r="AK10" t="s">
        <v>478</v>
      </c>
      <c r="AL10" t="s">
        <v>477</v>
      </c>
      <c r="AM10" t="s">
        <v>474</v>
      </c>
      <c r="AN10" t="s">
        <v>476</v>
      </c>
      <c r="AO10" t="s">
        <v>478</v>
      </c>
      <c r="AP10">
        <f t="shared" si="5"/>
        <v>0</v>
      </c>
      <c r="AQ10">
        <f t="shared" si="6"/>
        <v>1</v>
      </c>
      <c r="AR10">
        <f t="shared" si="7"/>
        <v>0</v>
      </c>
      <c r="AS10">
        <f t="shared" si="8"/>
        <v>1</v>
      </c>
      <c r="AT10">
        <f t="shared" si="9"/>
        <v>1</v>
      </c>
      <c r="AU10">
        <f t="shared" si="10"/>
        <v>2</v>
      </c>
    </row>
    <row r="11" spans="1:47" x14ac:dyDescent="0.15">
      <c r="A11" s="7">
        <v>2</v>
      </c>
      <c r="B11" s="8" t="s">
        <v>329</v>
      </c>
      <c r="C11" s="21" t="s">
        <v>14</v>
      </c>
      <c r="D11" s="6">
        <v>2.08</v>
      </c>
      <c r="E11" s="9">
        <v>71</v>
      </c>
      <c r="F11" s="9">
        <v>3</v>
      </c>
      <c r="G11" s="9">
        <v>2</v>
      </c>
      <c r="H11" s="9">
        <v>35</v>
      </c>
      <c r="I11" s="9">
        <v>7</v>
      </c>
      <c r="J11" s="9">
        <v>10</v>
      </c>
      <c r="K11" s="9">
        <v>0</v>
      </c>
      <c r="L11" s="9">
        <v>0</v>
      </c>
      <c r="M11" s="9">
        <v>0</v>
      </c>
      <c r="N11" s="9">
        <v>0.6</v>
      </c>
      <c r="O11" s="9">
        <v>296</v>
      </c>
      <c r="P11" s="9">
        <v>73.2</v>
      </c>
      <c r="Q11" s="9">
        <v>63</v>
      </c>
      <c r="R11" s="9">
        <v>6</v>
      </c>
      <c r="S11" s="9">
        <v>15</v>
      </c>
      <c r="T11" s="9">
        <v>2</v>
      </c>
      <c r="U11" s="9">
        <v>2</v>
      </c>
      <c r="V11" s="9">
        <v>62</v>
      </c>
      <c r="W11" s="9">
        <v>0</v>
      </c>
      <c r="X11" s="9">
        <v>0</v>
      </c>
      <c r="Y11" s="9">
        <v>19</v>
      </c>
      <c r="Z11" s="9">
        <v>17</v>
      </c>
      <c r="AA11" s="9">
        <v>2010</v>
      </c>
      <c r="AB11" s="51" t="s">
        <v>498</v>
      </c>
      <c r="AC11" s="2">
        <f t="shared" si="0"/>
        <v>2.08</v>
      </c>
      <c r="AD11" s="10">
        <f t="shared" si="1"/>
        <v>5.7432432432432436E-2</v>
      </c>
      <c r="AE11" s="10">
        <f t="shared" si="2"/>
        <v>0.20945945945945946</v>
      </c>
      <c r="AF11" s="10">
        <f t="shared" si="3"/>
        <v>0.21283783783783783</v>
      </c>
      <c r="AG11" s="10">
        <f t="shared" si="4"/>
        <v>2.0270270270270271E-2</v>
      </c>
      <c r="AH11" s="52">
        <f t="shared" si="11"/>
        <v>88</v>
      </c>
      <c r="AI11">
        <f t="shared" si="12"/>
        <v>100</v>
      </c>
      <c r="AJ11">
        <f>(work!$E$2*AP11)+(work!$E$3*AQ11)+(work!$E$4*AR11)+(work!$E$5*AS11)+(work!$E$6*AT11)+(work!$E$7*AU11)</f>
        <v>44</v>
      </c>
      <c r="AK11" t="s">
        <v>473</v>
      </c>
      <c r="AL11" t="s">
        <v>473</v>
      </c>
      <c r="AM11" t="s">
        <v>474</v>
      </c>
      <c r="AN11" t="s">
        <v>474</v>
      </c>
      <c r="AO11" t="s">
        <v>474</v>
      </c>
      <c r="AP11">
        <f t="shared" si="5"/>
        <v>2</v>
      </c>
      <c r="AQ11">
        <f t="shared" si="6"/>
        <v>3</v>
      </c>
      <c r="AR11">
        <f t="shared" si="7"/>
        <v>0</v>
      </c>
      <c r="AS11">
        <f t="shared" si="8"/>
        <v>0</v>
      </c>
      <c r="AT11">
        <f t="shared" si="9"/>
        <v>0</v>
      </c>
      <c r="AU11">
        <f t="shared" si="10"/>
        <v>0</v>
      </c>
    </row>
    <row r="12" spans="1:47" x14ac:dyDescent="0.15">
      <c r="A12" s="4">
        <v>61</v>
      </c>
      <c r="B12" s="5" t="s">
        <v>388</v>
      </c>
      <c r="C12" s="22" t="s">
        <v>20</v>
      </c>
      <c r="D12" s="6">
        <v>4.8099999999999996</v>
      </c>
      <c r="E12" s="2">
        <v>15</v>
      </c>
      <c r="F12" s="2">
        <v>5</v>
      </c>
      <c r="G12" s="2">
        <v>5</v>
      </c>
      <c r="H12" s="2">
        <v>0</v>
      </c>
      <c r="I12" s="2">
        <v>0</v>
      </c>
      <c r="J12" s="2">
        <v>0</v>
      </c>
      <c r="K12" s="2">
        <v>1</v>
      </c>
      <c r="L12" s="2">
        <v>0</v>
      </c>
      <c r="M12" s="2">
        <v>0</v>
      </c>
      <c r="N12" s="2">
        <v>0.5</v>
      </c>
      <c r="O12" s="2">
        <v>345</v>
      </c>
      <c r="P12" s="2">
        <v>78.2</v>
      </c>
      <c r="Q12" s="2">
        <v>74</v>
      </c>
      <c r="R12" s="2">
        <v>11</v>
      </c>
      <c r="S12" s="2">
        <v>35</v>
      </c>
      <c r="T12" s="2">
        <v>0</v>
      </c>
      <c r="U12" s="2">
        <v>6</v>
      </c>
      <c r="V12" s="2">
        <v>65</v>
      </c>
      <c r="W12" s="2">
        <v>4</v>
      </c>
      <c r="X12" s="2">
        <v>1</v>
      </c>
      <c r="Y12" s="2">
        <v>45</v>
      </c>
      <c r="Z12" s="2">
        <v>42</v>
      </c>
      <c r="AA12" s="2">
        <v>2011</v>
      </c>
      <c r="AB12" s="50" t="s">
        <v>499</v>
      </c>
      <c r="AC12" s="2">
        <f t="shared" si="0"/>
        <v>4.8099999999999996</v>
      </c>
      <c r="AD12" s="10">
        <f t="shared" si="1"/>
        <v>0.11884057971014493</v>
      </c>
      <c r="AE12" s="10">
        <f t="shared" si="2"/>
        <v>0.18840579710144928</v>
      </c>
      <c r="AF12" s="10">
        <f t="shared" si="3"/>
        <v>0.2144927536231884</v>
      </c>
      <c r="AG12" s="10">
        <f t="shared" si="4"/>
        <v>3.1884057971014491E-2</v>
      </c>
      <c r="AH12" s="52">
        <f t="shared" si="11"/>
        <v>36</v>
      </c>
      <c r="AI12">
        <f t="shared" si="12"/>
        <v>10</v>
      </c>
      <c r="AJ12">
        <f>(work!$E$2*AP12)+(work!$E$3*AQ12)+(work!$E$4*AR12)+(work!$E$5*AS12)+(work!$E$6*AT12)+(work!$E$7*AU12)</f>
        <v>18</v>
      </c>
      <c r="AK12" t="s">
        <v>478</v>
      </c>
      <c r="AL12" t="s">
        <v>478</v>
      </c>
      <c r="AM12" t="s">
        <v>475</v>
      </c>
      <c r="AN12" t="s">
        <v>474</v>
      </c>
      <c r="AO12" t="s">
        <v>477</v>
      </c>
      <c r="AP12">
        <f t="shared" si="5"/>
        <v>0</v>
      </c>
      <c r="AQ12">
        <f t="shared" si="6"/>
        <v>1</v>
      </c>
      <c r="AR12">
        <f t="shared" si="7"/>
        <v>1</v>
      </c>
      <c r="AS12">
        <f t="shared" si="8"/>
        <v>0</v>
      </c>
      <c r="AT12">
        <f t="shared" si="9"/>
        <v>1</v>
      </c>
      <c r="AU12">
        <f t="shared" si="10"/>
        <v>2</v>
      </c>
    </row>
    <row r="13" spans="1:47" x14ac:dyDescent="0.15">
      <c r="A13" s="4">
        <v>69</v>
      </c>
      <c r="B13" s="5" t="s">
        <v>396</v>
      </c>
      <c r="C13" s="18" t="s">
        <v>15</v>
      </c>
      <c r="D13" s="6">
        <v>6.8</v>
      </c>
      <c r="E13" s="2">
        <v>23</v>
      </c>
      <c r="F13" s="2">
        <v>4</v>
      </c>
      <c r="G13" s="2">
        <v>11</v>
      </c>
      <c r="H13" s="2">
        <v>0</v>
      </c>
      <c r="I13" s="2">
        <v>4</v>
      </c>
      <c r="J13" s="2">
        <v>5</v>
      </c>
      <c r="K13" s="2">
        <v>1</v>
      </c>
      <c r="L13" s="2">
        <v>0</v>
      </c>
      <c r="M13" s="2">
        <v>0</v>
      </c>
      <c r="N13" s="2">
        <v>0.26700000000000002</v>
      </c>
      <c r="O13" s="2">
        <v>402</v>
      </c>
      <c r="P13" s="2">
        <v>84.2</v>
      </c>
      <c r="Q13" s="2">
        <v>108</v>
      </c>
      <c r="R13" s="2">
        <v>18</v>
      </c>
      <c r="S13" s="2">
        <v>38</v>
      </c>
      <c r="T13" s="2">
        <v>6</v>
      </c>
      <c r="U13" s="2">
        <v>4</v>
      </c>
      <c r="V13" s="2">
        <v>80</v>
      </c>
      <c r="W13" s="2">
        <v>6</v>
      </c>
      <c r="X13" s="2">
        <v>0</v>
      </c>
      <c r="Y13" s="2">
        <v>77</v>
      </c>
      <c r="Z13" s="2">
        <v>64</v>
      </c>
      <c r="AA13" s="9">
        <v>2012</v>
      </c>
      <c r="AB13" s="50" t="s">
        <v>500</v>
      </c>
      <c r="AC13" s="2">
        <f t="shared" si="0"/>
        <v>6.8</v>
      </c>
      <c r="AD13" s="10">
        <f t="shared" si="1"/>
        <v>0.1044776119402985</v>
      </c>
      <c r="AE13" s="10">
        <f t="shared" si="2"/>
        <v>0.19900497512437812</v>
      </c>
      <c r="AF13" s="10">
        <f t="shared" si="3"/>
        <v>0.26865671641791045</v>
      </c>
      <c r="AG13" s="10">
        <f t="shared" si="4"/>
        <v>4.4776119402985072E-2</v>
      </c>
      <c r="AH13" s="52">
        <f t="shared" si="11"/>
        <v>22</v>
      </c>
      <c r="AI13">
        <f t="shared" si="12"/>
        <v>10</v>
      </c>
      <c r="AJ13">
        <f>(work!$E$2*AP13)+(work!$E$3*AQ13)+(work!$E$4*AR13)+(work!$E$5*AS13)+(work!$E$6*AT13)+(work!$E$7*AU13)</f>
        <v>11</v>
      </c>
      <c r="AK13" t="s">
        <v>478</v>
      </c>
      <c r="AL13" t="s">
        <v>477</v>
      </c>
      <c r="AM13" t="s">
        <v>475</v>
      </c>
      <c r="AN13" t="s">
        <v>478</v>
      </c>
      <c r="AO13" t="s">
        <v>478</v>
      </c>
      <c r="AP13">
        <f t="shared" si="5"/>
        <v>0</v>
      </c>
      <c r="AQ13">
        <f t="shared" si="6"/>
        <v>0</v>
      </c>
      <c r="AR13">
        <f t="shared" si="7"/>
        <v>1</v>
      </c>
      <c r="AS13">
        <f t="shared" si="8"/>
        <v>0</v>
      </c>
      <c r="AT13">
        <f t="shared" si="9"/>
        <v>1</v>
      </c>
      <c r="AU13">
        <f t="shared" si="10"/>
        <v>3</v>
      </c>
    </row>
    <row r="14" spans="1:47" x14ac:dyDescent="0.15">
      <c r="A14" s="7">
        <v>31</v>
      </c>
      <c r="B14" s="8" t="s">
        <v>359</v>
      </c>
      <c r="C14" s="35" t="s">
        <v>13</v>
      </c>
      <c r="D14" s="6">
        <v>3.86</v>
      </c>
      <c r="E14" s="9">
        <v>13</v>
      </c>
      <c r="F14" s="9">
        <v>6</v>
      </c>
      <c r="G14" s="9">
        <v>2</v>
      </c>
      <c r="H14" s="9">
        <v>0</v>
      </c>
      <c r="I14" s="9">
        <v>0</v>
      </c>
      <c r="J14" s="9">
        <v>0</v>
      </c>
      <c r="K14" s="9">
        <v>1</v>
      </c>
      <c r="L14" s="9">
        <v>1</v>
      </c>
      <c r="M14" s="9">
        <v>1</v>
      </c>
      <c r="N14" s="9">
        <v>0.75</v>
      </c>
      <c r="O14" s="9">
        <v>328</v>
      </c>
      <c r="P14" s="9">
        <v>77</v>
      </c>
      <c r="Q14" s="9">
        <v>80</v>
      </c>
      <c r="R14" s="9">
        <v>8</v>
      </c>
      <c r="S14" s="9">
        <v>26</v>
      </c>
      <c r="T14" s="9">
        <v>0</v>
      </c>
      <c r="U14" s="9">
        <v>3</v>
      </c>
      <c r="V14" s="9">
        <v>51</v>
      </c>
      <c r="W14" s="9">
        <v>2</v>
      </c>
      <c r="X14" s="9">
        <v>0</v>
      </c>
      <c r="Y14" s="9">
        <v>34</v>
      </c>
      <c r="Z14" s="9">
        <v>33</v>
      </c>
      <c r="AA14" s="2">
        <v>2013</v>
      </c>
      <c r="AB14" s="51" t="s">
        <v>501</v>
      </c>
      <c r="AC14" s="2">
        <f t="shared" si="0"/>
        <v>3.86</v>
      </c>
      <c r="AD14" s="10">
        <f t="shared" si="1"/>
        <v>8.8414634146341459E-2</v>
      </c>
      <c r="AE14" s="10">
        <f t="shared" si="2"/>
        <v>0.15548780487804878</v>
      </c>
      <c r="AF14" s="10">
        <f t="shared" si="3"/>
        <v>0.24390243902439024</v>
      </c>
      <c r="AG14" s="10">
        <f t="shared" si="4"/>
        <v>2.4390243902439025E-2</v>
      </c>
      <c r="AH14" s="52">
        <f t="shared" si="11"/>
        <v>40</v>
      </c>
      <c r="AI14">
        <f t="shared" si="12"/>
        <v>60</v>
      </c>
      <c r="AJ14">
        <f>(work!$E$2*AP14)+(work!$E$3*AQ14)+(work!$E$4*AR14)+(work!$E$5*AS14)+(work!$E$6*AT14)+(work!$E$7*AU14)</f>
        <v>20</v>
      </c>
      <c r="AK14" t="s">
        <v>475</v>
      </c>
      <c r="AL14" t="s">
        <v>476</v>
      </c>
      <c r="AM14" t="s">
        <v>477</v>
      </c>
      <c r="AN14" t="s">
        <v>477</v>
      </c>
      <c r="AO14" t="s">
        <v>475</v>
      </c>
      <c r="AP14">
        <f t="shared" si="5"/>
        <v>0</v>
      </c>
      <c r="AQ14">
        <f t="shared" si="6"/>
        <v>0</v>
      </c>
      <c r="AR14">
        <f t="shared" si="7"/>
        <v>2</v>
      </c>
      <c r="AS14">
        <f t="shared" si="8"/>
        <v>1</v>
      </c>
      <c r="AT14">
        <f t="shared" si="9"/>
        <v>2</v>
      </c>
      <c r="AU14">
        <f t="shared" si="10"/>
        <v>0</v>
      </c>
    </row>
    <row r="15" spans="1:47" x14ac:dyDescent="0.15">
      <c r="A15" s="7">
        <v>18</v>
      </c>
      <c r="B15" s="8" t="s">
        <v>345</v>
      </c>
      <c r="C15" s="23" t="s">
        <v>24</v>
      </c>
      <c r="D15" s="6">
        <v>3.48</v>
      </c>
      <c r="E15" s="9">
        <v>23</v>
      </c>
      <c r="F15" s="9">
        <v>7</v>
      </c>
      <c r="G15" s="9">
        <v>10</v>
      </c>
      <c r="H15" s="9">
        <v>0</v>
      </c>
      <c r="I15" s="9">
        <v>0</v>
      </c>
      <c r="J15" s="9">
        <v>0</v>
      </c>
      <c r="K15" s="9">
        <v>1</v>
      </c>
      <c r="L15" s="9">
        <v>0</v>
      </c>
      <c r="M15" s="9">
        <v>0</v>
      </c>
      <c r="N15" s="9">
        <v>0.41199999999999998</v>
      </c>
      <c r="O15" s="9">
        <v>554</v>
      </c>
      <c r="P15" s="9">
        <v>132</v>
      </c>
      <c r="Q15" s="9">
        <v>128</v>
      </c>
      <c r="R15" s="9">
        <v>18</v>
      </c>
      <c r="S15" s="9">
        <v>32</v>
      </c>
      <c r="T15" s="9">
        <v>0</v>
      </c>
      <c r="U15" s="9">
        <v>1</v>
      </c>
      <c r="V15" s="9">
        <v>122</v>
      </c>
      <c r="W15" s="9">
        <v>1</v>
      </c>
      <c r="X15" s="9">
        <v>0</v>
      </c>
      <c r="Y15" s="9">
        <v>56</v>
      </c>
      <c r="Z15" s="9">
        <v>51</v>
      </c>
      <c r="AA15" s="9">
        <v>2014</v>
      </c>
      <c r="AB15" s="51" t="s">
        <v>502</v>
      </c>
      <c r="AC15" s="2">
        <f t="shared" si="0"/>
        <v>3.48</v>
      </c>
      <c r="AD15" s="10">
        <f t="shared" si="1"/>
        <v>5.9566787003610108E-2</v>
      </c>
      <c r="AE15" s="10">
        <f t="shared" si="2"/>
        <v>0.22021660649819494</v>
      </c>
      <c r="AF15" s="10">
        <f t="shared" si="3"/>
        <v>0.23104693140794225</v>
      </c>
      <c r="AG15" s="10">
        <f t="shared" si="4"/>
        <v>3.2490974729241874E-2</v>
      </c>
      <c r="AH15" s="52">
        <f t="shared" si="11"/>
        <v>64</v>
      </c>
      <c r="AI15">
        <f t="shared" si="12"/>
        <v>80</v>
      </c>
      <c r="AJ15">
        <f>(work!$E$2*AP15)+(work!$E$3*AQ15)+(work!$E$4*AR15)+(work!$E$5*AS15)+(work!$E$6*AT15)+(work!$E$7*AU15)</f>
        <v>32</v>
      </c>
      <c r="AK15" t="s">
        <v>474</v>
      </c>
      <c r="AL15" t="s">
        <v>473</v>
      </c>
      <c r="AM15" t="s">
        <v>474</v>
      </c>
      <c r="AN15" t="s">
        <v>476</v>
      </c>
      <c r="AO15" t="s">
        <v>477</v>
      </c>
      <c r="AP15">
        <f t="shared" si="5"/>
        <v>1</v>
      </c>
      <c r="AQ15">
        <f t="shared" si="6"/>
        <v>2</v>
      </c>
      <c r="AR15">
        <f t="shared" si="7"/>
        <v>0</v>
      </c>
      <c r="AS15">
        <f t="shared" si="8"/>
        <v>1</v>
      </c>
      <c r="AT15">
        <f t="shared" si="9"/>
        <v>1</v>
      </c>
      <c r="AU15">
        <f t="shared" si="10"/>
        <v>0</v>
      </c>
    </row>
    <row r="16" spans="1:47" x14ac:dyDescent="0.15">
      <c r="A16" s="4">
        <v>65</v>
      </c>
      <c r="B16" s="5" t="s">
        <v>392</v>
      </c>
      <c r="C16" s="24" t="s">
        <v>15</v>
      </c>
      <c r="D16" s="6">
        <v>4.99</v>
      </c>
      <c r="E16" s="2">
        <v>16</v>
      </c>
      <c r="F16" s="2">
        <v>4</v>
      </c>
      <c r="G16" s="2">
        <v>9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0.308</v>
      </c>
      <c r="O16" s="2">
        <v>410</v>
      </c>
      <c r="P16" s="2">
        <v>92</v>
      </c>
      <c r="Q16" s="2">
        <v>108</v>
      </c>
      <c r="R16" s="2">
        <v>16</v>
      </c>
      <c r="S16" s="2">
        <v>31</v>
      </c>
      <c r="T16" s="2">
        <v>3</v>
      </c>
      <c r="U16" s="2">
        <v>5</v>
      </c>
      <c r="V16" s="2">
        <v>82</v>
      </c>
      <c r="W16" s="2">
        <v>1</v>
      </c>
      <c r="X16" s="2">
        <v>1</v>
      </c>
      <c r="Y16" s="2">
        <v>59</v>
      </c>
      <c r="Z16" s="2">
        <v>51</v>
      </c>
      <c r="AA16" s="2">
        <v>2015</v>
      </c>
      <c r="AB16" s="50" t="s">
        <v>412</v>
      </c>
      <c r="AC16" s="2">
        <f t="shared" si="0"/>
        <v>4.99</v>
      </c>
      <c r="AD16" s="10">
        <f t="shared" si="1"/>
        <v>8.7804878048780483E-2</v>
      </c>
      <c r="AE16" s="10">
        <f t="shared" si="2"/>
        <v>0.2</v>
      </c>
      <c r="AF16" s="10">
        <f t="shared" si="3"/>
        <v>0.26341463414634148</v>
      </c>
      <c r="AG16" s="10">
        <f t="shared" si="4"/>
        <v>3.9024390243902439E-2</v>
      </c>
      <c r="AH16" s="52">
        <f t="shared" si="11"/>
        <v>26</v>
      </c>
      <c r="AI16">
        <f t="shared" si="12"/>
        <v>10</v>
      </c>
      <c r="AJ16">
        <f>(work!$E$2*AP16)+(work!$E$3*AQ16)+(work!$E$4*AR16)+(work!$E$5*AS16)+(work!$E$6*AT16)+(work!$E$7*AU16)</f>
        <v>13</v>
      </c>
      <c r="AK16" t="s">
        <v>478</v>
      </c>
      <c r="AL16" t="s">
        <v>476</v>
      </c>
      <c r="AM16" t="s">
        <v>475</v>
      </c>
      <c r="AN16" t="s">
        <v>478</v>
      </c>
      <c r="AO16" t="s">
        <v>478</v>
      </c>
      <c r="AP16">
        <f t="shared" si="5"/>
        <v>0</v>
      </c>
      <c r="AQ16">
        <f t="shared" si="6"/>
        <v>0</v>
      </c>
      <c r="AR16">
        <f t="shared" si="7"/>
        <v>1</v>
      </c>
      <c r="AS16">
        <f t="shared" si="8"/>
        <v>1</v>
      </c>
      <c r="AT16">
        <f t="shared" si="9"/>
        <v>0</v>
      </c>
      <c r="AU16">
        <f t="shared" si="10"/>
        <v>3</v>
      </c>
    </row>
    <row r="17" spans="1:47" x14ac:dyDescent="0.15">
      <c r="A17" s="7">
        <v>44</v>
      </c>
      <c r="B17" s="8" t="s">
        <v>371</v>
      </c>
      <c r="C17" s="21" t="s">
        <v>13</v>
      </c>
      <c r="D17" s="6">
        <v>4.17</v>
      </c>
      <c r="E17" s="9">
        <v>15</v>
      </c>
      <c r="F17" s="9">
        <v>5</v>
      </c>
      <c r="G17" s="9">
        <v>5</v>
      </c>
      <c r="H17" s="9">
        <v>0</v>
      </c>
      <c r="I17" s="9">
        <v>0</v>
      </c>
      <c r="J17" s="9">
        <v>0</v>
      </c>
      <c r="K17" s="9">
        <v>1</v>
      </c>
      <c r="L17" s="9">
        <v>1</v>
      </c>
      <c r="M17" s="9">
        <v>0</v>
      </c>
      <c r="N17" s="9">
        <v>0.5</v>
      </c>
      <c r="O17" s="9">
        <v>358</v>
      </c>
      <c r="P17" s="9">
        <v>82</v>
      </c>
      <c r="Q17" s="9">
        <v>95</v>
      </c>
      <c r="R17" s="9">
        <v>11</v>
      </c>
      <c r="S17" s="9">
        <v>19</v>
      </c>
      <c r="T17" s="9">
        <v>2</v>
      </c>
      <c r="U17" s="9">
        <v>3</v>
      </c>
      <c r="V17" s="9">
        <v>56</v>
      </c>
      <c r="W17" s="9">
        <v>3</v>
      </c>
      <c r="X17" s="9">
        <v>0</v>
      </c>
      <c r="Y17" s="9">
        <v>38</v>
      </c>
      <c r="Z17" s="9">
        <v>38</v>
      </c>
      <c r="AA17" s="9">
        <v>2016</v>
      </c>
      <c r="AB17" s="51" t="s">
        <v>503</v>
      </c>
      <c r="AC17" s="2">
        <f t="shared" si="0"/>
        <v>4.17</v>
      </c>
      <c r="AD17" s="10">
        <f t="shared" si="1"/>
        <v>6.1452513966480445E-2</v>
      </c>
      <c r="AE17" s="10">
        <f t="shared" si="2"/>
        <v>0.15642458100558659</v>
      </c>
      <c r="AF17" s="10">
        <f t="shared" si="3"/>
        <v>0.26536312849162014</v>
      </c>
      <c r="AG17" s="10">
        <f t="shared" si="4"/>
        <v>3.0726256983240222E-2</v>
      </c>
      <c r="AH17" s="52">
        <f t="shared" si="11"/>
        <v>34</v>
      </c>
      <c r="AI17">
        <f t="shared" si="12"/>
        <v>40</v>
      </c>
      <c r="AJ17">
        <f>(work!$E$2*AP17)+(work!$E$3*AQ17)+(work!$E$4*AR17)+(work!$E$5*AS17)+(work!$E$6*AT17)+(work!$E$7*AU17)</f>
        <v>17</v>
      </c>
      <c r="AK17" t="s">
        <v>476</v>
      </c>
      <c r="AL17" t="s">
        <v>474</v>
      </c>
      <c r="AM17" t="s">
        <v>477</v>
      </c>
      <c r="AN17" t="s">
        <v>478</v>
      </c>
      <c r="AO17" t="s">
        <v>477</v>
      </c>
      <c r="AP17">
        <f t="shared" si="5"/>
        <v>0</v>
      </c>
      <c r="AQ17">
        <f t="shared" si="6"/>
        <v>1</v>
      </c>
      <c r="AR17">
        <f t="shared" si="7"/>
        <v>0</v>
      </c>
      <c r="AS17">
        <f t="shared" si="8"/>
        <v>1</v>
      </c>
      <c r="AT17">
        <f t="shared" si="9"/>
        <v>2</v>
      </c>
      <c r="AU17">
        <f t="shared" si="10"/>
        <v>1</v>
      </c>
    </row>
    <row r="18" spans="1:47" x14ac:dyDescent="0.15">
      <c r="A18" s="7">
        <v>14</v>
      </c>
      <c r="B18" s="8" t="s">
        <v>341</v>
      </c>
      <c r="C18" s="27" t="s">
        <v>22</v>
      </c>
      <c r="D18" s="6">
        <v>3.16</v>
      </c>
      <c r="E18" s="9">
        <v>25</v>
      </c>
      <c r="F18" s="9">
        <v>11</v>
      </c>
      <c r="G18" s="9">
        <v>6</v>
      </c>
      <c r="H18" s="9">
        <v>0</v>
      </c>
      <c r="I18" s="9">
        <v>0</v>
      </c>
      <c r="J18" s="9">
        <v>0</v>
      </c>
      <c r="K18" s="9">
        <v>4</v>
      </c>
      <c r="L18" s="9">
        <v>3</v>
      </c>
      <c r="M18" s="9">
        <v>1</v>
      </c>
      <c r="N18" s="9">
        <v>0.64700000000000002</v>
      </c>
      <c r="O18" s="9">
        <v>670</v>
      </c>
      <c r="P18" s="9">
        <v>165.1</v>
      </c>
      <c r="Q18" s="9">
        <v>146</v>
      </c>
      <c r="R18" s="9">
        <v>15</v>
      </c>
      <c r="S18" s="9">
        <v>38</v>
      </c>
      <c r="T18" s="9">
        <v>1</v>
      </c>
      <c r="U18" s="9">
        <v>5</v>
      </c>
      <c r="V18" s="9">
        <v>151</v>
      </c>
      <c r="W18" s="9">
        <v>3</v>
      </c>
      <c r="X18" s="9">
        <v>0</v>
      </c>
      <c r="Y18" s="9">
        <v>62</v>
      </c>
      <c r="Z18" s="9">
        <v>58</v>
      </c>
      <c r="AA18" s="2">
        <v>2017</v>
      </c>
      <c r="AB18" s="51" t="s">
        <v>504</v>
      </c>
      <c r="AC18" s="2">
        <f t="shared" si="0"/>
        <v>3.16</v>
      </c>
      <c r="AD18" s="10">
        <f t="shared" si="1"/>
        <v>6.4179104477611937E-2</v>
      </c>
      <c r="AE18" s="10">
        <f t="shared" si="2"/>
        <v>0.2253731343283582</v>
      </c>
      <c r="AF18" s="10">
        <f t="shared" si="3"/>
        <v>0.21791044776119403</v>
      </c>
      <c r="AG18" s="10">
        <f t="shared" si="4"/>
        <v>2.2388059701492536E-2</v>
      </c>
      <c r="AH18" s="52">
        <f t="shared" si="11"/>
        <v>76</v>
      </c>
      <c r="AI18">
        <f t="shared" si="12"/>
        <v>80</v>
      </c>
      <c r="AJ18">
        <f>(work!$E$2*AP18)+(work!$E$3*AQ18)+(work!$E$4*AR18)+(work!$E$5*AS18)+(work!$E$6*AT18)+(work!$E$7*AU18)</f>
        <v>38</v>
      </c>
      <c r="AK18" t="s">
        <v>474</v>
      </c>
      <c r="AL18" t="s">
        <v>474</v>
      </c>
      <c r="AM18" t="s">
        <v>473</v>
      </c>
      <c r="AN18" t="s">
        <v>475</v>
      </c>
      <c r="AO18" t="s">
        <v>475</v>
      </c>
      <c r="AP18">
        <f t="shared" si="5"/>
        <v>1</v>
      </c>
      <c r="AQ18">
        <f t="shared" si="6"/>
        <v>2</v>
      </c>
      <c r="AR18">
        <f t="shared" si="7"/>
        <v>2</v>
      </c>
      <c r="AS18">
        <f t="shared" si="8"/>
        <v>0</v>
      </c>
      <c r="AT18">
        <f t="shared" si="9"/>
        <v>0</v>
      </c>
      <c r="AU18">
        <f t="shared" si="10"/>
        <v>0</v>
      </c>
    </row>
    <row r="19" spans="1:47" x14ac:dyDescent="0.15">
      <c r="A19" s="7">
        <v>16</v>
      </c>
      <c r="B19" s="8" t="s">
        <v>343</v>
      </c>
      <c r="C19" s="26" t="s">
        <v>20</v>
      </c>
      <c r="D19" s="6">
        <v>3.32</v>
      </c>
      <c r="E19" s="9">
        <v>23</v>
      </c>
      <c r="F19" s="9">
        <v>11</v>
      </c>
      <c r="G19" s="9">
        <v>4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0.73299999999999998</v>
      </c>
      <c r="O19" s="9">
        <v>566</v>
      </c>
      <c r="P19" s="9">
        <v>132.19999999999999</v>
      </c>
      <c r="Q19" s="9">
        <v>132</v>
      </c>
      <c r="R19" s="9">
        <v>14</v>
      </c>
      <c r="S19" s="9">
        <v>40</v>
      </c>
      <c r="T19" s="9">
        <v>0</v>
      </c>
      <c r="U19" s="9">
        <v>14</v>
      </c>
      <c r="V19" s="9">
        <v>98</v>
      </c>
      <c r="W19" s="9">
        <v>0</v>
      </c>
      <c r="X19" s="9">
        <v>0</v>
      </c>
      <c r="Y19" s="9">
        <v>53</v>
      </c>
      <c r="Z19" s="9">
        <v>49</v>
      </c>
      <c r="AA19" s="9">
        <v>2018</v>
      </c>
      <c r="AB19" s="51" t="s">
        <v>505</v>
      </c>
      <c r="AC19" s="2">
        <f t="shared" si="0"/>
        <v>3.32</v>
      </c>
      <c r="AD19" s="10">
        <f t="shared" si="1"/>
        <v>9.5406360424028266E-2</v>
      </c>
      <c r="AE19" s="10">
        <f t="shared" si="2"/>
        <v>0.17314487632508835</v>
      </c>
      <c r="AF19" s="10">
        <f t="shared" si="3"/>
        <v>0.2332155477031802</v>
      </c>
      <c r="AG19" s="10">
        <f t="shared" si="4"/>
        <v>2.4734982332155476E-2</v>
      </c>
      <c r="AH19" s="52">
        <f t="shared" si="11"/>
        <v>44</v>
      </c>
      <c r="AI19">
        <f t="shared" si="12"/>
        <v>80</v>
      </c>
      <c r="AJ19">
        <f>(work!$E$2*AP19)+(work!$E$3*AQ19)+(work!$E$4*AR19)+(work!$E$5*AS19)+(work!$E$6*AT19)+(work!$E$7*AU19)</f>
        <v>22</v>
      </c>
      <c r="AK19" t="s">
        <v>474</v>
      </c>
      <c r="AL19" t="s">
        <v>477</v>
      </c>
      <c r="AM19" t="s">
        <v>476</v>
      </c>
      <c r="AN19" t="s">
        <v>476</v>
      </c>
      <c r="AO19" t="s">
        <v>476</v>
      </c>
      <c r="AP19">
        <f t="shared" si="5"/>
        <v>0</v>
      </c>
      <c r="AQ19">
        <f t="shared" si="6"/>
        <v>1</v>
      </c>
      <c r="AR19">
        <f t="shared" si="7"/>
        <v>0</v>
      </c>
      <c r="AS19">
        <f t="shared" si="8"/>
        <v>3</v>
      </c>
      <c r="AT19">
        <f t="shared" si="9"/>
        <v>1</v>
      </c>
      <c r="AU19">
        <f t="shared" si="10"/>
        <v>0</v>
      </c>
    </row>
    <row r="20" spans="1:47" x14ac:dyDescent="0.15">
      <c r="A20" s="4">
        <v>5</v>
      </c>
      <c r="B20" s="5" t="s">
        <v>332</v>
      </c>
      <c r="C20" s="24" t="s">
        <v>16</v>
      </c>
      <c r="D20" s="6">
        <v>2.62</v>
      </c>
      <c r="E20" s="2">
        <v>27</v>
      </c>
      <c r="F20" s="2">
        <v>15</v>
      </c>
      <c r="G20" s="2">
        <v>7</v>
      </c>
      <c r="H20" s="2">
        <v>0</v>
      </c>
      <c r="I20" s="2">
        <v>0</v>
      </c>
      <c r="J20" s="2">
        <v>0</v>
      </c>
      <c r="K20" s="2">
        <v>2</v>
      </c>
      <c r="L20" s="2">
        <v>0</v>
      </c>
      <c r="M20" s="2">
        <v>1</v>
      </c>
      <c r="N20" s="2">
        <v>0.68200000000000005</v>
      </c>
      <c r="O20" s="2">
        <v>727</v>
      </c>
      <c r="P20" s="2">
        <v>182</v>
      </c>
      <c r="Q20" s="2">
        <v>143</v>
      </c>
      <c r="R20" s="2">
        <v>22</v>
      </c>
      <c r="S20" s="2">
        <v>41</v>
      </c>
      <c r="T20" s="2">
        <v>2</v>
      </c>
      <c r="U20" s="2">
        <v>4</v>
      </c>
      <c r="V20" s="2">
        <v>159</v>
      </c>
      <c r="W20" s="2">
        <v>4</v>
      </c>
      <c r="X20" s="2">
        <v>0</v>
      </c>
      <c r="Y20" s="2">
        <v>65</v>
      </c>
      <c r="Z20" s="2">
        <v>53</v>
      </c>
      <c r="AA20" s="2">
        <v>2019</v>
      </c>
      <c r="AB20" s="50" t="s">
        <v>506</v>
      </c>
      <c r="AC20" s="2">
        <f t="shared" si="0"/>
        <v>2.62</v>
      </c>
      <c r="AD20" s="10">
        <f t="shared" si="1"/>
        <v>6.1898211829436035E-2</v>
      </c>
      <c r="AE20" s="10">
        <f t="shared" si="2"/>
        <v>0.218707015130674</v>
      </c>
      <c r="AF20" s="10">
        <f t="shared" si="3"/>
        <v>0.19669876203576342</v>
      </c>
      <c r="AG20" s="10">
        <f t="shared" si="4"/>
        <v>3.0261348005502064E-2</v>
      </c>
      <c r="AH20" s="52">
        <f t="shared" si="11"/>
        <v>80</v>
      </c>
      <c r="AI20">
        <f t="shared" si="12"/>
        <v>100</v>
      </c>
      <c r="AJ20">
        <f>(work!$E$2*AP20)+(work!$E$3*AQ20)+(work!$E$4*AR20)+(work!$E$5*AS20)+(work!$E$6*AT20)+(work!$E$7*AU20)</f>
        <v>40</v>
      </c>
      <c r="AK20" t="s">
        <v>473</v>
      </c>
      <c r="AL20" t="s">
        <v>474</v>
      </c>
      <c r="AM20" t="s">
        <v>474</v>
      </c>
      <c r="AN20" t="s">
        <v>473</v>
      </c>
      <c r="AO20" t="s">
        <v>476</v>
      </c>
      <c r="AP20">
        <f t="shared" si="5"/>
        <v>2</v>
      </c>
      <c r="AQ20">
        <f t="shared" si="6"/>
        <v>2</v>
      </c>
      <c r="AR20">
        <f t="shared" si="7"/>
        <v>0</v>
      </c>
      <c r="AS20">
        <f t="shared" si="8"/>
        <v>1</v>
      </c>
      <c r="AT20">
        <f t="shared" si="9"/>
        <v>0</v>
      </c>
      <c r="AU20">
        <f t="shared" si="10"/>
        <v>0</v>
      </c>
    </row>
    <row r="21" spans="1:47" x14ac:dyDescent="0.15">
      <c r="A21" s="4">
        <v>41</v>
      </c>
      <c r="B21" s="5" t="s">
        <v>368</v>
      </c>
      <c r="C21" s="25" t="s">
        <v>18</v>
      </c>
      <c r="D21" s="6">
        <v>4.1100000000000003</v>
      </c>
      <c r="E21" s="2">
        <v>17</v>
      </c>
      <c r="F21" s="2">
        <v>5</v>
      </c>
      <c r="G21" s="2">
        <v>6</v>
      </c>
      <c r="H21" s="2">
        <v>0</v>
      </c>
      <c r="I21" s="2">
        <v>0</v>
      </c>
      <c r="J21" s="2">
        <v>0</v>
      </c>
      <c r="K21" s="2">
        <v>1</v>
      </c>
      <c r="L21" s="2">
        <v>1</v>
      </c>
      <c r="M21" s="2">
        <v>0</v>
      </c>
      <c r="N21" s="2">
        <v>0.45500000000000002</v>
      </c>
      <c r="O21" s="2">
        <v>466</v>
      </c>
      <c r="P21" s="2">
        <v>107.1</v>
      </c>
      <c r="Q21" s="2">
        <v>108</v>
      </c>
      <c r="R21" s="2">
        <v>15</v>
      </c>
      <c r="S21" s="2">
        <v>47</v>
      </c>
      <c r="T21" s="2">
        <v>0</v>
      </c>
      <c r="U21" s="2">
        <v>3</v>
      </c>
      <c r="V21" s="2">
        <v>73</v>
      </c>
      <c r="W21" s="2">
        <v>2</v>
      </c>
      <c r="X21" s="2">
        <v>0</v>
      </c>
      <c r="Y21" s="2">
        <v>53</v>
      </c>
      <c r="Z21" s="2">
        <v>49</v>
      </c>
      <c r="AA21" s="9">
        <v>2020</v>
      </c>
      <c r="AB21" s="50" t="s">
        <v>507</v>
      </c>
      <c r="AC21" s="2">
        <f t="shared" si="0"/>
        <v>4.1100000000000003</v>
      </c>
      <c r="AD21" s="10">
        <f t="shared" si="1"/>
        <v>0.1072961373390558</v>
      </c>
      <c r="AE21" s="10">
        <f t="shared" si="2"/>
        <v>0.15665236051502146</v>
      </c>
      <c r="AF21" s="10">
        <f t="shared" si="3"/>
        <v>0.23175965665236051</v>
      </c>
      <c r="AG21" s="10">
        <f t="shared" si="4"/>
        <v>3.2188841201716736E-2</v>
      </c>
      <c r="AH21" s="52">
        <f t="shared" si="11"/>
        <v>28</v>
      </c>
      <c r="AI21">
        <f t="shared" si="12"/>
        <v>40</v>
      </c>
      <c r="AJ21">
        <f>(work!$E$2*AP21)+(work!$E$3*AQ21)+(work!$E$4*AR21)+(work!$E$5*AS21)+(work!$E$6*AT21)+(work!$E$7*AU21)</f>
        <v>14</v>
      </c>
      <c r="AK21" t="s">
        <v>476</v>
      </c>
      <c r="AL21" t="s">
        <v>477</v>
      </c>
      <c r="AM21" t="s">
        <v>477</v>
      </c>
      <c r="AN21" t="s">
        <v>476</v>
      </c>
      <c r="AO21" t="s">
        <v>477</v>
      </c>
      <c r="AP21">
        <f t="shared" si="5"/>
        <v>0</v>
      </c>
      <c r="AQ21">
        <f t="shared" si="6"/>
        <v>0</v>
      </c>
      <c r="AR21">
        <f t="shared" si="7"/>
        <v>0</v>
      </c>
      <c r="AS21">
        <f t="shared" si="8"/>
        <v>2</v>
      </c>
      <c r="AT21">
        <f t="shared" si="9"/>
        <v>3</v>
      </c>
      <c r="AU21">
        <f t="shared" si="10"/>
        <v>0</v>
      </c>
    </row>
    <row r="22" spans="1:47" x14ac:dyDescent="0.15">
      <c r="A22" s="7">
        <v>66</v>
      </c>
      <c r="B22" s="8" t="s">
        <v>393</v>
      </c>
      <c r="C22" s="28" t="s">
        <v>16</v>
      </c>
      <c r="D22" s="6">
        <v>5.09</v>
      </c>
      <c r="E22" s="9">
        <v>26</v>
      </c>
      <c r="F22" s="9">
        <v>8</v>
      </c>
      <c r="G22" s="9">
        <v>7</v>
      </c>
      <c r="H22" s="9">
        <v>0</v>
      </c>
      <c r="I22" s="9">
        <v>1</v>
      </c>
      <c r="J22" s="9">
        <v>1</v>
      </c>
      <c r="K22" s="9">
        <v>0</v>
      </c>
      <c r="L22" s="9">
        <v>0</v>
      </c>
      <c r="M22" s="9">
        <v>0</v>
      </c>
      <c r="N22" s="9">
        <v>0.53300000000000003</v>
      </c>
      <c r="O22" s="9">
        <v>603</v>
      </c>
      <c r="P22" s="9">
        <v>138</v>
      </c>
      <c r="Q22" s="9">
        <v>137</v>
      </c>
      <c r="R22" s="9">
        <v>13</v>
      </c>
      <c r="S22" s="9">
        <v>62</v>
      </c>
      <c r="T22" s="9">
        <v>1</v>
      </c>
      <c r="U22" s="9">
        <v>4</v>
      </c>
      <c r="V22" s="9">
        <v>114</v>
      </c>
      <c r="W22" s="9">
        <v>4</v>
      </c>
      <c r="X22" s="9">
        <v>1</v>
      </c>
      <c r="Y22" s="9">
        <v>84</v>
      </c>
      <c r="Z22" s="9">
        <v>78</v>
      </c>
      <c r="AA22" s="2">
        <v>2021</v>
      </c>
      <c r="AB22" s="51" t="s">
        <v>508</v>
      </c>
      <c r="AC22" s="2">
        <f t="shared" si="0"/>
        <v>5.09</v>
      </c>
      <c r="AD22" s="10">
        <f t="shared" si="1"/>
        <v>0.10945273631840796</v>
      </c>
      <c r="AE22" s="10">
        <f t="shared" si="2"/>
        <v>0.1890547263681592</v>
      </c>
      <c r="AF22" s="10">
        <f t="shared" si="3"/>
        <v>0.22719734660033167</v>
      </c>
      <c r="AG22" s="10">
        <f t="shared" si="4"/>
        <v>2.1558872305140961E-2</v>
      </c>
      <c r="AH22" s="52">
        <f t="shared" si="11"/>
        <v>40</v>
      </c>
      <c r="AI22">
        <f t="shared" si="12"/>
        <v>10</v>
      </c>
      <c r="AJ22">
        <f>(work!$E$2*AP22)+(work!$E$3*AQ22)+(work!$E$4*AR22)+(work!$E$5*AS22)+(work!$E$6*AT22)+(work!$E$7*AU22)</f>
        <v>20</v>
      </c>
      <c r="AK22" t="s">
        <v>478</v>
      </c>
      <c r="AL22" t="s">
        <v>478</v>
      </c>
      <c r="AM22" t="s">
        <v>475</v>
      </c>
      <c r="AN22" t="s">
        <v>476</v>
      </c>
      <c r="AO22" t="s">
        <v>474</v>
      </c>
      <c r="AP22">
        <f t="shared" si="5"/>
        <v>0</v>
      </c>
      <c r="AQ22">
        <f t="shared" si="6"/>
        <v>1</v>
      </c>
      <c r="AR22">
        <f t="shared" si="7"/>
        <v>1</v>
      </c>
      <c r="AS22">
        <f t="shared" si="8"/>
        <v>1</v>
      </c>
      <c r="AT22">
        <f t="shared" si="9"/>
        <v>0</v>
      </c>
      <c r="AU22">
        <f t="shared" si="10"/>
        <v>2</v>
      </c>
    </row>
    <row r="23" spans="1:47" x14ac:dyDescent="0.15">
      <c r="A23" s="4">
        <v>7</v>
      </c>
      <c r="B23" s="5" t="s">
        <v>334</v>
      </c>
      <c r="C23" s="22" t="s">
        <v>14</v>
      </c>
      <c r="D23" s="6">
        <v>2.75</v>
      </c>
      <c r="E23" s="2">
        <v>18</v>
      </c>
      <c r="F23" s="2">
        <v>8</v>
      </c>
      <c r="G23" s="2">
        <v>5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0.61499999999999999</v>
      </c>
      <c r="O23" s="2">
        <v>450</v>
      </c>
      <c r="P23" s="2">
        <v>108</v>
      </c>
      <c r="Q23" s="2">
        <v>109</v>
      </c>
      <c r="R23" s="2">
        <v>9</v>
      </c>
      <c r="S23" s="2">
        <v>24</v>
      </c>
      <c r="T23" s="2">
        <v>2</v>
      </c>
      <c r="U23" s="2">
        <v>1</v>
      </c>
      <c r="V23" s="2">
        <v>94</v>
      </c>
      <c r="W23" s="2">
        <v>1</v>
      </c>
      <c r="X23" s="2">
        <v>0</v>
      </c>
      <c r="Y23" s="2">
        <v>36</v>
      </c>
      <c r="Z23" s="2">
        <v>33</v>
      </c>
      <c r="AA23" s="9">
        <v>2022</v>
      </c>
      <c r="AB23" s="50" t="s">
        <v>509</v>
      </c>
      <c r="AC23" s="2">
        <f t="shared" si="0"/>
        <v>2.75</v>
      </c>
      <c r="AD23" s="10">
        <f t="shared" si="1"/>
        <v>5.5555555555555552E-2</v>
      </c>
      <c r="AE23" s="10">
        <f t="shared" si="2"/>
        <v>0.2088888888888889</v>
      </c>
      <c r="AF23" s="10">
        <f t="shared" si="3"/>
        <v>0.24222222222222223</v>
      </c>
      <c r="AG23" s="10">
        <f t="shared" si="4"/>
        <v>0.02</v>
      </c>
      <c r="AH23" s="52">
        <f t="shared" si="11"/>
        <v>76</v>
      </c>
      <c r="AI23">
        <f t="shared" si="12"/>
        <v>100</v>
      </c>
      <c r="AJ23">
        <f>(work!$E$2*AP23)+(work!$E$3*AQ23)+(work!$E$4*AR23)+(work!$E$5*AS23)+(work!$E$6*AT23)+(work!$E$7*AU23)</f>
        <v>38</v>
      </c>
      <c r="AK23" t="s">
        <v>473</v>
      </c>
      <c r="AL23" t="s">
        <v>473</v>
      </c>
      <c r="AM23" t="s">
        <v>474</v>
      </c>
      <c r="AN23" t="s">
        <v>477</v>
      </c>
      <c r="AO23" t="s">
        <v>474</v>
      </c>
      <c r="AP23">
        <f t="shared" si="5"/>
        <v>2</v>
      </c>
      <c r="AQ23">
        <f t="shared" si="6"/>
        <v>2</v>
      </c>
      <c r="AR23">
        <f t="shared" si="7"/>
        <v>0</v>
      </c>
      <c r="AS23">
        <f t="shared" si="8"/>
        <v>0</v>
      </c>
      <c r="AT23">
        <f t="shared" si="9"/>
        <v>1</v>
      </c>
      <c r="AU23">
        <f t="shared" si="10"/>
        <v>0</v>
      </c>
    </row>
    <row r="24" spans="1:47" x14ac:dyDescent="0.15">
      <c r="A24" s="4">
        <v>59</v>
      </c>
      <c r="B24" s="5" t="s">
        <v>386</v>
      </c>
      <c r="C24" s="25" t="s">
        <v>24</v>
      </c>
      <c r="D24" s="6">
        <v>4.7699999999999996</v>
      </c>
      <c r="E24" s="2">
        <v>23</v>
      </c>
      <c r="F24" s="2">
        <v>7</v>
      </c>
      <c r="G24" s="2">
        <v>7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0.5</v>
      </c>
      <c r="O24" s="2">
        <v>573</v>
      </c>
      <c r="P24" s="2">
        <v>126.1</v>
      </c>
      <c r="Q24" s="2">
        <v>133</v>
      </c>
      <c r="R24" s="2">
        <v>10</v>
      </c>
      <c r="S24" s="2">
        <v>81</v>
      </c>
      <c r="T24" s="2">
        <v>2</v>
      </c>
      <c r="U24" s="2">
        <v>3</v>
      </c>
      <c r="V24" s="2">
        <v>96</v>
      </c>
      <c r="W24" s="2">
        <v>10</v>
      </c>
      <c r="X24" s="2">
        <v>0</v>
      </c>
      <c r="Y24" s="2">
        <v>71</v>
      </c>
      <c r="Z24" s="2">
        <v>67</v>
      </c>
      <c r="AA24" s="2">
        <v>2023</v>
      </c>
      <c r="AB24" s="50" t="s">
        <v>510</v>
      </c>
      <c r="AC24" s="2">
        <f t="shared" si="0"/>
        <v>4.7699999999999996</v>
      </c>
      <c r="AD24" s="10">
        <f t="shared" si="1"/>
        <v>0.14659685863874344</v>
      </c>
      <c r="AE24" s="10">
        <f t="shared" si="2"/>
        <v>0.16753926701570682</v>
      </c>
      <c r="AF24" s="10">
        <f t="shared" si="3"/>
        <v>0.23211169284467714</v>
      </c>
      <c r="AG24" s="10">
        <f t="shared" si="4"/>
        <v>1.7452006980802792E-2</v>
      </c>
      <c r="AH24" s="52">
        <f t="shared" si="11"/>
        <v>36</v>
      </c>
      <c r="AI24">
        <f t="shared" si="12"/>
        <v>10</v>
      </c>
      <c r="AJ24">
        <f>(work!$E$2*AP24)+(work!$E$3*AQ24)+(work!$E$4*AR24)+(work!$E$5*AS24)+(work!$E$6*AT24)+(work!$E$7*AU24)</f>
        <v>18</v>
      </c>
      <c r="AK24" t="s">
        <v>478</v>
      </c>
      <c r="AL24" t="s">
        <v>478</v>
      </c>
      <c r="AM24" t="s">
        <v>477</v>
      </c>
      <c r="AN24" t="s">
        <v>476</v>
      </c>
      <c r="AO24" t="s">
        <v>473</v>
      </c>
      <c r="AP24">
        <f t="shared" si="5"/>
        <v>1</v>
      </c>
      <c r="AQ24">
        <f t="shared" si="6"/>
        <v>0</v>
      </c>
      <c r="AR24">
        <f t="shared" si="7"/>
        <v>0</v>
      </c>
      <c r="AS24">
        <f t="shared" si="8"/>
        <v>1</v>
      </c>
      <c r="AT24">
        <f t="shared" si="9"/>
        <v>1</v>
      </c>
      <c r="AU24">
        <f t="shared" si="10"/>
        <v>2</v>
      </c>
    </row>
    <row r="25" spans="1:47" x14ac:dyDescent="0.15">
      <c r="A25" s="4">
        <v>43</v>
      </c>
      <c r="B25" s="5" t="s">
        <v>370</v>
      </c>
      <c r="C25" s="32" t="s">
        <v>18</v>
      </c>
      <c r="D25" s="6">
        <v>4.1399999999999997</v>
      </c>
      <c r="E25" s="2">
        <v>20</v>
      </c>
      <c r="F25" s="2">
        <v>6</v>
      </c>
      <c r="G25" s="2">
        <v>4</v>
      </c>
      <c r="H25" s="2">
        <v>0</v>
      </c>
      <c r="I25" s="2">
        <v>0</v>
      </c>
      <c r="J25" s="2">
        <v>0</v>
      </c>
      <c r="K25" s="2">
        <v>1</v>
      </c>
      <c r="L25" s="2">
        <v>1</v>
      </c>
      <c r="M25" s="2">
        <v>0</v>
      </c>
      <c r="N25" s="2">
        <v>0.6</v>
      </c>
      <c r="O25" s="2">
        <v>479</v>
      </c>
      <c r="P25" s="2">
        <v>108.2</v>
      </c>
      <c r="Q25" s="2">
        <v>100</v>
      </c>
      <c r="R25" s="2">
        <v>12</v>
      </c>
      <c r="S25" s="2">
        <v>49</v>
      </c>
      <c r="T25" s="2">
        <v>1</v>
      </c>
      <c r="U25" s="2">
        <v>6</v>
      </c>
      <c r="V25" s="2">
        <v>88</v>
      </c>
      <c r="W25" s="2">
        <v>2</v>
      </c>
      <c r="X25" s="2">
        <v>0</v>
      </c>
      <c r="Y25" s="2">
        <v>52</v>
      </c>
      <c r="Z25" s="2">
        <v>50</v>
      </c>
      <c r="AA25" s="9">
        <v>2024</v>
      </c>
      <c r="AB25" s="50" t="s">
        <v>511</v>
      </c>
      <c r="AC25" s="2">
        <f t="shared" si="0"/>
        <v>4.1399999999999997</v>
      </c>
      <c r="AD25" s="10">
        <f t="shared" si="1"/>
        <v>0.11482254697286012</v>
      </c>
      <c r="AE25" s="10">
        <f t="shared" si="2"/>
        <v>0.1837160751565762</v>
      </c>
      <c r="AF25" s="10">
        <f t="shared" si="3"/>
        <v>0.20876826722338204</v>
      </c>
      <c r="AG25" s="10">
        <f t="shared" si="4"/>
        <v>2.5052192066805846E-2</v>
      </c>
      <c r="AH25" s="52">
        <f t="shared" si="11"/>
        <v>42</v>
      </c>
      <c r="AI25">
        <f t="shared" si="12"/>
        <v>40</v>
      </c>
      <c r="AJ25">
        <f>(work!$E$2*AP25)+(work!$E$3*AQ25)+(work!$E$4*AR25)+(work!$E$5*AS25)+(work!$E$6*AT25)+(work!$E$7*AU25)</f>
        <v>21</v>
      </c>
      <c r="AK25" t="s">
        <v>476</v>
      </c>
      <c r="AL25" t="s">
        <v>478</v>
      </c>
      <c r="AM25" t="s">
        <v>476</v>
      </c>
      <c r="AN25" t="s">
        <v>474</v>
      </c>
      <c r="AO25" t="s">
        <v>476</v>
      </c>
      <c r="AP25">
        <f t="shared" si="5"/>
        <v>0</v>
      </c>
      <c r="AQ25">
        <f t="shared" si="6"/>
        <v>1</v>
      </c>
      <c r="AR25">
        <f t="shared" si="7"/>
        <v>0</v>
      </c>
      <c r="AS25">
        <f t="shared" si="8"/>
        <v>3</v>
      </c>
      <c r="AT25">
        <f t="shared" si="9"/>
        <v>0</v>
      </c>
      <c r="AU25">
        <f t="shared" si="10"/>
        <v>1</v>
      </c>
    </row>
    <row r="26" spans="1:47" x14ac:dyDescent="0.15">
      <c r="A26" s="4">
        <v>52</v>
      </c>
      <c r="B26" s="5" t="s">
        <v>380</v>
      </c>
      <c r="C26" s="18" t="s">
        <v>20</v>
      </c>
      <c r="D26" s="6">
        <v>4.4800000000000004</v>
      </c>
      <c r="E26" s="2">
        <v>20</v>
      </c>
      <c r="F26" s="2">
        <v>7</v>
      </c>
      <c r="G26" s="2">
        <v>4</v>
      </c>
      <c r="H26" s="2">
        <v>3</v>
      </c>
      <c r="I26" s="2">
        <v>1</v>
      </c>
      <c r="J26" s="2">
        <v>3</v>
      </c>
      <c r="K26" s="2">
        <v>0</v>
      </c>
      <c r="L26" s="2">
        <v>0</v>
      </c>
      <c r="M26" s="2">
        <v>0</v>
      </c>
      <c r="N26" s="2">
        <v>0.63600000000000001</v>
      </c>
      <c r="O26" s="2">
        <v>330</v>
      </c>
      <c r="P26" s="2">
        <v>74.099999999999994</v>
      </c>
      <c r="Q26" s="2">
        <v>60</v>
      </c>
      <c r="R26" s="2">
        <v>5</v>
      </c>
      <c r="S26" s="2">
        <v>45</v>
      </c>
      <c r="T26" s="2">
        <v>1</v>
      </c>
      <c r="U26" s="2">
        <v>6</v>
      </c>
      <c r="V26" s="2">
        <v>51</v>
      </c>
      <c r="W26" s="2">
        <v>0</v>
      </c>
      <c r="X26" s="2">
        <v>0</v>
      </c>
      <c r="Y26" s="2">
        <v>38</v>
      </c>
      <c r="Z26" s="2">
        <v>37</v>
      </c>
      <c r="AA26" s="2">
        <v>2025</v>
      </c>
      <c r="AB26" s="50" t="s">
        <v>422</v>
      </c>
      <c r="AC26" s="2">
        <f t="shared" si="0"/>
        <v>4.4800000000000004</v>
      </c>
      <c r="AD26" s="10">
        <f t="shared" si="1"/>
        <v>0.15454545454545454</v>
      </c>
      <c r="AE26" s="10">
        <f t="shared" si="2"/>
        <v>0.15454545454545454</v>
      </c>
      <c r="AF26" s="10">
        <f t="shared" si="3"/>
        <v>0.18181818181818182</v>
      </c>
      <c r="AG26" s="10">
        <f t="shared" si="4"/>
        <v>1.5151515151515152E-2</v>
      </c>
      <c r="AH26" s="52">
        <f t="shared" si="11"/>
        <v>48</v>
      </c>
      <c r="AI26">
        <f t="shared" si="12"/>
        <v>20</v>
      </c>
      <c r="AJ26">
        <f>(work!$E$2*AP26)+(work!$E$3*AQ26)+(work!$E$4*AR26)+(work!$E$5*AS26)+(work!$E$6*AT26)+(work!$E$7*AU26)</f>
        <v>24</v>
      </c>
      <c r="AK26" t="s">
        <v>477</v>
      </c>
      <c r="AL26" t="s">
        <v>478</v>
      </c>
      <c r="AM26" t="s">
        <v>478</v>
      </c>
      <c r="AN26" t="s">
        <v>473</v>
      </c>
      <c r="AO26" t="s">
        <v>473</v>
      </c>
      <c r="AP26">
        <f t="shared" si="5"/>
        <v>2</v>
      </c>
      <c r="AQ26">
        <f t="shared" si="6"/>
        <v>0</v>
      </c>
      <c r="AR26">
        <f t="shared" si="7"/>
        <v>0</v>
      </c>
      <c r="AS26">
        <f t="shared" si="8"/>
        <v>0</v>
      </c>
      <c r="AT26">
        <f t="shared" si="9"/>
        <v>1</v>
      </c>
      <c r="AU26">
        <f t="shared" si="10"/>
        <v>2</v>
      </c>
    </row>
    <row r="27" spans="1:47" x14ac:dyDescent="0.15">
      <c r="A27" s="4">
        <v>55</v>
      </c>
      <c r="B27" s="5" t="s">
        <v>382</v>
      </c>
      <c r="C27" s="13" t="s">
        <v>22</v>
      </c>
      <c r="D27" s="6">
        <v>4.53</v>
      </c>
      <c r="E27" s="2">
        <v>26</v>
      </c>
      <c r="F27" s="2">
        <v>5</v>
      </c>
      <c r="G27" s="2">
        <v>8</v>
      </c>
      <c r="H27" s="2">
        <v>0</v>
      </c>
      <c r="I27" s="2">
        <v>3</v>
      </c>
      <c r="J27" s="2">
        <v>3</v>
      </c>
      <c r="K27" s="2">
        <v>0</v>
      </c>
      <c r="L27" s="2">
        <v>0</v>
      </c>
      <c r="M27" s="2">
        <v>0</v>
      </c>
      <c r="N27" s="2">
        <v>0.38500000000000001</v>
      </c>
      <c r="O27" s="2">
        <v>489</v>
      </c>
      <c r="P27" s="2">
        <v>113.1</v>
      </c>
      <c r="Q27" s="2">
        <v>127</v>
      </c>
      <c r="R27" s="2">
        <v>9</v>
      </c>
      <c r="S27" s="2">
        <v>28</v>
      </c>
      <c r="T27" s="2">
        <v>0</v>
      </c>
      <c r="U27" s="2">
        <v>4</v>
      </c>
      <c r="V27" s="2">
        <v>82</v>
      </c>
      <c r="W27" s="2">
        <v>3</v>
      </c>
      <c r="X27" s="2">
        <v>0</v>
      </c>
      <c r="Y27" s="2">
        <v>61</v>
      </c>
      <c r="Z27" s="2">
        <v>57</v>
      </c>
      <c r="AA27" s="9">
        <v>2026</v>
      </c>
      <c r="AB27" s="50" t="s">
        <v>512</v>
      </c>
      <c r="AC27" s="2">
        <f t="shared" si="0"/>
        <v>4.53</v>
      </c>
      <c r="AD27" s="10">
        <f t="shared" si="1"/>
        <v>6.5439672801635998E-2</v>
      </c>
      <c r="AE27" s="10">
        <f t="shared" si="2"/>
        <v>0.16768916155419222</v>
      </c>
      <c r="AF27" s="10">
        <f t="shared" si="3"/>
        <v>0.25971370143149286</v>
      </c>
      <c r="AG27" s="10">
        <f t="shared" si="4"/>
        <v>1.8404907975460124E-2</v>
      </c>
      <c r="AH27" s="52">
        <f t="shared" si="11"/>
        <v>42</v>
      </c>
      <c r="AI27">
        <f t="shared" si="12"/>
        <v>20</v>
      </c>
      <c r="AJ27">
        <f>(work!$E$2*AP27)+(work!$E$3*AQ27)+(work!$E$4*AR27)+(work!$E$5*AS27)+(work!$E$6*AT27)+(work!$E$7*AU27)</f>
        <v>21</v>
      </c>
      <c r="AK27" t="s">
        <v>477</v>
      </c>
      <c r="AL27" t="s">
        <v>474</v>
      </c>
      <c r="AM27" t="s">
        <v>477</v>
      </c>
      <c r="AN27" t="s">
        <v>478</v>
      </c>
      <c r="AO27" t="s">
        <v>474</v>
      </c>
      <c r="AP27">
        <f t="shared" si="5"/>
        <v>0</v>
      </c>
      <c r="AQ27">
        <f t="shared" si="6"/>
        <v>2</v>
      </c>
      <c r="AR27">
        <f t="shared" si="7"/>
        <v>0</v>
      </c>
      <c r="AS27">
        <f t="shared" si="8"/>
        <v>0</v>
      </c>
      <c r="AT27">
        <f t="shared" si="9"/>
        <v>2</v>
      </c>
      <c r="AU27">
        <f t="shared" si="10"/>
        <v>1</v>
      </c>
    </row>
    <row r="28" spans="1:47" x14ac:dyDescent="0.15">
      <c r="A28" s="7">
        <v>33</v>
      </c>
      <c r="B28" s="8" t="s">
        <v>361</v>
      </c>
      <c r="C28" s="17" t="s">
        <v>21</v>
      </c>
      <c r="D28" s="6">
        <v>3.87</v>
      </c>
      <c r="E28" s="9">
        <v>17</v>
      </c>
      <c r="F28" s="9">
        <v>4</v>
      </c>
      <c r="G28" s="9">
        <v>7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0.36399999999999999</v>
      </c>
      <c r="O28" s="9">
        <v>430</v>
      </c>
      <c r="P28" s="9">
        <v>100</v>
      </c>
      <c r="Q28" s="9">
        <v>97</v>
      </c>
      <c r="R28" s="9">
        <v>11</v>
      </c>
      <c r="S28" s="9">
        <v>35</v>
      </c>
      <c r="T28" s="9">
        <v>0</v>
      </c>
      <c r="U28" s="9">
        <v>3</v>
      </c>
      <c r="V28" s="9">
        <v>72</v>
      </c>
      <c r="W28" s="9">
        <v>3</v>
      </c>
      <c r="X28" s="9">
        <v>0</v>
      </c>
      <c r="Y28" s="9">
        <v>47</v>
      </c>
      <c r="Z28" s="9">
        <v>43</v>
      </c>
      <c r="AA28" s="2">
        <v>2027</v>
      </c>
      <c r="AB28" s="51" t="s">
        <v>513</v>
      </c>
      <c r="AC28" s="2">
        <f t="shared" si="0"/>
        <v>3.87</v>
      </c>
      <c r="AD28" s="10">
        <f t="shared" si="1"/>
        <v>8.8372093023255813E-2</v>
      </c>
      <c r="AE28" s="10">
        <f t="shared" si="2"/>
        <v>0.16744186046511628</v>
      </c>
      <c r="AF28" s="10">
        <f t="shared" si="3"/>
        <v>0.2255813953488372</v>
      </c>
      <c r="AG28" s="10">
        <f t="shared" si="4"/>
        <v>2.5581395348837209E-2</v>
      </c>
      <c r="AH28" s="52">
        <f t="shared" si="11"/>
        <v>36</v>
      </c>
      <c r="AI28">
        <f t="shared" si="12"/>
        <v>40</v>
      </c>
      <c r="AJ28">
        <f>(work!$E$2*AP28)+(work!$E$3*AQ28)+(work!$E$4*AR28)+(work!$E$5*AS28)+(work!$E$6*AT28)+(work!$E$7*AU28)</f>
        <v>18</v>
      </c>
      <c r="AK28" t="s">
        <v>476</v>
      </c>
      <c r="AL28" t="s">
        <v>476</v>
      </c>
      <c r="AM28" t="s">
        <v>477</v>
      </c>
      <c r="AN28" t="s">
        <v>476</v>
      </c>
      <c r="AO28" t="s">
        <v>476</v>
      </c>
      <c r="AP28">
        <f t="shared" si="5"/>
        <v>0</v>
      </c>
      <c r="AQ28">
        <f t="shared" si="6"/>
        <v>0</v>
      </c>
      <c r="AR28">
        <f t="shared" si="7"/>
        <v>0</v>
      </c>
      <c r="AS28">
        <f t="shared" si="8"/>
        <v>4</v>
      </c>
      <c r="AT28">
        <f t="shared" si="9"/>
        <v>1</v>
      </c>
      <c r="AU28">
        <f t="shared" si="10"/>
        <v>0</v>
      </c>
    </row>
    <row r="29" spans="1:47" x14ac:dyDescent="0.15">
      <c r="A29" s="4">
        <v>45</v>
      </c>
      <c r="B29" s="5" t="s">
        <v>372</v>
      </c>
      <c r="C29" s="20" t="s">
        <v>14</v>
      </c>
      <c r="D29" s="6">
        <v>4.18</v>
      </c>
      <c r="E29" s="2">
        <v>32</v>
      </c>
      <c r="F29" s="2">
        <v>7</v>
      </c>
      <c r="G29" s="2">
        <v>3</v>
      </c>
      <c r="H29" s="2">
        <v>3</v>
      </c>
      <c r="I29" s="2">
        <v>1</v>
      </c>
      <c r="J29" s="2">
        <v>6</v>
      </c>
      <c r="K29" s="2">
        <v>0</v>
      </c>
      <c r="L29" s="2">
        <v>0</v>
      </c>
      <c r="M29" s="2">
        <v>0</v>
      </c>
      <c r="N29" s="2">
        <v>0.7</v>
      </c>
      <c r="O29" s="2">
        <v>420</v>
      </c>
      <c r="P29" s="2">
        <v>94.2</v>
      </c>
      <c r="Q29" s="2">
        <v>89</v>
      </c>
      <c r="R29" s="2">
        <v>7</v>
      </c>
      <c r="S29" s="2">
        <v>43</v>
      </c>
      <c r="T29" s="2">
        <v>1</v>
      </c>
      <c r="U29" s="2">
        <v>4</v>
      </c>
      <c r="V29" s="2">
        <v>73</v>
      </c>
      <c r="W29" s="2">
        <v>7</v>
      </c>
      <c r="X29" s="2">
        <v>0</v>
      </c>
      <c r="Y29" s="2">
        <v>53</v>
      </c>
      <c r="Z29" s="2">
        <v>44</v>
      </c>
      <c r="AA29" s="9">
        <v>2028</v>
      </c>
      <c r="AB29" s="50" t="s">
        <v>425</v>
      </c>
      <c r="AC29" s="2">
        <f t="shared" si="0"/>
        <v>4.18</v>
      </c>
      <c r="AD29" s="10">
        <f t="shared" si="1"/>
        <v>0.11190476190476191</v>
      </c>
      <c r="AE29" s="10">
        <f t="shared" si="2"/>
        <v>0.1738095238095238</v>
      </c>
      <c r="AF29" s="10">
        <f t="shared" si="3"/>
        <v>0.2119047619047619</v>
      </c>
      <c r="AG29" s="10">
        <f t="shared" si="4"/>
        <v>1.6666666666666666E-2</v>
      </c>
      <c r="AH29" s="52">
        <f t="shared" si="11"/>
        <v>50</v>
      </c>
      <c r="AI29">
        <f t="shared" si="12"/>
        <v>20</v>
      </c>
      <c r="AJ29">
        <f>(work!$E$2*AP29)+(work!$E$3*AQ29)+(work!$E$4*AR29)+(work!$E$5*AS29)+(work!$E$6*AT29)+(work!$E$7*AU29)</f>
        <v>25</v>
      </c>
      <c r="AK29" t="s">
        <v>477</v>
      </c>
      <c r="AL29" t="s">
        <v>478</v>
      </c>
      <c r="AM29" t="s">
        <v>476</v>
      </c>
      <c r="AN29" t="s">
        <v>474</v>
      </c>
      <c r="AO29" t="s">
        <v>473</v>
      </c>
      <c r="AP29">
        <f t="shared" si="5"/>
        <v>1</v>
      </c>
      <c r="AQ29">
        <f t="shared" si="6"/>
        <v>1</v>
      </c>
      <c r="AR29">
        <f t="shared" si="7"/>
        <v>0</v>
      </c>
      <c r="AS29">
        <f t="shared" si="8"/>
        <v>1</v>
      </c>
      <c r="AT29">
        <f t="shared" si="9"/>
        <v>1</v>
      </c>
      <c r="AU29">
        <f t="shared" si="10"/>
        <v>1</v>
      </c>
    </row>
    <row r="30" spans="1:47" x14ac:dyDescent="0.15">
      <c r="A30" s="7">
        <v>40</v>
      </c>
      <c r="B30" s="8" t="s">
        <v>367</v>
      </c>
      <c r="C30" s="31" t="s">
        <v>17</v>
      </c>
      <c r="D30" s="6">
        <v>4.05</v>
      </c>
      <c r="E30" s="9">
        <v>23</v>
      </c>
      <c r="F30" s="9">
        <v>4</v>
      </c>
      <c r="G30" s="9">
        <v>9</v>
      </c>
      <c r="H30" s="9">
        <v>1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0.308</v>
      </c>
      <c r="O30" s="9">
        <v>508</v>
      </c>
      <c r="P30" s="9">
        <v>117.2</v>
      </c>
      <c r="Q30" s="9">
        <v>120</v>
      </c>
      <c r="R30" s="9">
        <v>12</v>
      </c>
      <c r="S30" s="9">
        <v>46</v>
      </c>
      <c r="T30" s="9">
        <v>1</v>
      </c>
      <c r="U30" s="9">
        <v>7</v>
      </c>
      <c r="V30" s="9">
        <v>99</v>
      </c>
      <c r="W30" s="9">
        <v>3</v>
      </c>
      <c r="X30" s="9">
        <v>0</v>
      </c>
      <c r="Y30" s="9">
        <v>55</v>
      </c>
      <c r="Z30" s="9">
        <v>53</v>
      </c>
      <c r="AA30" s="2">
        <v>2029</v>
      </c>
      <c r="AB30" s="51" t="s">
        <v>514</v>
      </c>
      <c r="AC30" s="2">
        <f t="shared" si="0"/>
        <v>4.05</v>
      </c>
      <c r="AD30" s="10">
        <f t="shared" si="1"/>
        <v>0.10433070866141732</v>
      </c>
      <c r="AE30" s="10">
        <f t="shared" si="2"/>
        <v>0.19488188976377951</v>
      </c>
      <c r="AF30" s="10">
        <f t="shared" si="3"/>
        <v>0.23622047244094488</v>
      </c>
      <c r="AG30" s="10">
        <f t="shared" si="4"/>
        <v>2.3622047244094488E-2</v>
      </c>
      <c r="AH30" s="52">
        <f t="shared" si="11"/>
        <v>40</v>
      </c>
      <c r="AI30">
        <f t="shared" si="12"/>
        <v>40</v>
      </c>
      <c r="AJ30">
        <f>(work!$E$2*AP30)+(work!$E$3*AQ30)+(work!$E$4*AR30)+(work!$E$5*AS30)+(work!$E$6*AT30)+(work!$E$7*AU30)</f>
        <v>20</v>
      </c>
      <c r="AK30" t="s">
        <v>476</v>
      </c>
      <c r="AL30" t="s">
        <v>477</v>
      </c>
      <c r="AM30" t="s">
        <v>475</v>
      </c>
      <c r="AN30" t="s">
        <v>477</v>
      </c>
      <c r="AO30" t="s">
        <v>475</v>
      </c>
      <c r="AP30">
        <f t="shared" si="5"/>
        <v>0</v>
      </c>
      <c r="AQ30">
        <f t="shared" si="6"/>
        <v>0</v>
      </c>
      <c r="AR30">
        <f t="shared" si="7"/>
        <v>2</v>
      </c>
      <c r="AS30">
        <f t="shared" si="8"/>
        <v>1</v>
      </c>
      <c r="AT30">
        <f t="shared" si="9"/>
        <v>2</v>
      </c>
      <c r="AU30">
        <f t="shared" si="10"/>
        <v>0</v>
      </c>
    </row>
    <row r="31" spans="1:47" x14ac:dyDescent="0.15">
      <c r="A31" s="7">
        <v>8</v>
      </c>
      <c r="B31" s="8" t="s">
        <v>335</v>
      </c>
      <c r="C31" s="21" t="s">
        <v>18</v>
      </c>
      <c r="D31" s="6">
        <v>2.99</v>
      </c>
      <c r="E31" s="9">
        <v>27</v>
      </c>
      <c r="F31" s="9">
        <v>13</v>
      </c>
      <c r="G31" s="9">
        <v>9</v>
      </c>
      <c r="H31" s="9">
        <v>0</v>
      </c>
      <c r="I31" s="9">
        <v>0</v>
      </c>
      <c r="J31" s="9">
        <v>0</v>
      </c>
      <c r="K31" s="9">
        <v>2</v>
      </c>
      <c r="L31" s="9">
        <v>2</v>
      </c>
      <c r="M31" s="9">
        <v>0</v>
      </c>
      <c r="N31" s="9">
        <v>0.59099999999999997</v>
      </c>
      <c r="O31" s="9">
        <v>711</v>
      </c>
      <c r="P31" s="9">
        <v>168.2</v>
      </c>
      <c r="Q31" s="9">
        <v>144</v>
      </c>
      <c r="R31" s="9">
        <v>13</v>
      </c>
      <c r="S31" s="9">
        <v>73</v>
      </c>
      <c r="T31" s="9">
        <v>0</v>
      </c>
      <c r="U31" s="9">
        <v>6</v>
      </c>
      <c r="V31" s="9">
        <v>132</v>
      </c>
      <c r="W31" s="9">
        <v>2</v>
      </c>
      <c r="X31" s="9">
        <v>1</v>
      </c>
      <c r="Y31" s="9">
        <v>60</v>
      </c>
      <c r="Z31" s="9">
        <v>56</v>
      </c>
      <c r="AA31" s="9">
        <v>2030</v>
      </c>
      <c r="AB31" s="51" t="s">
        <v>427</v>
      </c>
      <c r="AC31" s="2">
        <f t="shared" si="0"/>
        <v>2.99</v>
      </c>
      <c r="AD31" s="10">
        <f t="shared" si="1"/>
        <v>0.1111111111111111</v>
      </c>
      <c r="AE31" s="10">
        <f t="shared" si="2"/>
        <v>0.18565400843881857</v>
      </c>
      <c r="AF31" s="10">
        <f t="shared" si="3"/>
        <v>0.20253164556962025</v>
      </c>
      <c r="AG31" s="10">
        <f t="shared" si="4"/>
        <v>1.8284106891701828E-2</v>
      </c>
      <c r="AH31" s="52">
        <f t="shared" si="11"/>
        <v>70</v>
      </c>
      <c r="AI31">
        <f t="shared" si="12"/>
        <v>100</v>
      </c>
      <c r="AJ31">
        <f>(work!$E$2*AP31)+(work!$E$3*AQ31)+(work!$E$4*AR31)+(work!$E$5*AS31)+(work!$E$6*AT31)+(work!$E$7*AU31)</f>
        <v>35</v>
      </c>
      <c r="AK31" t="s">
        <v>473</v>
      </c>
      <c r="AL31" t="s">
        <v>478</v>
      </c>
      <c r="AM31" t="s">
        <v>475</v>
      </c>
      <c r="AN31" t="s">
        <v>473</v>
      </c>
      <c r="AO31" t="s">
        <v>474</v>
      </c>
      <c r="AP31">
        <f t="shared" si="5"/>
        <v>2</v>
      </c>
      <c r="AQ31">
        <f t="shared" si="6"/>
        <v>1</v>
      </c>
      <c r="AR31">
        <f t="shared" si="7"/>
        <v>1</v>
      </c>
      <c r="AS31">
        <f t="shared" si="8"/>
        <v>0</v>
      </c>
      <c r="AT31">
        <f t="shared" si="9"/>
        <v>0</v>
      </c>
      <c r="AU31">
        <f t="shared" si="10"/>
        <v>1</v>
      </c>
    </row>
    <row r="32" spans="1:47" x14ac:dyDescent="0.15">
      <c r="A32" s="7">
        <v>10</v>
      </c>
      <c r="B32" s="8" t="s">
        <v>337</v>
      </c>
      <c r="C32" s="26" t="s">
        <v>20</v>
      </c>
      <c r="D32" s="6">
        <v>3.08</v>
      </c>
      <c r="E32" s="9">
        <v>23</v>
      </c>
      <c r="F32" s="9">
        <v>14</v>
      </c>
      <c r="G32" s="9">
        <v>4</v>
      </c>
      <c r="H32" s="9">
        <v>0</v>
      </c>
      <c r="I32" s="9">
        <v>0</v>
      </c>
      <c r="J32" s="9">
        <v>0</v>
      </c>
      <c r="K32" s="9">
        <v>1</v>
      </c>
      <c r="L32" s="9">
        <v>0</v>
      </c>
      <c r="M32" s="9">
        <v>0</v>
      </c>
      <c r="N32" s="9">
        <v>0.77800000000000002</v>
      </c>
      <c r="O32" s="9">
        <v>654</v>
      </c>
      <c r="P32" s="9">
        <v>163.19999999999999</v>
      </c>
      <c r="Q32" s="9">
        <v>124</v>
      </c>
      <c r="R32" s="9">
        <v>16</v>
      </c>
      <c r="S32" s="9">
        <v>45</v>
      </c>
      <c r="T32" s="9">
        <v>1</v>
      </c>
      <c r="U32" s="9">
        <v>4</v>
      </c>
      <c r="V32" s="9">
        <v>153</v>
      </c>
      <c r="W32" s="9">
        <v>7</v>
      </c>
      <c r="X32" s="9">
        <v>0</v>
      </c>
      <c r="Y32" s="9">
        <v>59</v>
      </c>
      <c r="Z32" s="9">
        <v>56</v>
      </c>
      <c r="AA32" s="2">
        <v>2031</v>
      </c>
      <c r="AB32" s="51" t="s">
        <v>515</v>
      </c>
      <c r="AC32" s="2">
        <f t="shared" si="0"/>
        <v>3.08</v>
      </c>
      <c r="AD32" s="10">
        <f t="shared" si="1"/>
        <v>7.492354740061162E-2</v>
      </c>
      <c r="AE32" s="10">
        <f t="shared" si="2"/>
        <v>0.23394495412844038</v>
      </c>
      <c r="AF32" s="10">
        <f t="shared" si="3"/>
        <v>0.18960244648318042</v>
      </c>
      <c r="AG32" s="10">
        <f t="shared" si="4"/>
        <v>2.4464831804281346E-2</v>
      </c>
      <c r="AH32" s="52">
        <f t="shared" si="11"/>
        <v>84</v>
      </c>
      <c r="AI32">
        <f t="shared" si="12"/>
        <v>100</v>
      </c>
      <c r="AJ32">
        <f>(work!$E$2*AP32)+(work!$E$3*AQ32)+(work!$E$4*AR32)+(work!$E$5*AS32)+(work!$E$6*AT32)+(work!$E$7*AU32)</f>
        <v>42</v>
      </c>
      <c r="AK32" t="s">
        <v>473</v>
      </c>
      <c r="AL32" t="s">
        <v>475</v>
      </c>
      <c r="AM32" t="s">
        <v>473</v>
      </c>
      <c r="AN32" t="s">
        <v>473</v>
      </c>
      <c r="AO32" t="s">
        <v>475</v>
      </c>
      <c r="AP32">
        <f t="shared" si="5"/>
        <v>3</v>
      </c>
      <c r="AQ32">
        <f t="shared" si="6"/>
        <v>0</v>
      </c>
      <c r="AR32">
        <f t="shared" si="7"/>
        <v>2</v>
      </c>
      <c r="AS32">
        <f t="shared" si="8"/>
        <v>0</v>
      </c>
      <c r="AT32">
        <f t="shared" si="9"/>
        <v>0</v>
      </c>
      <c r="AU32">
        <f t="shared" si="10"/>
        <v>0</v>
      </c>
    </row>
    <row r="33" spans="1:47" x14ac:dyDescent="0.15">
      <c r="A33" s="7">
        <v>6</v>
      </c>
      <c r="B33" s="8" t="s">
        <v>333</v>
      </c>
      <c r="C33" s="29" t="s">
        <v>17</v>
      </c>
      <c r="D33" s="6">
        <v>2.72</v>
      </c>
      <c r="E33" s="9">
        <v>23</v>
      </c>
      <c r="F33" s="9">
        <v>11</v>
      </c>
      <c r="G33" s="9">
        <v>4</v>
      </c>
      <c r="H33" s="9">
        <v>0</v>
      </c>
      <c r="I33" s="9">
        <v>0</v>
      </c>
      <c r="J33" s="9">
        <v>0</v>
      </c>
      <c r="K33" s="9">
        <v>4</v>
      </c>
      <c r="L33" s="9">
        <v>1</v>
      </c>
      <c r="M33" s="9">
        <v>1</v>
      </c>
      <c r="N33" s="9">
        <v>0.73299999999999998</v>
      </c>
      <c r="O33" s="9">
        <v>625</v>
      </c>
      <c r="P33" s="9">
        <v>159</v>
      </c>
      <c r="Q33" s="9">
        <v>127</v>
      </c>
      <c r="R33" s="9">
        <v>21</v>
      </c>
      <c r="S33" s="9">
        <v>29</v>
      </c>
      <c r="T33" s="9">
        <v>3</v>
      </c>
      <c r="U33" s="9">
        <v>8</v>
      </c>
      <c r="V33" s="9">
        <v>159</v>
      </c>
      <c r="W33" s="9">
        <v>3</v>
      </c>
      <c r="X33" s="9">
        <v>0</v>
      </c>
      <c r="Y33" s="9">
        <v>52</v>
      </c>
      <c r="Z33" s="9">
        <v>48</v>
      </c>
      <c r="AA33" s="9">
        <v>2032</v>
      </c>
      <c r="AB33" s="51" t="s">
        <v>805</v>
      </c>
      <c r="AC33" s="2">
        <f t="shared" si="0"/>
        <v>2.72</v>
      </c>
      <c r="AD33" s="10">
        <f t="shared" si="1"/>
        <v>5.9200000000000003E-2</v>
      </c>
      <c r="AE33" s="10">
        <f t="shared" si="2"/>
        <v>0.25440000000000002</v>
      </c>
      <c r="AF33" s="10">
        <f t="shared" si="3"/>
        <v>0.20319999999999999</v>
      </c>
      <c r="AG33" s="10">
        <f t="shared" si="4"/>
        <v>3.3599999999999998E-2</v>
      </c>
      <c r="AH33" s="52">
        <f t="shared" si="11"/>
        <v>84</v>
      </c>
      <c r="AI33">
        <f t="shared" si="12"/>
        <v>100</v>
      </c>
      <c r="AJ33">
        <f>(work!$E$2*AP33)+(work!$E$3*AQ33)+(work!$E$4*AR33)+(work!$E$5*AS33)+(work!$E$6*AT33)+(work!$E$7*AU33)</f>
        <v>42</v>
      </c>
      <c r="AK33" t="s">
        <v>473</v>
      </c>
      <c r="AL33" t="s">
        <v>473</v>
      </c>
      <c r="AM33" t="s">
        <v>473</v>
      </c>
      <c r="AN33" t="s">
        <v>473</v>
      </c>
      <c r="AO33" t="s">
        <v>477</v>
      </c>
      <c r="AP33">
        <f t="shared" si="5"/>
        <v>4</v>
      </c>
      <c r="AQ33">
        <f t="shared" si="6"/>
        <v>0</v>
      </c>
      <c r="AR33">
        <f t="shared" si="7"/>
        <v>0</v>
      </c>
      <c r="AS33">
        <f t="shared" si="8"/>
        <v>0</v>
      </c>
      <c r="AT33">
        <f t="shared" si="9"/>
        <v>1</v>
      </c>
      <c r="AU33">
        <f t="shared" si="10"/>
        <v>0</v>
      </c>
    </row>
    <row r="34" spans="1:47" x14ac:dyDescent="0.15">
      <c r="A34" s="4">
        <v>47</v>
      </c>
      <c r="B34" s="5" t="s">
        <v>374</v>
      </c>
      <c r="C34" s="33" t="s">
        <v>16</v>
      </c>
      <c r="D34" s="6">
        <v>4.26</v>
      </c>
      <c r="E34" s="2">
        <v>24</v>
      </c>
      <c r="F34" s="2">
        <v>8</v>
      </c>
      <c r="G34" s="2">
        <v>4</v>
      </c>
      <c r="H34" s="2">
        <v>0</v>
      </c>
      <c r="I34" s="2">
        <v>0</v>
      </c>
      <c r="J34" s="2">
        <v>0</v>
      </c>
      <c r="K34" s="2">
        <v>1</v>
      </c>
      <c r="L34" s="2">
        <v>0</v>
      </c>
      <c r="M34" s="2">
        <v>1</v>
      </c>
      <c r="N34" s="2">
        <v>0.66700000000000004</v>
      </c>
      <c r="O34" s="2">
        <v>524</v>
      </c>
      <c r="P34" s="2">
        <v>120.1</v>
      </c>
      <c r="Q34" s="2">
        <v>129</v>
      </c>
      <c r="R34" s="2">
        <v>13</v>
      </c>
      <c r="S34" s="2">
        <v>41</v>
      </c>
      <c r="T34" s="2">
        <v>1</v>
      </c>
      <c r="U34" s="2">
        <v>4</v>
      </c>
      <c r="V34" s="2">
        <v>86</v>
      </c>
      <c r="W34" s="2">
        <v>2</v>
      </c>
      <c r="X34" s="2">
        <v>0</v>
      </c>
      <c r="Y34" s="2">
        <v>60</v>
      </c>
      <c r="Z34" s="2">
        <v>57</v>
      </c>
      <c r="AA34" s="2">
        <v>2033</v>
      </c>
      <c r="AB34" s="50" t="s">
        <v>516</v>
      </c>
      <c r="AC34" s="2">
        <f t="shared" ref="AC34:AC70" si="13">D34</f>
        <v>4.26</v>
      </c>
      <c r="AD34" s="10">
        <f t="shared" ref="AD34:AD70" si="14">(S34+U34)/O34</f>
        <v>8.5877862595419852E-2</v>
      </c>
      <c r="AE34" s="10">
        <f t="shared" ref="AE34:AE70" si="15">V34/O34</f>
        <v>0.16412213740458015</v>
      </c>
      <c r="AF34" s="10">
        <f t="shared" ref="AF34:AF70" si="16">Q34/O34</f>
        <v>0.24618320610687022</v>
      </c>
      <c r="AG34" s="10">
        <f t="shared" ref="AG34:AG70" si="17">R34/O34</f>
        <v>2.4809160305343511E-2</v>
      </c>
      <c r="AH34" s="52">
        <f t="shared" ref="AH34:AH65" si="18">100*AJ34/50</f>
        <v>28</v>
      </c>
      <c r="AI34">
        <f t="shared" si="12"/>
        <v>20</v>
      </c>
      <c r="AJ34">
        <f>(work!$E$2*AP34)+(work!$E$3*AQ34)+(work!$E$4*AR34)+(work!$E$5*AS34)+(work!$E$6*AT34)+(work!$E$7*AU34)</f>
        <v>14</v>
      </c>
      <c r="AK34" t="s">
        <v>477</v>
      </c>
      <c r="AL34" t="s">
        <v>476</v>
      </c>
      <c r="AM34" t="s">
        <v>477</v>
      </c>
      <c r="AN34" t="s">
        <v>477</v>
      </c>
      <c r="AO34" t="s">
        <v>476</v>
      </c>
      <c r="AP34">
        <f t="shared" ref="AP34:AP70" si="19">COUNTIF($AK34:$AO34,"A")</f>
        <v>0</v>
      </c>
      <c r="AQ34">
        <f t="shared" ref="AQ34:AQ70" si="20">COUNTIF($AK34:$AO34,"B")</f>
        <v>0</v>
      </c>
      <c r="AR34">
        <f t="shared" ref="AR34:AR70" si="21">COUNTIF($AK34:$AO34,"C")</f>
        <v>0</v>
      </c>
      <c r="AS34">
        <f t="shared" ref="AS34:AS70" si="22">COUNTIF($AK34:$AO34,"D")</f>
        <v>2</v>
      </c>
      <c r="AT34">
        <f t="shared" ref="AT34:AT70" si="23">COUNTIF($AK34:$AO34,"E")</f>
        <v>3</v>
      </c>
      <c r="AU34">
        <f t="shared" ref="AU34:AU70" si="24">COUNTIF($AK34:$AO34,"F")</f>
        <v>0</v>
      </c>
    </row>
    <row r="35" spans="1:47" x14ac:dyDescent="0.15">
      <c r="A35" s="4">
        <v>25</v>
      </c>
      <c r="B35" s="5" t="s">
        <v>352</v>
      </c>
      <c r="C35" s="22" t="s">
        <v>14</v>
      </c>
      <c r="D35" s="6">
        <v>3.64</v>
      </c>
      <c r="E35" s="2">
        <v>74</v>
      </c>
      <c r="F35" s="2">
        <v>7</v>
      </c>
      <c r="G35" s="2">
        <v>4</v>
      </c>
      <c r="H35" s="2">
        <v>2</v>
      </c>
      <c r="I35" s="2">
        <v>35</v>
      </c>
      <c r="J35" s="2">
        <v>42</v>
      </c>
      <c r="K35" s="2">
        <v>0</v>
      </c>
      <c r="L35" s="2">
        <v>0</v>
      </c>
      <c r="M35" s="2">
        <v>0</v>
      </c>
      <c r="N35" s="2">
        <v>0.63600000000000001</v>
      </c>
      <c r="O35" s="2">
        <v>334</v>
      </c>
      <c r="P35" s="2">
        <v>76.2</v>
      </c>
      <c r="Q35" s="2">
        <v>74</v>
      </c>
      <c r="R35" s="2">
        <v>8</v>
      </c>
      <c r="S35" s="2">
        <v>31</v>
      </c>
      <c r="T35" s="2">
        <v>2</v>
      </c>
      <c r="U35" s="2">
        <v>2</v>
      </c>
      <c r="V35" s="2">
        <v>75</v>
      </c>
      <c r="W35" s="2">
        <v>5</v>
      </c>
      <c r="X35" s="2">
        <v>0</v>
      </c>
      <c r="Y35" s="2">
        <v>37</v>
      </c>
      <c r="Z35" s="2">
        <v>31</v>
      </c>
      <c r="AA35" s="9">
        <v>2034</v>
      </c>
      <c r="AB35" s="50" t="s">
        <v>517</v>
      </c>
      <c r="AC35" s="2">
        <f t="shared" si="13"/>
        <v>3.64</v>
      </c>
      <c r="AD35" s="10">
        <f t="shared" si="14"/>
        <v>9.880239520958084E-2</v>
      </c>
      <c r="AE35" s="10">
        <f t="shared" si="15"/>
        <v>0.22455089820359281</v>
      </c>
      <c r="AF35" s="10">
        <f t="shared" si="16"/>
        <v>0.22155688622754491</v>
      </c>
      <c r="AG35" s="10">
        <f t="shared" si="17"/>
        <v>2.3952095808383235E-2</v>
      </c>
      <c r="AH35" s="52">
        <f t="shared" si="18"/>
        <v>60</v>
      </c>
      <c r="AI35">
        <f t="shared" si="12"/>
        <v>60</v>
      </c>
      <c r="AJ35">
        <f>(work!$E$2*AP35)+(work!$E$3*AQ35)+(work!$E$4*AR35)+(work!$E$5*AS35)+(work!$E$6*AT35)+(work!$E$7*AU35)</f>
        <v>30</v>
      </c>
      <c r="AK35" t="s">
        <v>475</v>
      </c>
      <c r="AL35" t="s">
        <v>477</v>
      </c>
      <c r="AM35" t="s">
        <v>473</v>
      </c>
      <c r="AN35" t="s">
        <v>475</v>
      </c>
      <c r="AO35" t="s">
        <v>475</v>
      </c>
      <c r="AP35">
        <f t="shared" si="19"/>
        <v>1</v>
      </c>
      <c r="AQ35">
        <f t="shared" si="20"/>
        <v>0</v>
      </c>
      <c r="AR35">
        <f t="shared" si="21"/>
        <v>3</v>
      </c>
      <c r="AS35">
        <f t="shared" si="22"/>
        <v>0</v>
      </c>
      <c r="AT35">
        <f t="shared" si="23"/>
        <v>1</v>
      </c>
      <c r="AU35">
        <f t="shared" si="24"/>
        <v>0</v>
      </c>
    </row>
    <row r="36" spans="1:47" x14ac:dyDescent="0.15">
      <c r="A36" s="7">
        <v>58</v>
      </c>
      <c r="B36" s="8" t="s">
        <v>385</v>
      </c>
      <c r="C36" s="15" t="s">
        <v>24</v>
      </c>
      <c r="D36" s="6">
        <v>4.6100000000000003</v>
      </c>
      <c r="E36" s="9">
        <v>22</v>
      </c>
      <c r="F36" s="9">
        <v>6</v>
      </c>
      <c r="G36" s="9">
        <v>10</v>
      </c>
      <c r="H36" s="9">
        <v>0</v>
      </c>
      <c r="I36" s="9">
        <v>1</v>
      </c>
      <c r="J36" s="9">
        <v>2</v>
      </c>
      <c r="K36" s="9">
        <v>0</v>
      </c>
      <c r="L36" s="9">
        <v>0</v>
      </c>
      <c r="M36" s="9">
        <v>0</v>
      </c>
      <c r="N36" s="9">
        <v>0.375</v>
      </c>
      <c r="O36" s="9">
        <v>368</v>
      </c>
      <c r="P36" s="9">
        <v>82</v>
      </c>
      <c r="Q36" s="9">
        <v>81</v>
      </c>
      <c r="R36" s="9">
        <v>12</v>
      </c>
      <c r="S36" s="9">
        <v>38</v>
      </c>
      <c r="T36" s="9">
        <v>0</v>
      </c>
      <c r="U36" s="9">
        <v>5</v>
      </c>
      <c r="V36" s="9">
        <v>85</v>
      </c>
      <c r="W36" s="9">
        <v>5</v>
      </c>
      <c r="X36" s="9">
        <v>0</v>
      </c>
      <c r="Y36" s="9">
        <v>46</v>
      </c>
      <c r="Z36" s="9">
        <v>42</v>
      </c>
      <c r="AA36" s="2">
        <v>2035</v>
      </c>
      <c r="AB36" s="51" t="s">
        <v>518</v>
      </c>
      <c r="AC36" s="2">
        <f t="shared" si="13"/>
        <v>4.6100000000000003</v>
      </c>
      <c r="AD36" s="10">
        <f t="shared" si="14"/>
        <v>0.11684782608695653</v>
      </c>
      <c r="AE36" s="10">
        <f t="shared" si="15"/>
        <v>0.23097826086956522</v>
      </c>
      <c r="AF36" s="10">
        <f t="shared" si="16"/>
        <v>0.22010869565217392</v>
      </c>
      <c r="AG36" s="10">
        <f t="shared" si="17"/>
        <v>3.2608695652173912E-2</v>
      </c>
      <c r="AH36" s="52">
        <f t="shared" si="18"/>
        <v>40</v>
      </c>
      <c r="AI36">
        <f t="shared" si="12"/>
        <v>10</v>
      </c>
      <c r="AJ36">
        <f>(work!$E$2*AP36)+(work!$E$3*AQ36)+(work!$E$4*AR36)+(work!$E$5*AS36)+(work!$E$6*AT36)+(work!$E$7*AU36)</f>
        <v>20</v>
      </c>
      <c r="AK36" t="s">
        <v>478</v>
      </c>
      <c r="AL36" t="s">
        <v>478</v>
      </c>
      <c r="AM36" t="s">
        <v>473</v>
      </c>
      <c r="AN36" t="s">
        <v>475</v>
      </c>
      <c r="AO36" t="s">
        <v>477</v>
      </c>
      <c r="AP36">
        <f t="shared" si="19"/>
        <v>1</v>
      </c>
      <c r="AQ36">
        <f t="shared" si="20"/>
        <v>0</v>
      </c>
      <c r="AR36">
        <f t="shared" si="21"/>
        <v>1</v>
      </c>
      <c r="AS36">
        <f t="shared" si="22"/>
        <v>0</v>
      </c>
      <c r="AT36">
        <f t="shared" si="23"/>
        <v>1</v>
      </c>
      <c r="AU36">
        <f t="shared" si="24"/>
        <v>2</v>
      </c>
    </row>
    <row r="37" spans="1:47" x14ac:dyDescent="0.15">
      <c r="A37" s="7">
        <v>68</v>
      </c>
      <c r="B37" s="8" t="s">
        <v>395</v>
      </c>
      <c r="C37" s="31" t="s">
        <v>19</v>
      </c>
      <c r="D37" s="6">
        <v>5.59</v>
      </c>
      <c r="E37" s="9">
        <v>15</v>
      </c>
      <c r="F37" s="9">
        <v>2</v>
      </c>
      <c r="G37" s="9">
        <v>6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0.25</v>
      </c>
      <c r="O37" s="9">
        <v>373</v>
      </c>
      <c r="P37" s="9">
        <v>83.2</v>
      </c>
      <c r="Q37" s="9">
        <v>91</v>
      </c>
      <c r="R37" s="9">
        <v>12</v>
      </c>
      <c r="S37" s="9">
        <v>35</v>
      </c>
      <c r="T37" s="9">
        <v>0</v>
      </c>
      <c r="U37" s="9">
        <v>4</v>
      </c>
      <c r="V37" s="9">
        <v>55</v>
      </c>
      <c r="W37" s="9">
        <v>0</v>
      </c>
      <c r="X37" s="9">
        <v>2</v>
      </c>
      <c r="Y37" s="9">
        <v>57</v>
      </c>
      <c r="Z37" s="9">
        <v>52</v>
      </c>
      <c r="AA37" s="9">
        <v>2036</v>
      </c>
      <c r="AB37" s="51" t="s">
        <v>519</v>
      </c>
      <c r="AC37" s="2">
        <f t="shared" si="13"/>
        <v>5.59</v>
      </c>
      <c r="AD37" s="10">
        <f t="shared" si="14"/>
        <v>0.10455764075067024</v>
      </c>
      <c r="AE37" s="10">
        <f t="shared" si="15"/>
        <v>0.14745308310991956</v>
      </c>
      <c r="AF37" s="10">
        <f t="shared" si="16"/>
        <v>0.24396782841823056</v>
      </c>
      <c r="AG37" s="10">
        <f t="shared" si="17"/>
        <v>3.2171581769436998E-2</v>
      </c>
      <c r="AH37" s="52">
        <f t="shared" si="18"/>
        <v>16</v>
      </c>
      <c r="AI37">
        <f t="shared" si="12"/>
        <v>10</v>
      </c>
      <c r="AJ37">
        <f>(work!$E$2*AP37)+(work!$E$3*AQ37)+(work!$E$4*AR37)+(work!$E$5*AS37)+(work!$E$6*AT37)+(work!$E$7*AU37)</f>
        <v>8</v>
      </c>
      <c r="AK37" t="s">
        <v>478</v>
      </c>
      <c r="AL37" t="s">
        <v>477</v>
      </c>
      <c r="AM37" t="s">
        <v>478</v>
      </c>
      <c r="AN37" t="s">
        <v>477</v>
      </c>
      <c r="AO37" t="s">
        <v>477</v>
      </c>
      <c r="AP37">
        <f t="shared" si="19"/>
        <v>0</v>
      </c>
      <c r="AQ37">
        <f t="shared" si="20"/>
        <v>0</v>
      </c>
      <c r="AR37">
        <f t="shared" si="21"/>
        <v>0</v>
      </c>
      <c r="AS37">
        <f t="shared" si="22"/>
        <v>0</v>
      </c>
      <c r="AT37">
        <f t="shared" si="23"/>
        <v>3</v>
      </c>
      <c r="AU37">
        <f t="shared" si="24"/>
        <v>2</v>
      </c>
    </row>
    <row r="38" spans="1:47" x14ac:dyDescent="0.15">
      <c r="A38" s="4">
        <v>13</v>
      </c>
      <c r="B38" s="5" t="s">
        <v>340</v>
      </c>
      <c r="C38" s="20" t="s">
        <v>16</v>
      </c>
      <c r="D38" s="6">
        <v>3.11</v>
      </c>
      <c r="E38" s="2">
        <v>24</v>
      </c>
      <c r="F38" s="2">
        <v>11</v>
      </c>
      <c r="G38" s="2">
        <v>5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0.68799999999999994</v>
      </c>
      <c r="O38" s="2">
        <v>609</v>
      </c>
      <c r="P38" s="2">
        <v>144.19999999999999</v>
      </c>
      <c r="Q38" s="2">
        <v>137</v>
      </c>
      <c r="R38" s="2">
        <v>9</v>
      </c>
      <c r="S38" s="2">
        <v>48</v>
      </c>
      <c r="T38" s="2">
        <v>4</v>
      </c>
      <c r="U38" s="2">
        <v>5</v>
      </c>
      <c r="V38" s="2">
        <v>113</v>
      </c>
      <c r="W38" s="2">
        <v>3</v>
      </c>
      <c r="X38" s="2">
        <v>0</v>
      </c>
      <c r="Y38" s="2">
        <v>55</v>
      </c>
      <c r="Z38" s="2">
        <v>50</v>
      </c>
      <c r="AA38" s="2">
        <v>2037</v>
      </c>
      <c r="AB38" s="50" t="s">
        <v>434</v>
      </c>
      <c r="AC38" s="2">
        <f t="shared" si="13"/>
        <v>3.11</v>
      </c>
      <c r="AD38" s="10">
        <f t="shared" si="14"/>
        <v>8.7027914614121515E-2</v>
      </c>
      <c r="AE38" s="10">
        <f t="shared" si="15"/>
        <v>0.18555008210180624</v>
      </c>
      <c r="AF38" s="10">
        <f t="shared" si="16"/>
        <v>0.22495894909688013</v>
      </c>
      <c r="AG38" s="10">
        <f t="shared" si="17"/>
        <v>1.4778325123152709E-2</v>
      </c>
      <c r="AH38" s="52">
        <f t="shared" si="18"/>
        <v>60</v>
      </c>
      <c r="AI38">
        <f t="shared" si="12"/>
        <v>80</v>
      </c>
      <c r="AJ38">
        <f>(work!$E$2*AP38)+(work!$E$3*AQ38)+(work!$E$4*AR38)+(work!$E$5*AS38)+(work!$E$6*AT38)+(work!$E$7*AU38)</f>
        <v>30</v>
      </c>
      <c r="AK38" t="s">
        <v>474</v>
      </c>
      <c r="AL38" t="s">
        <v>476</v>
      </c>
      <c r="AM38" t="s">
        <v>476</v>
      </c>
      <c r="AN38" t="s">
        <v>476</v>
      </c>
      <c r="AO38" t="s">
        <v>473</v>
      </c>
      <c r="AP38">
        <f t="shared" si="19"/>
        <v>1</v>
      </c>
      <c r="AQ38">
        <f t="shared" si="20"/>
        <v>1</v>
      </c>
      <c r="AR38">
        <f t="shared" si="21"/>
        <v>0</v>
      </c>
      <c r="AS38">
        <f t="shared" si="22"/>
        <v>3</v>
      </c>
      <c r="AT38">
        <f t="shared" si="23"/>
        <v>0</v>
      </c>
      <c r="AU38">
        <f t="shared" si="24"/>
        <v>0</v>
      </c>
    </row>
    <row r="39" spans="1:47" x14ac:dyDescent="0.15">
      <c r="A39" s="4">
        <v>3</v>
      </c>
      <c r="B39" s="5" t="s">
        <v>330</v>
      </c>
      <c r="C39" s="22" t="s">
        <v>13</v>
      </c>
      <c r="D39" s="6">
        <v>2.14</v>
      </c>
      <c r="E39" s="2">
        <v>28</v>
      </c>
      <c r="F39" s="2">
        <v>15</v>
      </c>
      <c r="G39" s="2">
        <v>8</v>
      </c>
      <c r="H39" s="2">
        <v>0</v>
      </c>
      <c r="I39" s="2">
        <v>0</v>
      </c>
      <c r="J39" s="2">
        <v>0</v>
      </c>
      <c r="K39" s="2">
        <v>10</v>
      </c>
      <c r="L39" s="2">
        <v>8</v>
      </c>
      <c r="M39" s="2">
        <v>4</v>
      </c>
      <c r="N39" s="2">
        <v>0.65200000000000002</v>
      </c>
      <c r="O39" s="2">
        <v>801</v>
      </c>
      <c r="P39" s="2">
        <v>202</v>
      </c>
      <c r="Q39" s="2">
        <v>166</v>
      </c>
      <c r="R39" s="2">
        <v>14</v>
      </c>
      <c r="S39" s="2">
        <v>37</v>
      </c>
      <c r="T39" s="2">
        <v>1</v>
      </c>
      <c r="U39" s="2">
        <v>3</v>
      </c>
      <c r="V39" s="2">
        <v>200</v>
      </c>
      <c r="W39" s="2">
        <v>3</v>
      </c>
      <c r="X39" s="2">
        <v>0</v>
      </c>
      <c r="Y39" s="2">
        <v>52</v>
      </c>
      <c r="Z39" s="2">
        <v>48</v>
      </c>
      <c r="AA39" s="9">
        <v>2038</v>
      </c>
      <c r="AB39" s="50" t="s">
        <v>520</v>
      </c>
      <c r="AC39" s="2">
        <f t="shared" si="13"/>
        <v>2.14</v>
      </c>
      <c r="AD39" s="10">
        <f t="shared" si="14"/>
        <v>4.9937578027465665E-2</v>
      </c>
      <c r="AE39" s="10">
        <f t="shared" si="15"/>
        <v>0.24968789013732834</v>
      </c>
      <c r="AF39" s="10">
        <f t="shared" si="16"/>
        <v>0.20724094881398253</v>
      </c>
      <c r="AG39" s="10">
        <f t="shared" si="17"/>
        <v>1.7478152309612985E-2</v>
      </c>
      <c r="AH39" s="52">
        <f t="shared" si="18"/>
        <v>100</v>
      </c>
      <c r="AI39">
        <f t="shared" si="12"/>
        <v>100</v>
      </c>
      <c r="AJ39">
        <f>(work!$E$2*AP39)+(work!$E$3*AQ39)+(work!$E$4*AR39)+(work!$E$5*AS39)+(work!$E$6*AT39)+(work!$E$7*AU39)</f>
        <v>50</v>
      </c>
      <c r="AK39" t="s">
        <v>473</v>
      </c>
      <c r="AL39" t="s">
        <v>473</v>
      </c>
      <c r="AM39" t="s">
        <v>473</v>
      </c>
      <c r="AN39" t="s">
        <v>473</v>
      </c>
      <c r="AO39" t="s">
        <v>473</v>
      </c>
      <c r="AP39">
        <f t="shared" si="19"/>
        <v>5</v>
      </c>
      <c r="AQ39">
        <f t="shared" si="20"/>
        <v>0</v>
      </c>
      <c r="AR39">
        <f t="shared" si="21"/>
        <v>0</v>
      </c>
      <c r="AS39">
        <f t="shared" si="22"/>
        <v>0</v>
      </c>
      <c r="AT39">
        <f t="shared" si="23"/>
        <v>0</v>
      </c>
      <c r="AU39">
        <f t="shared" si="24"/>
        <v>0</v>
      </c>
    </row>
    <row r="40" spans="1:47" x14ac:dyDescent="0.15">
      <c r="A40" s="7">
        <v>19</v>
      </c>
      <c r="B40" s="8" t="s">
        <v>347</v>
      </c>
      <c r="C40" s="14" t="s">
        <v>23</v>
      </c>
      <c r="D40" s="6">
        <v>3.51</v>
      </c>
      <c r="E40" s="9">
        <v>22</v>
      </c>
      <c r="F40" s="9">
        <v>13</v>
      </c>
      <c r="G40" s="9">
        <v>7</v>
      </c>
      <c r="H40" s="9">
        <v>0</v>
      </c>
      <c r="I40" s="9">
        <v>0</v>
      </c>
      <c r="J40" s="9">
        <v>0</v>
      </c>
      <c r="K40" s="9">
        <v>1</v>
      </c>
      <c r="L40" s="9">
        <v>1</v>
      </c>
      <c r="M40" s="9">
        <v>1</v>
      </c>
      <c r="N40" s="9">
        <v>0.65</v>
      </c>
      <c r="O40" s="9">
        <v>584</v>
      </c>
      <c r="P40" s="9">
        <v>141</v>
      </c>
      <c r="Q40" s="9">
        <v>116</v>
      </c>
      <c r="R40" s="9">
        <v>21</v>
      </c>
      <c r="S40" s="9">
        <v>58</v>
      </c>
      <c r="T40" s="9">
        <v>0</v>
      </c>
      <c r="U40" s="9">
        <v>5</v>
      </c>
      <c r="V40" s="9">
        <v>163</v>
      </c>
      <c r="W40" s="9">
        <v>5</v>
      </c>
      <c r="X40" s="9">
        <v>0</v>
      </c>
      <c r="Y40" s="9">
        <v>57</v>
      </c>
      <c r="Z40" s="9">
        <v>55</v>
      </c>
      <c r="AA40" s="2">
        <v>2039</v>
      </c>
      <c r="AB40" s="51" t="s">
        <v>521</v>
      </c>
      <c r="AC40" s="2">
        <f t="shared" si="13"/>
        <v>3.51</v>
      </c>
      <c r="AD40" s="10">
        <f t="shared" si="14"/>
        <v>0.10787671232876712</v>
      </c>
      <c r="AE40" s="10">
        <f t="shared" si="15"/>
        <v>0.2791095890410959</v>
      </c>
      <c r="AF40" s="10">
        <f t="shared" si="16"/>
        <v>0.19863013698630136</v>
      </c>
      <c r="AG40" s="10">
        <f t="shared" si="17"/>
        <v>3.5958904109589039E-2</v>
      </c>
      <c r="AH40" s="52">
        <f t="shared" si="18"/>
        <v>62</v>
      </c>
      <c r="AI40">
        <f t="shared" si="12"/>
        <v>80</v>
      </c>
      <c r="AJ40">
        <f>(work!$E$2*AP40)+(work!$E$3*AQ40)+(work!$E$4*AR40)+(work!$E$5*AS40)+(work!$E$6*AT40)+(work!$E$7*AU40)</f>
        <v>31</v>
      </c>
      <c r="AK40" t="s">
        <v>474</v>
      </c>
      <c r="AL40" t="s">
        <v>477</v>
      </c>
      <c r="AM40" t="s">
        <v>473</v>
      </c>
      <c r="AN40" t="s">
        <v>473</v>
      </c>
      <c r="AO40" t="s">
        <v>478</v>
      </c>
      <c r="AP40">
        <f t="shared" si="19"/>
        <v>2</v>
      </c>
      <c r="AQ40">
        <f t="shared" si="20"/>
        <v>1</v>
      </c>
      <c r="AR40">
        <f t="shared" si="21"/>
        <v>0</v>
      </c>
      <c r="AS40">
        <f t="shared" si="22"/>
        <v>0</v>
      </c>
      <c r="AT40">
        <f t="shared" si="23"/>
        <v>1</v>
      </c>
      <c r="AU40">
        <f t="shared" si="24"/>
        <v>1</v>
      </c>
    </row>
    <row r="41" spans="1:47" x14ac:dyDescent="0.15">
      <c r="A41" s="7">
        <v>54</v>
      </c>
      <c r="B41" s="8" t="s">
        <v>381</v>
      </c>
      <c r="C41" s="17" t="s">
        <v>22</v>
      </c>
      <c r="D41" s="6">
        <v>4.5</v>
      </c>
      <c r="E41" s="9">
        <v>18</v>
      </c>
      <c r="F41" s="9">
        <v>5</v>
      </c>
      <c r="G41" s="9">
        <v>7</v>
      </c>
      <c r="H41" s="9">
        <v>0</v>
      </c>
      <c r="I41" s="9">
        <v>0</v>
      </c>
      <c r="J41" s="9">
        <v>0</v>
      </c>
      <c r="K41" s="9">
        <v>1</v>
      </c>
      <c r="L41" s="9">
        <v>0</v>
      </c>
      <c r="M41" s="9">
        <v>0</v>
      </c>
      <c r="N41" s="9">
        <v>0.41699999999999998</v>
      </c>
      <c r="O41" s="9">
        <v>459</v>
      </c>
      <c r="P41" s="9">
        <v>110</v>
      </c>
      <c r="Q41" s="9">
        <v>110</v>
      </c>
      <c r="R41" s="9">
        <v>21</v>
      </c>
      <c r="S41" s="9">
        <v>28</v>
      </c>
      <c r="T41" s="9">
        <v>1</v>
      </c>
      <c r="U41" s="9">
        <v>3</v>
      </c>
      <c r="V41" s="9">
        <v>78</v>
      </c>
      <c r="W41" s="9">
        <v>2</v>
      </c>
      <c r="X41" s="9">
        <v>0</v>
      </c>
      <c r="Y41" s="9">
        <v>61</v>
      </c>
      <c r="Z41" s="9">
        <v>55</v>
      </c>
      <c r="AA41" s="9">
        <v>2040</v>
      </c>
      <c r="AB41" s="51" t="s">
        <v>522</v>
      </c>
      <c r="AC41" s="2">
        <f t="shared" si="13"/>
        <v>4.5</v>
      </c>
      <c r="AD41" s="10">
        <f t="shared" si="14"/>
        <v>6.7538126361655779E-2</v>
      </c>
      <c r="AE41" s="10">
        <f t="shared" si="15"/>
        <v>0.16993464052287582</v>
      </c>
      <c r="AF41" s="10">
        <f t="shared" si="16"/>
        <v>0.23965141612200436</v>
      </c>
      <c r="AG41" s="10">
        <f t="shared" si="17"/>
        <v>4.5751633986928102E-2</v>
      </c>
      <c r="AH41" s="52">
        <f t="shared" si="18"/>
        <v>30</v>
      </c>
      <c r="AI41">
        <f t="shared" si="12"/>
        <v>20</v>
      </c>
      <c r="AJ41">
        <f>(work!$E$2*AP41)+(work!$E$3*AQ41)+(work!$E$4*AR41)+(work!$E$5*AS41)+(work!$E$6*AT41)+(work!$E$7*AU41)</f>
        <v>15</v>
      </c>
      <c r="AK41" t="s">
        <v>477</v>
      </c>
      <c r="AL41" t="s">
        <v>474</v>
      </c>
      <c r="AM41" t="s">
        <v>477</v>
      </c>
      <c r="AN41" t="s">
        <v>477</v>
      </c>
      <c r="AO41" t="s">
        <v>478</v>
      </c>
      <c r="AP41">
        <f t="shared" si="19"/>
        <v>0</v>
      </c>
      <c r="AQ41">
        <f t="shared" si="20"/>
        <v>1</v>
      </c>
      <c r="AR41">
        <f t="shared" si="21"/>
        <v>0</v>
      </c>
      <c r="AS41">
        <f t="shared" si="22"/>
        <v>0</v>
      </c>
      <c r="AT41">
        <f t="shared" si="23"/>
        <v>3</v>
      </c>
      <c r="AU41">
        <f t="shared" si="24"/>
        <v>1</v>
      </c>
    </row>
    <row r="42" spans="1:47" x14ac:dyDescent="0.15">
      <c r="A42" s="7">
        <v>60</v>
      </c>
      <c r="B42" s="8" t="s">
        <v>387</v>
      </c>
      <c r="C42" s="19" t="s">
        <v>13</v>
      </c>
      <c r="D42" s="6">
        <v>4.8</v>
      </c>
      <c r="E42" s="9">
        <v>16</v>
      </c>
      <c r="F42" s="9">
        <v>2</v>
      </c>
      <c r="G42" s="9">
        <v>8</v>
      </c>
      <c r="H42" s="9">
        <v>0</v>
      </c>
      <c r="I42" s="9">
        <v>0</v>
      </c>
      <c r="J42" s="9">
        <v>0</v>
      </c>
      <c r="K42" s="9">
        <v>1</v>
      </c>
      <c r="L42" s="9">
        <v>0</v>
      </c>
      <c r="M42" s="9">
        <v>0</v>
      </c>
      <c r="N42" s="9">
        <v>0.2</v>
      </c>
      <c r="O42" s="9">
        <v>396</v>
      </c>
      <c r="P42" s="9">
        <v>86.1</v>
      </c>
      <c r="Q42" s="9">
        <v>113</v>
      </c>
      <c r="R42" s="9">
        <v>13</v>
      </c>
      <c r="S42" s="9">
        <v>27</v>
      </c>
      <c r="T42" s="9">
        <v>2</v>
      </c>
      <c r="U42" s="9">
        <v>6</v>
      </c>
      <c r="V42" s="9">
        <v>60</v>
      </c>
      <c r="W42" s="9">
        <v>1</v>
      </c>
      <c r="X42" s="9">
        <v>0</v>
      </c>
      <c r="Y42" s="9">
        <v>52</v>
      </c>
      <c r="Z42" s="9">
        <v>46</v>
      </c>
      <c r="AA42" s="2">
        <v>2041</v>
      </c>
      <c r="AB42" s="51" t="s">
        <v>523</v>
      </c>
      <c r="AC42" s="2">
        <f t="shared" si="13"/>
        <v>4.8</v>
      </c>
      <c r="AD42" s="10">
        <f t="shared" si="14"/>
        <v>8.3333333333333329E-2</v>
      </c>
      <c r="AE42" s="10">
        <f t="shared" si="15"/>
        <v>0.15151515151515152</v>
      </c>
      <c r="AF42" s="10">
        <f t="shared" si="16"/>
        <v>0.28535353535353536</v>
      </c>
      <c r="AG42" s="10">
        <f t="shared" si="17"/>
        <v>3.2828282828282832E-2</v>
      </c>
      <c r="AH42" s="52">
        <f t="shared" si="18"/>
        <v>22</v>
      </c>
      <c r="AI42">
        <f t="shared" si="12"/>
        <v>10</v>
      </c>
      <c r="AJ42">
        <f>(work!$E$2*AP42)+(work!$E$3*AQ42)+(work!$E$4*AR42)+(work!$E$5*AS42)+(work!$E$6*AT42)+(work!$E$7*AU42)</f>
        <v>11</v>
      </c>
      <c r="AK42" t="s">
        <v>478</v>
      </c>
      <c r="AL42" t="s">
        <v>475</v>
      </c>
      <c r="AM42" t="s">
        <v>478</v>
      </c>
      <c r="AN42" t="s">
        <v>478</v>
      </c>
      <c r="AO42" t="s">
        <v>477</v>
      </c>
      <c r="AP42">
        <f t="shared" si="19"/>
        <v>0</v>
      </c>
      <c r="AQ42">
        <f t="shared" si="20"/>
        <v>0</v>
      </c>
      <c r="AR42">
        <f t="shared" si="21"/>
        <v>1</v>
      </c>
      <c r="AS42">
        <f t="shared" si="22"/>
        <v>0</v>
      </c>
      <c r="AT42">
        <f t="shared" si="23"/>
        <v>1</v>
      </c>
      <c r="AU42">
        <f t="shared" si="24"/>
        <v>3</v>
      </c>
    </row>
    <row r="43" spans="1:47" x14ac:dyDescent="0.15">
      <c r="A43" s="7">
        <v>52</v>
      </c>
      <c r="B43" s="8" t="s">
        <v>379</v>
      </c>
      <c r="C43" s="17" t="s">
        <v>23</v>
      </c>
      <c r="D43" s="6">
        <v>4.4800000000000004</v>
      </c>
      <c r="E43" s="9">
        <v>27</v>
      </c>
      <c r="F43" s="9">
        <v>4</v>
      </c>
      <c r="G43" s="9">
        <v>9</v>
      </c>
      <c r="H43" s="9">
        <v>1</v>
      </c>
      <c r="I43" s="9">
        <v>0</v>
      </c>
      <c r="J43" s="9">
        <v>1</v>
      </c>
      <c r="K43" s="9">
        <v>3</v>
      </c>
      <c r="L43" s="9">
        <v>3</v>
      </c>
      <c r="M43" s="9">
        <v>0</v>
      </c>
      <c r="N43" s="9">
        <v>0.308</v>
      </c>
      <c r="O43" s="9">
        <v>522</v>
      </c>
      <c r="P43" s="9">
        <v>124.2</v>
      </c>
      <c r="Q43" s="9">
        <v>123</v>
      </c>
      <c r="R43" s="9">
        <v>11</v>
      </c>
      <c r="S43" s="9">
        <v>37</v>
      </c>
      <c r="T43" s="9">
        <v>0</v>
      </c>
      <c r="U43" s="9">
        <v>1</v>
      </c>
      <c r="V43" s="9">
        <v>87</v>
      </c>
      <c r="W43" s="9">
        <v>1</v>
      </c>
      <c r="X43" s="9">
        <v>0</v>
      </c>
      <c r="Y43" s="9">
        <v>67</v>
      </c>
      <c r="Z43" s="9">
        <v>62</v>
      </c>
      <c r="AA43" s="9">
        <v>2042</v>
      </c>
      <c r="AB43" s="51" t="s">
        <v>524</v>
      </c>
      <c r="AC43" s="2">
        <f t="shared" si="13"/>
        <v>4.4800000000000004</v>
      </c>
      <c r="AD43" s="10">
        <f t="shared" si="14"/>
        <v>7.2796934865900387E-2</v>
      </c>
      <c r="AE43" s="10">
        <f t="shared" si="15"/>
        <v>0.16666666666666666</v>
      </c>
      <c r="AF43" s="10">
        <f t="shared" si="16"/>
        <v>0.23563218390804597</v>
      </c>
      <c r="AG43" s="10">
        <f t="shared" si="17"/>
        <v>2.1072796934865901E-2</v>
      </c>
      <c r="AH43" s="52">
        <f t="shared" si="18"/>
        <v>44</v>
      </c>
      <c r="AI43">
        <f t="shared" si="12"/>
        <v>20</v>
      </c>
      <c r="AJ43">
        <f>(work!$E$2*AP43)+(work!$E$3*AQ43)+(work!$E$4*AR43)+(work!$E$5*AS43)+(work!$E$6*AT43)+(work!$E$7*AU43)</f>
        <v>22</v>
      </c>
      <c r="AK43" t="s">
        <v>477</v>
      </c>
      <c r="AL43" t="s">
        <v>475</v>
      </c>
      <c r="AM43" t="s">
        <v>477</v>
      </c>
      <c r="AN43" t="s">
        <v>476</v>
      </c>
      <c r="AO43" t="s">
        <v>474</v>
      </c>
      <c r="AP43">
        <f t="shared" si="19"/>
        <v>0</v>
      </c>
      <c r="AQ43">
        <f t="shared" si="20"/>
        <v>1</v>
      </c>
      <c r="AR43">
        <f t="shared" si="21"/>
        <v>1</v>
      </c>
      <c r="AS43">
        <f t="shared" si="22"/>
        <v>1</v>
      </c>
      <c r="AT43">
        <f t="shared" si="23"/>
        <v>2</v>
      </c>
      <c r="AU43">
        <f t="shared" si="24"/>
        <v>0</v>
      </c>
    </row>
    <row r="44" spans="1:47" x14ac:dyDescent="0.15">
      <c r="A44" s="7">
        <v>30</v>
      </c>
      <c r="B44" s="8" t="s">
        <v>357</v>
      </c>
      <c r="C44" s="19" t="s">
        <v>20</v>
      </c>
      <c r="D44" s="6">
        <v>3.81</v>
      </c>
      <c r="E44" s="9">
        <v>26</v>
      </c>
      <c r="F44" s="9">
        <v>16</v>
      </c>
      <c r="G44" s="9">
        <v>5</v>
      </c>
      <c r="H44" s="9">
        <v>0</v>
      </c>
      <c r="I44" s="9">
        <v>0</v>
      </c>
      <c r="J44" s="9">
        <v>0</v>
      </c>
      <c r="K44" s="9">
        <v>5</v>
      </c>
      <c r="L44" s="9">
        <v>2</v>
      </c>
      <c r="M44" s="9">
        <v>1</v>
      </c>
      <c r="N44" s="9">
        <v>0.76200000000000001</v>
      </c>
      <c r="O44" s="9">
        <v>730</v>
      </c>
      <c r="P44" s="9">
        <v>172.2</v>
      </c>
      <c r="Q44" s="9">
        <v>173</v>
      </c>
      <c r="R44" s="9">
        <v>12</v>
      </c>
      <c r="S44" s="9">
        <v>47</v>
      </c>
      <c r="T44" s="9">
        <v>0</v>
      </c>
      <c r="U44" s="9">
        <v>11</v>
      </c>
      <c r="V44" s="9">
        <v>102</v>
      </c>
      <c r="W44" s="9">
        <v>5</v>
      </c>
      <c r="X44" s="9">
        <v>0</v>
      </c>
      <c r="Y44" s="9">
        <v>81</v>
      </c>
      <c r="Z44" s="9">
        <v>73</v>
      </c>
      <c r="AA44" s="2">
        <v>2043</v>
      </c>
      <c r="AB44" s="51" t="s">
        <v>525</v>
      </c>
      <c r="AC44" s="2">
        <f t="shared" si="13"/>
        <v>3.81</v>
      </c>
      <c r="AD44" s="10">
        <f t="shared" si="14"/>
        <v>7.9452054794520555E-2</v>
      </c>
      <c r="AE44" s="10">
        <f t="shared" si="15"/>
        <v>0.13972602739726028</v>
      </c>
      <c r="AF44" s="10">
        <f t="shared" si="16"/>
        <v>0.23698630136986301</v>
      </c>
      <c r="AG44" s="10">
        <f t="shared" si="17"/>
        <v>1.643835616438356E-2</v>
      </c>
      <c r="AH44" s="52">
        <f t="shared" si="18"/>
        <v>50</v>
      </c>
      <c r="AI44">
        <f t="shared" si="12"/>
        <v>60</v>
      </c>
      <c r="AJ44">
        <f>(work!$E$2*AP44)+(work!$E$3*AQ44)+(work!$E$4*AR44)+(work!$E$5*AS44)+(work!$E$6*AT44)+(work!$E$7*AU44)</f>
        <v>25</v>
      </c>
      <c r="AK44" t="s">
        <v>475</v>
      </c>
      <c r="AL44" t="s">
        <v>475</v>
      </c>
      <c r="AM44" t="s">
        <v>478</v>
      </c>
      <c r="AN44" t="s">
        <v>477</v>
      </c>
      <c r="AO44" t="s">
        <v>473</v>
      </c>
      <c r="AP44">
        <f t="shared" si="19"/>
        <v>1</v>
      </c>
      <c r="AQ44">
        <f t="shared" si="20"/>
        <v>0</v>
      </c>
      <c r="AR44">
        <f t="shared" si="21"/>
        <v>2</v>
      </c>
      <c r="AS44">
        <f t="shared" si="22"/>
        <v>0</v>
      </c>
      <c r="AT44">
        <f t="shared" si="23"/>
        <v>1</v>
      </c>
      <c r="AU44">
        <f t="shared" si="24"/>
        <v>1</v>
      </c>
    </row>
    <row r="45" spans="1:47" x14ac:dyDescent="0.15">
      <c r="A45" s="4">
        <v>21</v>
      </c>
      <c r="B45" s="5" t="s">
        <v>348</v>
      </c>
      <c r="C45" s="13" t="s">
        <v>21</v>
      </c>
      <c r="D45" s="6">
        <v>3.55</v>
      </c>
      <c r="E45" s="2">
        <v>18</v>
      </c>
      <c r="F45" s="2">
        <v>4</v>
      </c>
      <c r="G45" s="2">
        <v>6</v>
      </c>
      <c r="H45" s="2">
        <v>0</v>
      </c>
      <c r="I45" s="2">
        <v>0</v>
      </c>
      <c r="J45" s="2">
        <v>0</v>
      </c>
      <c r="K45" s="2">
        <v>1</v>
      </c>
      <c r="L45" s="2">
        <v>1</v>
      </c>
      <c r="M45" s="2">
        <v>0</v>
      </c>
      <c r="N45" s="2">
        <v>0.4</v>
      </c>
      <c r="O45" s="2">
        <v>414</v>
      </c>
      <c r="P45" s="2">
        <v>99</v>
      </c>
      <c r="Q45" s="2">
        <v>90</v>
      </c>
      <c r="R45" s="2">
        <v>7</v>
      </c>
      <c r="S45" s="2">
        <v>30</v>
      </c>
      <c r="T45" s="2">
        <v>0</v>
      </c>
      <c r="U45" s="2">
        <v>5</v>
      </c>
      <c r="V45" s="2">
        <v>84</v>
      </c>
      <c r="W45" s="2">
        <v>4</v>
      </c>
      <c r="X45" s="2">
        <v>0</v>
      </c>
      <c r="Y45" s="2">
        <v>40</v>
      </c>
      <c r="Z45" s="2">
        <v>39</v>
      </c>
      <c r="AA45" s="9">
        <v>2044</v>
      </c>
      <c r="AB45" s="50" t="s">
        <v>441</v>
      </c>
      <c r="AC45" s="2">
        <f t="shared" si="13"/>
        <v>3.55</v>
      </c>
      <c r="AD45" s="10">
        <f t="shared" si="14"/>
        <v>8.4541062801932368E-2</v>
      </c>
      <c r="AE45" s="10">
        <f t="shared" si="15"/>
        <v>0.20289855072463769</v>
      </c>
      <c r="AF45" s="10">
        <f t="shared" si="16"/>
        <v>0.21739130434782608</v>
      </c>
      <c r="AG45" s="10">
        <f t="shared" si="17"/>
        <v>1.6908212560386472E-2</v>
      </c>
      <c r="AH45" s="52">
        <f t="shared" si="18"/>
        <v>72</v>
      </c>
      <c r="AI45">
        <f t="shared" si="12"/>
        <v>80</v>
      </c>
      <c r="AJ45">
        <f>(work!$E$2*AP45)+(work!$E$3*AQ45)+(work!$E$4*AR45)+(work!$E$5*AS45)+(work!$E$6*AT45)+(work!$E$7*AU45)</f>
        <v>36</v>
      </c>
      <c r="AK45" t="s">
        <v>474</v>
      </c>
      <c r="AL45" t="s">
        <v>476</v>
      </c>
      <c r="AM45" t="s">
        <v>474</v>
      </c>
      <c r="AN45" t="s">
        <v>475</v>
      </c>
      <c r="AO45" t="s">
        <v>473</v>
      </c>
      <c r="AP45">
        <f t="shared" si="19"/>
        <v>1</v>
      </c>
      <c r="AQ45">
        <f t="shared" si="20"/>
        <v>2</v>
      </c>
      <c r="AR45">
        <f t="shared" si="21"/>
        <v>1</v>
      </c>
      <c r="AS45">
        <f t="shared" si="22"/>
        <v>1</v>
      </c>
      <c r="AT45">
        <f t="shared" si="23"/>
        <v>0</v>
      </c>
      <c r="AU45">
        <f t="shared" si="24"/>
        <v>0</v>
      </c>
    </row>
    <row r="46" spans="1:47" x14ac:dyDescent="0.15">
      <c r="A46" s="7">
        <v>50</v>
      </c>
      <c r="B46" s="8" t="s">
        <v>377</v>
      </c>
      <c r="C46" s="14" t="s">
        <v>20</v>
      </c>
      <c r="D46" s="6">
        <v>4.42</v>
      </c>
      <c r="E46" s="9">
        <v>22</v>
      </c>
      <c r="F46" s="9">
        <v>5</v>
      </c>
      <c r="G46" s="9">
        <v>8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0.38500000000000001</v>
      </c>
      <c r="O46" s="9">
        <v>535</v>
      </c>
      <c r="P46" s="9">
        <v>124.1</v>
      </c>
      <c r="Q46" s="9">
        <v>114</v>
      </c>
      <c r="R46" s="9">
        <v>16</v>
      </c>
      <c r="S46" s="9">
        <v>56</v>
      </c>
      <c r="T46" s="9">
        <v>0</v>
      </c>
      <c r="U46" s="9">
        <v>6</v>
      </c>
      <c r="V46" s="9">
        <v>82</v>
      </c>
      <c r="W46" s="9">
        <v>2</v>
      </c>
      <c r="X46" s="9">
        <v>0</v>
      </c>
      <c r="Y46" s="9">
        <v>65</v>
      </c>
      <c r="Z46" s="9">
        <v>61</v>
      </c>
      <c r="AA46" s="2">
        <v>2045</v>
      </c>
      <c r="AB46" s="51" t="s">
        <v>526</v>
      </c>
      <c r="AC46" s="2">
        <f t="shared" si="13"/>
        <v>4.42</v>
      </c>
      <c r="AD46" s="10">
        <f t="shared" si="14"/>
        <v>0.11588785046728972</v>
      </c>
      <c r="AE46" s="10">
        <f t="shared" si="15"/>
        <v>0.15327102803738318</v>
      </c>
      <c r="AF46" s="10">
        <f t="shared" si="16"/>
        <v>0.21308411214953271</v>
      </c>
      <c r="AG46" s="10">
        <f t="shared" si="17"/>
        <v>2.9906542056074768E-2</v>
      </c>
      <c r="AH46" s="52">
        <f t="shared" si="18"/>
        <v>32</v>
      </c>
      <c r="AI46">
        <f t="shared" si="12"/>
        <v>20</v>
      </c>
      <c r="AJ46">
        <f>(work!$E$2*AP46)+(work!$E$3*AQ46)+(work!$E$4*AR46)+(work!$E$5*AS46)+(work!$E$6*AT46)+(work!$E$7*AU46)</f>
        <v>16</v>
      </c>
      <c r="AK46" t="s">
        <v>477</v>
      </c>
      <c r="AL46" t="s">
        <v>478</v>
      </c>
      <c r="AM46" t="s">
        <v>478</v>
      </c>
      <c r="AN46" t="s">
        <v>474</v>
      </c>
      <c r="AO46" t="s">
        <v>476</v>
      </c>
      <c r="AP46">
        <f t="shared" si="19"/>
        <v>0</v>
      </c>
      <c r="AQ46">
        <f t="shared" si="20"/>
        <v>1</v>
      </c>
      <c r="AR46">
        <f t="shared" si="21"/>
        <v>0</v>
      </c>
      <c r="AS46">
        <f t="shared" si="22"/>
        <v>1</v>
      </c>
      <c r="AT46">
        <f t="shared" si="23"/>
        <v>1</v>
      </c>
      <c r="AU46">
        <f t="shared" si="24"/>
        <v>2</v>
      </c>
    </row>
    <row r="47" spans="1:47" x14ac:dyDescent="0.15">
      <c r="A47" s="4">
        <v>67</v>
      </c>
      <c r="B47" s="5" t="s">
        <v>394</v>
      </c>
      <c r="C47" s="16" t="s">
        <v>23</v>
      </c>
      <c r="D47" s="6">
        <v>5.2</v>
      </c>
      <c r="E47" s="2">
        <v>23</v>
      </c>
      <c r="F47" s="2">
        <v>5</v>
      </c>
      <c r="G47" s="2">
        <v>3</v>
      </c>
      <c r="H47" s="2">
        <v>0</v>
      </c>
      <c r="I47" s="2">
        <v>0</v>
      </c>
      <c r="J47" s="2">
        <v>1</v>
      </c>
      <c r="K47" s="2">
        <v>0</v>
      </c>
      <c r="L47" s="2">
        <v>0</v>
      </c>
      <c r="M47" s="2">
        <v>0</v>
      </c>
      <c r="N47" s="2">
        <v>0.625</v>
      </c>
      <c r="O47" s="2">
        <v>410</v>
      </c>
      <c r="P47" s="2">
        <v>91.2</v>
      </c>
      <c r="Q47" s="2">
        <v>87</v>
      </c>
      <c r="R47" s="2">
        <v>13</v>
      </c>
      <c r="S47" s="2">
        <v>57</v>
      </c>
      <c r="T47" s="2">
        <v>0</v>
      </c>
      <c r="U47" s="2">
        <v>3</v>
      </c>
      <c r="V47" s="2">
        <v>79</v>
      </c>
      <c r="W47" s="2">
        <v>5</v>
      </c>
      <c r="X47" s="2">
        <v>1</v>
      </c>
      <c r="Y47" s="2">
        <v>54</v>
      </c>
      <c r="Z47" s="2">
        <v>53</v>
      </c>
      <c r="AA47" s="9">
        <v>2046</v>
      </c>
      <c r="AB47" s="50" t="s">
        <v>527</v>
      </c>
      <c r="AC47" s="2">
        <f t="shared" si="13"/>
        <v>5.2</v>
      </c>
      <c r="AD47" s="10">
        <f t="shared" si="14"/>
        <v>0.14634146341463414</v>
      </c>
      <c r="AE47" s="10">
        <f t="shared" si="15"/>
        <v>0.1926829268292683</v>
      </c>
      <c r="AF47" s="10">
        <f t="shared" si="16"/>
        <v>0.21219512195121951</v>
      </c>
      <c r="AG47" s="10">
        <f t="shared" si="17"/>
        <v>3.1707317073170732E-2</v>
      </c>
      <c r="AH47" s="52">
        <f t="shared" si="18"/>
        <v>36</v>
      </c>
      <c r="AI47">
        <f t="shared" si="12"/>
        <v>10</v>
      </c>
      <c r="AJ47">
        <f>(work!$E$2*AP47)+(work!$E$3*AQ47)+(work!$E$4*AR47)+(work!$E$5*AS47)+(work!$E$6*AT47)+(work!$E$7*AU47)</f>
        <v>18</v>
      </c>
      <c r="AK47" t="s">
        <v>478</v>
      </c>
      <c r="AL47" t="s">
        <v>478</v>
      </c>
      <c r="AM47" t="s">
        <v>475</v>
      </c>
      <c r="AN47" t="s">
        <v>474</v>
      </c>
      <c r="AO47" t="s">
        <v>477</v>
      </c>
      <c r="AP47">
        <f t="shared" si="19"/>
        <v>0</v>
      </c>
      <c r="AQ47">
        <f t="shared" si="20"/>
        <v>1</v>
      </c>
      <c r="AR47">
        <f t="shared" si="21"/>
        <v>1</v>
      </c>
      <c r="AS47">
        <f t="shared" si="22"/>
        <v>0</v>
      </c>
      <c r="AT47">
        <f t="shared" si="23"/>
        <v>1</v>
      </c>
      <c r="AU47">
        <f t="shared" si="24"/>
        <v>2</v>
      </c>
    </row>
    <row r="48" spans="1:47" x14ac:dyDescent="0.15">
      <c r="A48" s="7">
        <v>22</v>
      </c>
      <c r="B48" s="8" t="s">
        <v>349</v>
      </c>
      <c r="C48" s="35" t="s">
        <v>21</v>
      </c>
      <c r="D48" s="6">
        <v>3.6</v>
      </c>
      <c r="E48" s="9">
        <v>25</v>
      </c>
      <c r="F48" s="9">
        <v>10</v>
      </c>
      <c r="G48" s="9">
        <v>13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0.435</v>
      </c>
      <c r="O48" s="9">
        <v>679</v>
      </c>
      <c r="P48" s="9">
        <v>162.1</v>
      </c>
      <c r="Q48" s="9">
        <v>162</v>
      </c>
      <c r="R48" s="9">
        <v>15</v>
      </c>
      <c r="S48" s="9">
        <v>36</v>
      </c>
      <c r="T48" s="9">
        <v>2</v>
      </c>
      <c r="U48" s="9">
        <v>6</v>
      </c>
      <c r="V48" s="9">
        <v>119</v>
      </c>
      <c r="W48" s="9">
        <v>1</v>
      </c>
      <c r="X48" s="9">
        <v>0</v>
      </c>
      <c r="Y48" s="9">
        <v>66</v>
      </c>
      <c r="Z48" s="9">
        <v>65</v>
      </c>
      <c r="AA48" s="2">
        <v>2047</v>
      </c>
      <c r="AB48" s="51" t="s">
        <v>528</v>
      </c>
      <c r="AC48" s="2">
        <f t="shared" si="13"/>
        <v>3.6</v>
      </c>
      <c r="AD48" s="10">
        <f t="shared" si="14"/>
        <v>6.1855670103092786E-2</v>
      </c>
      <c r="AE48" s="10">
        <f t="shared" si="15"/>
        <v>0.17525773195876287</v>
      </c>
      <c r="AF48" s="10">
        <f t="shared" si="16"/>
        <v>0.23858615611192932</v>
      </c>
      <c r="AG48" s="10">
        <f t="shared" si="17"/>
        <v>2.2091310751104567E-2</v>
      </c>
      <c r="AH48" s="52">
        <f t="shared" si="18"/>
        <v>56</v>
      </c>
      <c r="AI48">
        <f t="shared" si="12"/>
        <v>80</v>
      </c>
      <c r="AJ48">
        <f>(work!$E$2*AP48)+(work!$E$3*AQ48)+(work!$E$4*AR48)+(work!$E$5*AS48)+(work!$E$6*AT48)+(work!$E$7*AU48)</f>
        <v>28</v>
      </c>
      <c r="AK48" t="s">
        <v>474</v>
      </c>
      <c r="AL48" t="s">
        <v>474</v>
      </c>
      <c r="AM48" t="s">
        <v>476</v>
      </c>
      <c r="AN48" t="s">
        <v>477</v>
      </c>
      <c r="AO48" t="s">
        <v>475</v>
      </c>
      <c r="AP48">
        <f t="shared" si="19"/>
        <v>0</v>
      </c>
      <c r="AQ48">
        <f t="shared" si="20"/>
        <v>2</v>
      </c>
      <c r="AR48">
        <f t="shared" si="21"/>
        <v>1</v>
      </c>
      <c r="AS48">
        <f t="shared" si="22"/>
        <v>1</v>
      </c>
      <c r="AT48">
        <f t="shared" si="23"/>
        <v>1</v>
      </c>
      <c r="AU48">
        <f t="shared" si="24"/>
        <v>0</v>
      </c>
    </row>
    <row r="49" spans="1:47" x14ac:dyDescent="0.15">
      <c r="A49" s="7">
        <v>46</v>
      </c>
      <c r="B49" s="8" t="s">
        <v>373</v>
      </c>
      <c r="C49" s="29" t="s">
        <v>16</v>
      </c>
      <c r="D49" s="6">
        <v>4.22</v>
      </c>
      <c r="E49" s="9">
        <v>20</v>
      </c>
      <c r="F49" s="9">
        <v>7</v>
      </c>
      <c r="G49" s="9">
        <v>6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0.53800000000000003</v>
      </c>
      <c r="O49" s="9">
        <v>514</v>
      </c>
      <c r="P49" s="9">
        <v>119.1</v>
      </c>
      <c r="Q49" s="9">
        <v>136</v>
      </c>
      <c r="R49" s="9">
        <v>10</v>
      </c>
      <c r="S49" s="9">
        <v>30</v>
      </c>
      <c r="T49" s="9">
        <v>0</v>
      </c>
      <c r="U49" s="9">
        <v>2</v>
      </c>
      <c r="V49" s="9">
        <v>60</v>
      </c>
      <c r="W49" s="9">
        <v>1</v>
      </c>
      <c r="X49" s="9">
        <v>0</v>
      </c>
      <c r="Y49" s="9">
        <v>62</v>
      </c>
      <c r="Z49" s="9">
        <v>56</v>
      </c>
      <c r="AA49" s="9">
        <v>2048</v>
      </c>
      <c r="AB49" s="51" t="s">
        <v>529</v>
      </c>
      <c r="AC49" s="2">
        <f t="shared" si="13"/>
        <v>4.22</v>
      </c>
      <c r="AD49" s="10">
        <f t="shared" si="14"/>
        <v>6.2256809338521402E-2</v>
      </c>
      <c r="AE49" s="10">
        <f t="shared" si="15"/>
        <v>0.11673151750972763</v>
      </c>
      <c r="AF49" s="10">
        <f t="shared" si="16"/>
        <v>0.26459143968871596</v>
      </c>
      <c r="AG49" s="10">
        <f t="shared" si="17"/>
        <v>1.9455252918287938E-2</v>
      </c>
      <c r="AH49" s="52">
        <f t="shared" si="18"/>
        <v>40</v>
      </c>
      <c r="AI49">
        <f t="shared" si="12"/>
        <v>20</v>
      </c>
      <c r="AJ49">
        <f>(work!$E$2*AP49)+(work!$E$3*AQ49)+(work!$E$4*AR49)+(work!$E$5*AS49)+(work!$E$6*AT49)+(work!$E$7*AU49)</f>
        <v>20</v>
      </c>
      <c r="AK49" t="s">
        <v>477</v>
      </c>
      <c r="AL49" t="s">
        <v>474</v>
      </c>
      <c r="AM49" t="s">
        <v>478</v>
      </c>
      <c r="AN49" t="s">
        <v>478</v>
      </c>
      <c r="AO49" t="s">
        <v>474</v>
      </c>
      <c r="AP49">
        <f t="shared" si="19"/>
        <v>0</v>
      </c>
      <c r="AQ49">
        <f t="shared" si="20"/>
        <v>2</v>
      </c>
      <c r="AR49">
        <f t="shared" si="21"/>
        <v>0</v>
      </c>
      <c r="AS49">
        <f t="shared" si="22"/>
        <v>0</v>
      </c>
      <c r="AT49">
        <f t="shared" si="23"/>
        <v>1</v>
      </c>
      <c r="AU49">
        <f t="shared" si="24"/>
        <v>2</v>
      </c>
    </row>
    <row r="50" spans="1:47" x14ac:dyDescent="0.15">
      <c r="A50" s="4">
        <v>27</v>
      </c>
      <c r="B50" s="5" t="s">
        <v>354</v>
      </c>
      <c r="C50" s="25" t="s">
        <v>17</v>
      </c>
      <c r="D50" s="6">
        <v>3.69</v>
      </c>
      <c r="E50" s="2">
        <v>27</v>
      </c>
      <c r="F50" s="2">
        <v>10</v>
      </c>
      <c r="G50" s="2">
        <v>11</v>
      </c>
      <c r="H50" s="2">
        <v>0</v>
      </c>
      <c r="I50" s="2">
        <v>0</v>
      </c>
      <c r="J50" s="2">
        <v>1</v>
      </c>
      <c r="K50" s="2">
        <v>4</v>
      </c>
      <c r="L50" s="2">
        <v>1</v>
      </c>
      <c r="M50" s="2">
        <v>0</v>
      </c>
      <c r="N50" s="2">
        <v>0.47599999999999998</v>
      </c>
      <c r="O50" s="2">
        <v>759</v>
      </c>
      <c r="P50" s="2">
        <v>180.1</v>
      </c>
      <c r="Q50" s="2">
        <v>171</v>
      </c>
      <c r="R50" s="2">
        <v>18</v>
      </c>
      <c r="S50" s="2">
        <v>51</v>
      </c>
      <c r="T50" s="2">
        <v>2</v>
      </c>
      <c r="U50" s="2">
        <v>3</v>
      </c>
      <c r="V50" s="2">
        <v>187</v>
      </c>
      <c r="W50" s="2">
        <v>5</v>
      </c>
      <c r="X50" s="2">
        <v>0</v>
      </c>
      <c r="Y50" s="2">
        <v>78</v>
      </c>
      <c r="Z50" s="2">
        <v>74</v>
      </c>
      <c r="AA50" s="2">
        <v>2049</v>
      </c>
      <c r="AB50" s="50" t="s">
        <v>530</v>
      </c>
      <c r="AC50" s="2">
        <f t="shared" si="13"/>
        <v>3.69</v>
      </c>
      <c r="AD50" s="10">
        <f t="shared" si="14"/>
        <v>7.1146245059288543E-2</v>
      </c>
      <c r="AE50" s="10">
        <f t="shared" si="15"/>
        <v>0.24637681159420291</v>
      </c>
      <c r="AF50" s="10">
        <f t="shared" si="16"/>
        <v>0.22529644268774704</v>
      </c>
      <c r="AG50" s="10">
        <f t="shared" si="17"/>
        <v>2.3715415019762844E-2</v>
      </c>
      <c r="AH50" s="52">
        <f t="shared" si="18"/>
        <v>68</v>
      </c>
      <c r="AI50">
        <f t="shared" si="12"/>
        <v>60</v>
      </c>
      <c r="AJ50">
        <f>(work!$E$2*AP50)+(work!$E$3*AQ50)+(work!$E$4*AR50)+(work!$E$5*AS50)+(work!$E$6*AT50)+(work!$E$7*AU50)</f>
        <v>34</v>
      </c>
      <c r="AK50" t="s">
        <v>475</v>
      </c>
      <c r="AL50" t="s">
        <v>474</v>
      </c>
      <c r="AM50" t="s">
        <v>473</v>
      </c>
      <c r="AN50" t="s">
        <v>476</v>
      </c>
      <c r="AO50" t="s">
        <v>475</v>
      </c>
      <c r="AP50">
        <f t="shared" si="19"/>
        <v>1</v>
      </c>
      <c r="AQ50">
        <f t="shared" si="20"/>
        <v>1</v>
      </c>
      <c r="AR50">
        <f t="shared" si="21"/>
        <v>2</v>
      </c>
      <c r="AS50">
        <f t="shared" si="22"/>
        <v>1</v>
      </c>
      <c r="AT50">
        <f t="shared" si="23"/>
        <v>0</v>
      </c>
      <c r="AU50">
        <f t="shared" si="24"/>
        <v>0</v>
      </c>
    </row>
    <row r="51" spans="1:47" x14ac:dyDescent="0.15">
      <c r="A51" s="7">
        <v>62</v>
      </c>
      <c r="B51" s="8" t="s">
        <v>389</v>
      </c>
      <c r="C51" s="21" t="s">
        <v>14</v>
      </c>
      <c r="D51" s="6">
        <v>4.87</v>
      </c>
      <c r="E51" s="9">
        <v>35</v>
      </c>
      <c r="F51" s="9">
        <v>3</v>
      </c>
      <c r="G51" s="9">
        <v>6</v>
      </c>
      <c r="H51" s="9">
        <v>0</v>
      </c>
      <c r="I51" s="9">
        <v>7</v>
      </c>
      <c r="J51" s="9">
        <v>9</v>
      </c>
      <c r="K51" s="9">
        <v>0</v>
      </c>
      <c r="L51" s="9">
        <v>0</v>
      </c>
      <c r="M51" s="9">
        <v>0</v>
      </c>
      <c r="N51" s="9">
        <v>0.33300000000000002</v>
      </c>
      <c r="O51" s="9">
        <v>411</v>
      </c>
      <c r="P51" s="9">
        <v>94.1</v>
      </c>
      <c r="Q51" s="9">
        <v>105</v>
      </c>
      <c r="R51" s="9">
        <v>13</v>
      </c>
      <c r="S51" s="9">
        <v>27</v>
      </c>
      <c r="T51" s="9">
        <v>2</v>
      </c>
      <c r="U51" s="9">
        <v>4</v>
      </c>
      <c r="V51" s="9">
        <v>78</v>
      </c>
      <c r="W51" s="9">
        <v>0</v>
      </c>
      <c r="X51" s="9">
        <v>0</v>
      </c>
      <c r="Y51" s="9">
        <v>54</v>
      </c>
      <c r="Z51" s="9">
        <v>51</v>
      </c>
      <c r="AA51" s="9">
        <v>2050</v>
      </c>
      <c r="AB51" s="51" t="s">
        <v>447</v>
      </c>
      <c r="AC51" s="2">
        <f t="shared" si="13"/>
        <v>4.87</v>
      </c>
      <c r="AD51" s="10">
        <f t="shared" si="14"/>
        <v>7.5425790754257913E-2</v>
      </c>
      <c r="AE51" s="10">
        <f t="shared" si="15"/>
        <v>0.18978102189781021</v>
      </c>
      <c r="AF51" s="10">
        <f t="shared" si="16"/>
        <v>0.25547445255474455</v>
      </c>
      <c r="AG51" s="10">
        <f t="shared" si="17"/>
        <v>3.1630170316301706E-2</v>
      </c>
      <c r="AH51" s="52">
        <f t="shared" si="18"/>
        <v>32</v>
      </c>
      <c r="AI51">
        <f t="shared" si="12"/>
        <v>10</v>
      </c>
      <c r="AJ51">
        <f>(work!$E$2*AP51)+(work!$E$3*AQ51)+(work!$E$4*AR51)+(work!$E$5*AS51)+(work!$E$6*AT51)+(work!$E$7*AU51)</f>
        <v>16</v>
      </c>
      <c r="AK51" t="s">
        <v>478</v>
      </c>
      <c r="AL51" t="s">
        <v>475</v>
      </c>
      <c r="AM51" t="s">
        <v>475</v>
      </c>
      <c r="AN51" t="s">
        <v>478</v>
      </c>
      <c r="AO51" t="s">
        <v>477</v>
      </c>
      <c r="AP51">
        <f t="shared" si="19"/>
        <v>0</v>
      </c>
      <c r="AQ51">
        <f t="shared" si="20"/>
        <v>0</v>
      </c>
      <c r="AR51">
        <f t="shared" si="21"/>
        <v>2</v>
      </c>
      <c r="AS51">
        <f t="shared" si="22"/>
        <v>0</v>
      </c>
      <c r="AT51">
        <f t="shared" si="23"/>
        <v>1</v>
      </c>
      <c r="AU51">
        <f t="shared" si="24"/>
        <v>2</v>
      </c>
    </row>
    <row r="52" spans="1:47" x14ac:dyDescent="0.15">
      <c r="A52" s="4">
        <v>35</v>
      </c>
      <c r="B52" s="5" t="s">
        <v>362</v>
      </c>
      <c r="C52" s="30" t="s">
        <v>15</v>
      </c>
      <c r="D52" s="6">
        <v>3.9</v>
      </c>
      <c r="E52" s="2">
        <v>19</v>
      </c>
      <c r="F52" s="2">
        <v>4</v>
      </c>
      <c r="G52" s="2">
        <v>5</v>
      </c>
      <c r="H52" s="2">
        <v>0</v>
      </c>
      <c r="I52" s="2">
        <v>1</v>
      </c>
      <c r="J52" s="2">
        <v>1</v>
      </c>
      <c r="K52" s="2">
        <v>0</v>
      </c>
      <c r="L52" s="2">
        <v>0</v>
      </c>
      <c r="M52" s="2">
        <v>0</v>
      </c>
      <c r="N52" s="2">
        <v>0.44400000000000001</v>
      </c>
      <c r="O52" s="2">
        <v>416</v>
      </c>
      <c r="P52" s="2">
        <v>94.2</v>
      </c>
      <c r="Q52" s="2">
        <v>92</v>
      </c>
      <c r="R52" s="2">
        <v>9</v>
      </c>
      <c r="S52" s="2">
        <v>48</v>
      </c>
      <c r="T52" s="2">
        <v>2</v>
      </c>
      <c r="U52" s="2">
        <v>3</v>
      </c>
      <c r="V52" s="2">
        <v>97</v>
      </c>
      <c r="W52" s="2">
        <v>6</v>
      </c>
      <c r="X52" s="2">
        <v>0</v>
      </c>
      <c r="Y52" s="2">
        <v>42</v>
      </c>
      <c r="Z52" s="2">
        <v>41</v>
      </c>
      <c r="AA52" s="2">
        <v>2051</v>
      </c>
      <c r="AB52" s="50" t="s">
        <v>531</v>
      </c>
      <c r="AC52" s="2">
        <f t="shared" si="13"/>
        <v>3.9</v>
      </c>
      <c r="AD52" s="10">
        <f t="shared" si="14"/>
        <v>0.12259615384615384</v>
      </c>
      <c r="AE52" s="10">
        <f t="shared" si="15"/>
        <v>0.23317307692307693</v>
      </c>
      <c r="AF52" s="10">
        <f t="shared" si="16"/>
        <v>0.22115384615384615</v>
      </c>
      <c r="AG52" s="10">
        <f t="shared" si="17"/>
        <v>2.1634615384615384E-2</v>
      </c>
      <c r="AH52" s="52">
        <f t="shared" si="18"/>
        <v>54</v>
      </c>
      <c r="AI52">
        <f t="shared" si="12"/>
        <v>40</v>
      </c>
      <c r="AJ52">
        <f>(work!$E$2*AP52)+(work!$E$3*AQ52)+(work!$E$4*AR52)+(work!$E$5*AS52)+(work!$E$6*AT52)+(work!$E$7*AU52)</f>
        <v>27</v>
      </c>
      <c r="AK52" t="s">
        <v>476</v>
      </c>
      <c r="AL52" t="s">
        <v>478</v>
      </c>
      <c r="AM52" t="s">
        <v>473</v>
      </c>
      <c r="AN52" t="s">
        <v>475</v>
      </c>
      <c r="AO52" t="s">
        <v>475</v>
      </c>
      <c r="AP52">
        <f t="shared" si="19"/>
        <v>1</v>
      </c>
      <c r="AQ52">
        <f t="shared" si="20"/>
        <v>0</v>
      </c>
      <c r="AR52">
        <f t="shared" si="21"/>
        <v>2</v>
      </c>
      <c r="AS52">
        <f t="shared" si="22"/>
        <v>1</v>
      </c>
      <c r="AT52">
        <f t="shared" si="23"/>
        <v>0</v>
      </c>
      <c r="AU52">
        <f t="shared" si="24"/>
        <v>1</v>
      </c>
    </row>
    <row r="53" spans="1:47" x14ac:dyDescent="0.15">
      <c r="A53" s="7">
        <v>12</v>
      </c>
      <c r="B53" s="8" t="s">
        <v>339</v>
      </c>
      <c r="C53" s="27" t="s">
        <v>14</v>
      </c>
      <c r="D53" s="6">
        <v>3.09</v>
      </c>
      <c r="E53" s="9">
        <v>30</v>
      </c>
      <c r="F53" s="9">
        <v>6</v>
      </c>
      <c r="G53" s="9">
        <v>7</v>
      </c>
      <c r="H53" s="9">
        <v>0</v>
      </c>
      <c r="I53" s="9">
        <v>1</v>
      </c>
      <c r="J53" s="9">
        <v>2</v>
      </c>
      <c r="K53" s="9">
        <v>2</v>
      </c>
      <c r="L53" s="9">
        <v>1</v>
      </c>
      <c r="M53" s="9">
        <v>1</v>
      </c>
      <c r="N53" s="9">
        <v>0.46200000000000002</v>
      </c>
      <c r="O53" s="9">
        <v>461</v>
      </c>
      <c r="P53" s="9">
        <v>110.2</v>
      </c>
      <c r="Q53" s="9">
        <v>102</v>
      </c>
      <c r="R53" s="9">
        <v>3</v>
      </c>
      <c r="S53" s="9">
        <v>31</v>
      </c>
      <c r="T53" s="9">
        <v>0</v>
      </c>
      <c r="U53" s="9">
        <v>3</v>
      </c>
      <c r="V53" s="9">
        <v>93</v>
      </c>
      <c r="W53" s="9">
        <v>5</v>
      </c>
      <c r="X53" s="9">
        <v>0</v>
      </c>
      <c r="Y53" s="9">
        <v>48</v>
      </c>
      <c r="Z53" s="9">
        <v>38</v>
      </c>
      <c r="AA53" s="9">
        <v>2052</v>
      </c>
      <c r="AB53" s="51" t="s">
        <v>532</v>
      </c>
      <c r="AC53" s="2">
        <f t="shared" si="13"/>
        <v>3.09</v>
      </c>
      <c r="AD53" s="10">
        <f t="shared" si="14"/>
        <v>7.3752711496746198E-2</v>
      </c>
      <c r="AE53" s="10">
        <f t="shared" si="15"/>
        <v>0.2017353579175705</v>
      </c>
      <c r="AF53" s="10">
        <f t="shared" si="16"/>
        <v>0.22125813449023862</v>
      </c>
      <c r="AG53" s="10">
        <f t="shared" si="17"/>
        <v>6.5075921908893707E-3</v>
      </c>
      <c r="AH53" s="52">
        <f t="shared" si="18"/>
        <v>76</v>
      </c>
      <c r="AI53">
        <f t="shared" si="12"/>
        <v>80</v>
      </c>
      <c r="AJ53">
        <f>(work!$E$2*AP53)+(work!$E$3*AQ53)+(work!$E$4*AR53)+(work!$E$5*AS53)+(work!$E$6*AT53)+(work!$E$7*AU53)</f>
        <v>38</v>
      </c>
      <c r="AK53" t="s">
        <v>474</v>
      </c>
      <c r="AL53" t="s">
        <v>475</v>
      </c>
      <c r="AM53" t="s">
        <v>474</v>
      </c>
      <c r="AN53" t="s">
        <v>475</v>
      </c>
      <c r="AO53" t="s">
        <v>473</v>
      </c>
      <c r="AP53">
        <f t="shared" si="19"/>
        <v>1</v>
      </c>
      <c r="AQ53">
        <f t="shared" si="20"/>
        <v>2</v>
      </c>
      <c r="AR53">
        <f t="shared" si="21"/>
        <v>2</v>
      </c>
      <c r="AS53">
        <f t="shared" si="22"/>
        <v>0</v>
      </c>
      <c r="AT53">
        <f t="shared" si="23"/>
        <v>0</v>
      </c>
      <c r="AU53">
        <f t="shared" si="24"/>
        <v>0</v>
      </c>
    </row>
    <row r="54" spans="1:47" x14ac:dyDescent="0.15">
      <c r="A54" s="4">
        <v>49</v>
      </c>
      <c r="B54" s="5" t="s">
        <v>376</v>
      </c>
      <c r="C54" s="36" t="s">
        <v>23</v>
      </c>
      <c r="D54" s="6">
        <v>4.3</v>
      </c>
      <c r="E54" s="2">
        <v>23</v>
      </c>
      <c r="F54" s="2">
        <v>10</v>
      </c>
      <c r="G54" s="2">
        <v>7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0.58799999999999997</v>
      </c>
      <c r="O54" s="2">
        <v>585</v>
      </c>
      <c r="P54" s="2">
        <v>138</v>
      </c>
      <c r="Q54" s="2">
        <v>113</v>
      </c>
      <c r="R54" s="2">
        <v>21</v>
      </c>
      <c r="S54" s="2">
        <v>61</v>
      </c>
      <c r="T54" s="2">
        <v>2</v>
      </c>
      <c r="U54" s="2">
        <v>10</v>
      </c>
      <c r="V54" s="2">
        <v>127</v>
      </c>
      <c r="W54" s="2">
        <v>2</v>
      </c>
      <c r="X54" s="2">
        <v>0</v>
      </c>
      <c r="Y54" s="2">
        <v>68</v>
      </c>
      <c r="Z54" s="2">
        <v>66</v>
      </c>
      <c r="AA54" s="2">
        <v>2053</v>
      </c>
      <c r="AB54" s="50" t="s">
        <v>450</v>
      </c>
      <c r="AC54" s="2">
        <f t="shared" si="13"/>
        <v>4.3</v>
      </c>
      <c r="AD54" s="10">
        <f t="shared" si="14"/>
        <v>0.12136752136752137</v>
      </c>
      <c r="AE54" s="10">
        <f t="shared" si="15"/>
        <v>0.2170940170940171</v>
      </c>
      <c r="AF54" s="10">
        <f t="shared" si="16"/>
        <v>0.19316239316239317</v>
      </c>
      <c r="AG54" s="10">
        <f t="shared" si="17"/>
        <v>3.5897435897435895E-2</v>
      </c>
      <c r="AH54" s="52">
        <f t="shared" si="18"/>
        <v>44</v>
      </c>
      <c r="AI54">
        <f t="shared" si="12"/>
        <v>20</v>
      </c>
      <c r="AJ54">
        <f>(work!$E$2*AP54)+(work!$E$3*AQ54)+(work!$E$4*AR54)+(work!$E$5*AS54)+(work!$E$6*AT54)+(work!$E$7*AU54)</f>
        <v>22</v>
      </c>
      <c r="AK54" t="s">
        <v>477</v>
      </c>
      <c r="AL54" t="s">
        <v>478</v>
      </c>
      <c r="AM54" t="s">
        <v>474</v>
      </c>
      <c r="AN54" t="s">
        <v>473</v>
      </c>
      <c r="AO54" t="s">
        <v>478</v>
      </c>
      <c r="AP54">
        <f t="shared" si="19"/>
        <v>1</v>
      </c>
      <c r="AQ54">
        <f t="shared" si="20"/>
        <v>1</v>
      </c>
      <c r="AR54">
        <f t="shared" si="21"/>
        <v>0</v>
      </c>
      <c r="AS54">
        <f t="shared" si="22"/>
        <v>0</v>
      </c>
      <c r="AT54">
        <f t="shared" si="23"/>
        <v>1</v>
      </c>
      <c r="AU54">
        <f t="shared" si="24"/>
        <v>2</v>
      </c>
    </row>
    <row r="55" spans="1:47" x14ac:dyDescent="0.15">
      <c r="A55" s="4">
        <v>16</v>
      </c>
      <c r="B55" s="5" t="s">
        <v>344</v>
      </c>
      <c r="C55" s="24" t="s">
        <v>23</v>
      </c>
      <c r="D55" s="6">
        <v>3.32</v>
      </c>
      <c r="E55" s="2">
        <v>17</v>
      </c>
      <c r="F55" s="2">
        <v>7</v>
      </c>
      <c r="G55" s="2">
        <v>5</v>
      </c>
      <c r="H55" s="2">
        <v>0</v>
      </c>
      <c r="I55" s="2">
        <v>0</v>
      </c>
      <c r="J55" s="2">
        <v>0</v>
      </c>
      <c r="K55" s="2">
        <v>2</v>
      </c>
      <c r="L55" s="2">
        <v>0</v>
      </c>
      <c r="M55" s="2">
        <v>0</v>
      </c>
      <c r="N55" s="2">
        <v>0.58299999999999996</v>
      </c>
      <c r="O55" s="2">
        <v>425</v>
      </c>
      <c r="P55" s="2">
        <v>103</v>
      </c>
      <c r="Q55" s="2">
        <v>91</v>
      </c>
      <c r="R55" s="2">
        <v>15</v>
      </c>
      <c r="S55" s="2">
        <v>32</v>
      </c>
      <c r="T55" s="2">
        <v>0</v>
      </c>
      <c r="U55" s="2">
        <v>3</v>
      </c>
      <c r="V55" s="2">
        <v>83</v>
      </c>
      <c r="W55" s="2">
        <v>1</v>
      </c>
      <c r="X55" s="2">
        <v>0</v>
      </c>
      <c r="Y55" s="2">
        <v>42</v>
      </c>
      <c r="Z55" s="2">
        <v>38</v>
      </c>
      <c r="AA55" s="9">
        <v>2054</v>
      </c>
      <c r="AB55" s="50" t="s">
        <v>533</v>
      </c>
      <c r="AC55" s="2">
        <f t="shared" si="13"/>
        <v>3.32</v>
      </c>
      <c r="AD55" s="10">
        <f t="shared" si="14"/>
        <v>8.2352941176470587E-2</v>
      </c>
      <c r="AE55" s="10">
        <f t="shared" si="15"/>
        <v>0.19529411764705881</v>
      </c>
      <c r="AF55" s="10">
        <f t="shared" si="16"/>
        <v>0.21411764705882352</v>
      </c>
      <c r="AG55" s="10">
        <f t="shared" si="17"/>
        <v>3.5294117647058823E-2</v>
      </c>
      <c r="AH55" s="52">
        <f t="shared" si="18"/>
        <v>58</v>
      </c>
      <c r="AI55">
        <f t="shared" si="12"/>
        <v>80</v>
      </c>
      <c r="AJ55">
        <f>(work!$E$2*AP55)+(work!$E$3*AQ55)+(work!$E$4*AR55)+(work!$E$5*AS55)+(work!$E$6*AT55)+(work!$E$7*AU55)</f>
        <v>29</v>
      </c>
      <c r="AK55" t="s">
        <v>474</v>
      </c>
      <c r="AL55" t="s">
        <v>475</v>
      </c>
      <c r="AM55" t="s">
        <v>475</v>
      </c>
      <c r="AN55" t="s">
        <v>474</v>
      </c>
      <c r="AO55" t="s">
        <v>478</v>
      </c>
      <c r="AP55">
        <f t="shared" si="19"/>
        <v>0</v>
      </c>
      <c r="AQ55">
        <f t="shared" si="20"/>
        <v>2</v>
      </c>
      <c r="AR55">
        <f t="shared" si="21"/>
        <v>2</v>
      </c>
      <c r="AS55">
        <f t="shared" si="22"/>
        <v>0</v>
      </c>
      <c r="AT55">
        <f t="shared" si="23"/>
        <v>0</v>
      </c>
      <c r="AU55">
        <f t="shared" si="24"/>
        <v>1</v>
      </c>
    </row>
    <row r="56" spans="1:47" x14ac:dyDescent="0.15">
      <c r="A56" s="4">
        <v>39</v>
      </c>
      <c r="B56" s="5" t="s">
        <v>366</v>
      </c>
      <c r="C56" s="24" t="s">
        <v>14</v>
      </c>
      <c r="D56" s="6">
        <v>4.03</v>
      </c>
      <c r="E56" s="2">
        <v>28</v>
      </c>
      <c r="F56" s="2">
        <v>10</v>
      </c>
      <c r="G56" s="2">
        <v>11</v>
      </c>
      <c r="H56" s="2">
        <v>0</v>
      </c>
      <c r="I56" s="2">
        <v>0</v>
      </c>
      <c r="J56" s="2">
        <v>0</v>
      </c>
      <c r="K56" s="2">
        <v>2</v>
      </c>
      <c r="L56" s="2">
        <v>1</v>
      </c>
      <c r="M56" s="2">
        <v>1</v>
      </c>
      <c r="N56" s="2">
        <v>0.47599999999999998</v>
      </c>
      <c r="O56" s="2">
        <v>751</v>
      </c>
      <c r="P56" s="2">
        <v>174.1</v>
      </c>
      <c r="Q56" s="2">
        <v>186</v>
      </c>
      <c r="R56" s="2">
        <v>17</v>
      </c>
      <c r="S56" s="2">
        <v>53</v>
      </c>
      <c r="T56" s="2">
        <v>4</v>
      </c>
      <c r="U56" s="2">
        <v>10</v>
      </c>
      <c r="V56" s="2">
        <v>95</v>
      </c>
      <c r="W56" s="2">
        <v>3</v>
      </c>
      <c r="X56" s="2">
        <v>0</v>
      </c>
      <c r="Y56" s="2">
        <v>85</v>
      </c>
      <c r="Z56" s="2">
        <v>78</v>
      </c>
      <c r="AA56" s="2">
        <v>2055</v>
      </c>
      <c r="AB56" s="50" t="s">
        <v>452</v>
      </c>
      <c r="AC56" s="2">
        <f t="shared" si="13"/>
        <v>4.03</v>
      </c>
      <c r="AD56" s="10">
        <f t="shared" si="14"/>
        <v>8.3888149134487347E-2</v>
      </c>
      <c r="AE56" s="10">
        <f t="shared" si="15"/>
        <v>0.12649800266311584</v>
      </c>
      <c r="AF56" s="10">
        <f t="shared" si="16"/>
        <v>0.24766977363515313</v>
      </c>
      <c r="AG56" s="10">
        <f t="shared" si="17"/>
        <v>2.2636484687083888E-2</v>
      </c>
      <c r="AH56" s="52">
        <f t="shared" si="18"/>
        <v>36</v>
      </c>
      <c r="AI56">
        <f t="shared" si="12"/>
        <v>40</v>
      </c>
      <c r="AJ56">
        <f>(work!$E$2*AP56)+(work!$E$3*AQ56)+(work!$E$4*AR56)+(work!$E$5*AS56)+(work!$E$6*AT56)+(work!$E$7*AU56)</f>
        <v>18</v>
      </c>
      <c r="AK56" t="s">
        <v>476</v>
      </c>
      <c r="AL56" t="s">
        <v>475</v>
      </c>
      <c r="AM56" t="s">
        <v>478</v>
      </c>
      <c r="AN56" t="s">
        <v>478</v>
      </c>
      <c r="AO56" t="s">
        <v>475</v>
      </c>
      <c r="AP56">
        <f t="shared" si="19"/>
        <v>0</v>
      </c>
      <c r="AQ56">
        <f t="shared" si="20"/>
        <v>0</v>
      </c>
      <c r="AR56">
        <f t="shared" si="21"/>
        <v>2</v>
      </c>
      <c r="AS56">
        <f t="shared" si="22"/>
        <v>1</v>
      </c>
      <c r="AT56">
        <f t="shared" si="23"/>
        <v>0</v>
      </c>
      <c r="AU56">
        <f t="shared" si="24"/>
        <v>2</v>
      </c>
    </row>
    <row r="57" spans="1:47" x14ac:dyDescent="0.15">
      <c r="A57" s="4">
        <v>51</v>
      </c>
      <c r="B57" s="5" t="s">
        <v>378</v>
      </c>
      <c r="C57" s="24" t="s">
        <v>17</v>
      </c>
      <c r="D57" s="6">
        <v>4.43</v>
      </c>
      <c r="E57" s="2">
        <v>14</v>
      </c>
      <c r="F57" s="2">
        <v>4</v>
      </c>
      <c r="G57" s="2">
        <v>7</v>
      </c>
      <c r="H57" s="2">
        <v>0</v>
      </c>
      <c r="I57" s="2">
        <v>0</v>
      </c>
      <c r="J57" s="2">
        <v>0</v>
      </c>
      <c r="K57" s="2">
        <v>1</v>
      </c>
      <c r="L57" s="2">
        <v>0</v>
      </c>
      <c r="M57" s="2">
        <v>0</v>
      </c>
      <c r="N57" s="2">
        <v>0.36399999999999999</v>
      </c>
      <c r="O57" s="2">
        <v>361</v>
      </c>
      <c r="P57" s="2">
        <v>81.099999999999994</v>
      </c>
      <c r="Q57" s="2">
        <v>65</v>
      </c>
      <c r="R57" s="2">
        <v>17</v>
      </c>
      <c r="S57" s="2">
        <v>54</v>
      </c>
      <c r="T57" s="2">
        <v>1</v>
      </c>
      <c r="U57" s="2">
        <v>3</v>
      </c>
      <c r="V57" s="2">
        <v>68</v>
      </c>
      <c r="W57" s="2">
        <v>6</v>
      </c>
      <c r="X57" s="2">
        <v>1</v>
      </c>
      <c r="Y57" s="2">
        <v>43</v>
      </c>
      <c r="Z57" s="2">
        <v>40</v>
      </c>
      <c r="AA57" s="9">
        <v>2056</v>
      </c>
      <c r="AB57" s="50" t="s">
        <v>534</v>
      </c>
      <c r="AC57" s="2">
        <f t="shared" si="13"/>
        <v>4.43</v>
      </c>
      <c r="AD57" s="10">
        <f t="shared" si="14"/>
        <v>0.15789473684210525</v>
      </c>
      <c r="AE57" s="10">
        <f t="shared" si="15"/>
        <v>0.18836565096952909</v>
      </c>
      <c r="AF57" s="10">
        <f t="shared" si="16"/>
        <v>0.18005540166204986</v>
      </c>
      <c r="AG57" s="10">
        <f t="shared" si="17"/>
        <v>4.7091412742382273E-2</v>
      </c>
      <c r="AH57" s="52">
        <f t="shared" si="18"/>
        <v>40</v>
      </c>
      <c r="AI57">
        <f t="shared" si="12"/>
        <v>20</v>
      </c>
      <c r="AJ57">
        <f>(work!$E$2*AP57)+(work!$E$3*AQ57)+(work!$E$4*AR57)+(work!$E$5*AS57)+(work!$E$6*AT57)+(work!$E$7*AU57)</f>
        <v>20</v>
      </c>
      <c r="AK57" t="s">
        <v>477</v>
      </c>
      <c r="AL57" t="s">
        <v>478</v>
      </c>
      <c r="AM57" t="s">
        <v>475</v>
      </c>
      <c r="AN57" t="s">
        <v>473</v>
      </c>
      <c r="AO57" t="s">
        <v>478</v>
      </c>
      <c r="AP57">
        <f t="shared" si="19"/>
        <v>1</v>
      </c>
      <c r="AQ57">
        <f t="shared" si="20"/>
        <v>0</v>
      </c>
      <c r="AR57">
        <f t="shared" si="21"/>
        <v>1</v>
      </c>
      <c r="AS57">
        <f t="shared" si="22"/>
        <v>0</v>
      </c>
      <c r="AT57">
        <f t="shared" si="23"/>
        <v>1</v>
      </c>
      <c r="AU57">
        <f t="shared" si="24"/>
        <v>2</v>
      </c>
    </row>
    <row r="58" spans="1:47" x14ac:dyDescent="0.15">
      <c r="A58" s="4">
        <v>37</v>
      </c>
      <c r="B58" s="5" t="s">
        <v>364</v>
      </c>
      <c r="C58" s="30" t="s">
        <v>19</v>
      </c>
      <c r="D58" s="6">
        <v>3.93</v>
      </c>
      <c r="E58" s="2">
        <v>16</v>
      </c>
      <c r="F58" s="2">
        <v>4</v>
      </c>
      <c r="G58" s="2">
        <v>7</v>
      </c>
      <c r="H58" s="2">
        <v>0</v>
      </c>
      <c r="I58" s="2">
        <v>0</v>
      </c>
      <c r="J58" s="2">
        <v>0</v>
      </c>
      <c r="K58" s="2">
        <v>3</v>
      </c>
      <c r="L58" s="2">
        <v>1</v>
      </c>
      <c r="M58" s="2">
        <v>0</v>
      </c>
      <c r="N58" s="2">
        <v>0.36399999999999999</v>
      </c>
      <c r="O58" s="2">
        <v>416</v>
      </c>
      <c r="P58" s="2">
        <v>100.2</v>
      </c>
      <c r="Q58" s="2">
        <v>90</v>
      </c>
      <c r="R58" s="2">
        <v>9</v>
      </c>
      <c r="S58" s="2">
        <v>35</v>
      </c>
      <c r="T58" s="2">
        <v>1</v>
      </c>
      <c r="U58" s="2">
        <v>2</v>
      </c>
      <c r="V58" s="2">
        <v>90</v>
      </c>
      <c r="W58" s="2">
        <v>4</v>
      </c>
      <c r="X58" s="2">
        <v>0</v>
      </c>
      <c r="Y58" s="2">
        <v>49</v>
      </c>
      <c r="Z58" s="2">
        <v>44</v>
      </c>
      <c r="AA58" s="2">
        <v>2057</v>
      </c>
      <c r="AB58" s="50" t="s">
        <v>535</v>
      </c>
      <c r="AC58" s="2">
        <f t="shared" si="13"/>
        <v>3.93</v>
      </c>
      <c r="AD58" s="10">
        <f t="shared" si="14"/>
        <v>8.8942307692307696E-2</v>
      </c>
      <c r="AE58" s="10">
        <f t="shared" si="15"/>
        <v>0.21634615384615385</v>
      </c>
      <c r="AF58" s="10">
        <f t="shared" si="16"/>
        <v>0.21634615384615385</v>
      </c>
      <c r="AG58" s="10">
        <f t="shared" si="17"/>
        <v>2.1634615384615384E-2</v>
      </c>
      <c r="AH58" s="52">
        <f t="shared" si="18"/>
        <v>60</v>
      </c>
      <c r="AI58">
        <f t="shared" si="12"/>
        <v>40</v>
      </c>
      <c r="AJ58">
        <f>(work!$E$2*AP58)+(work!$E$3*AQ58)+(work!$E$4*AR58)+(work!$E$5*AS58)+(work!$E$6*AT58)+(work!$E$7*AU58)</f>
        <v>30</v>
      </c>
      <c r="AK58" t="s">
        <v>476</v>
      </c>
      <c r="AL58" t="s">
        <v>476</v>
      </c>
      <c r="AM58" t="s">
        <v>474</v>
      </c>
      <c r="AN58" t="s">
        <v>475</v>
      </c>
      <c r="AO58" t="s">
        <v>474</v>
      </c>
      <c r="AP58">
        <f t="shared" si="19"/>
        <v>0</v>
      </c>
      <c r="AQ58">
        <f t="shared" si="20"/>
        <v>2</v>
      </c>
      <c r="AR58">
        <f t="shared" si="21"/>
        <v>1</v>
      </c>
      <c r="AS58">
        <f t="shared" si="22"/>
        <v>2</v>
      </c>
      <c r="AT58">
        <f t="shared" si="23"/>
        <v>0</v>
      </c>
      <c r="AU58">
        <f t="shared" si="24"/>
        <v>0</v>
      </c>
    </row>
    <row r="59" spans="1:47" x14ac:dyDescent="0.15">
      <c r="A59" s="7">
        <v>42</v>
      </c>
      <c r="B59" s="8" t="s">
        <v>369</v>
      </c>
      <c r="C59" s="26" t="s">
        <v>17</v>
      </c>
      <c r="D59" s="6">
        <v>4.13</v>
      </c>
      <c r="E59" s="9">
        <v>18</v>
      </c>
      <c r="F59" s="9">
        <v>4</v>
      </c>
      <c r="G59" s="9">
        <v>9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0.308</v>
      </c>
      <c r="O59" s="9">
        <v>419</v>
      </c>
      <c r="P59" s="9">
        <v>98</v>
      </c>
      <c r="Q59" s="9">
        <v>93</v>
      </c>
      <c r="R59" s="9">
        <v>11</v>
      </c>
      <c r="S59" s="9">
        <v>46</v>
      </c>
      <c r="T59" s="9">
        <v>1</v>
      </c>
      <c r="U59" s="9">
        <v>1</v>
      </c>
      <c r="V59" s="9">
        <v>77</v>
      </c>
      <c r="W59" s="9">
        <v>4</v>
      </c>
      <c r="X59" s="9">
        <v>0</v>
      </c>
      <c r="Y59" s="9">
        <v>46</v>
      </c>
      <c r="Z59" s="9">
        <v>45</v>
      </c>
      <c r="AA59" s="9">
        <v>2058</v>
      </c>
      <c r="AB59" s="51" t="s">
        <v>536</v>
      </c>
      <c r="AC59" s="2">
        <f t="shared" si="13"/>
        <v>4.13</v>
      </c>
      <c r="AD59" s="10">
        <f t="shared" si="14"/>
        <v>0.11217183770883055</v>
      </c>
      <c r="AE59" s="10">
        <f t="shared" si="15"/>
        <v>0.18377088305489261</v>
      </c>
      <c r="AF59" s="10">
        <f t="shared" si="16"/>
        <v>0.22195704057279236</v>
      </c>
      <c r="AG59" s="10">
        <f t="shared" si="17"/>
        <v>2.6252983293556086E-2</v>
      </c>
      <c r="AH59" s="52">
        <f t="shared" si="18"/>
        <v>38</v>
      </c>
      <c r="AI59">
        <f t="shared" si="12"/>
        <v>40</v>
      </c>
      <c r="AJ59">
        <f>(work!$E$2*AP59)+(work!$E$3*AQ59)+(work!$E$4*AR59)+(work!$E$5*AS59)+(work!$E$6*AT59)+(work!$E$7*AU59)</f>
        <v>19</v>
      </c>
      <c r="AK59" t="s">
        <v>476</v>
      </c>
      <c r="AL59" t="s">
        <v>478</v>
      </c>
      <c r="AM59" t="s">
        <v>476</v>
      </c>
      <c r="AN59" t="s">
        <v>475</v>
      </c>
      <c r="AO59" t="s">
        <v>476</v>
      </c>
      <c r="AP59">
        <f t="shared" si="19"/>
        <v>0</v>
      </c>
      <c r="AQ59">
        <f t="shared" si="20"/>
        <v>0</v>
      </c>
      <c r="AR59">
        <f t="shared" si="21"/>
        <v>1</v>
      </c>
      <c r="AS59">
        <f t="shared" si="22"/>
        <v>3</v>
      </c>
      <c r="AT59">
        <f t="shared" si="23"/>
        <v>0</v>
      </c>
      <c r="AU59">
        <f t="shared" si="24"/>
        <v>1</v>
      </c>
    </row>
    <row r="60" spans="1:47" x14ac:dyDescent="0.15">
      <c r="A60" s="4">
        <v>9</v>
      </c>
      <c r="B60" s="5" t="s">
        <v>336</v>
      </c>
      <c r="C60" s="32" t="s">
        <v>19</v>
      </c>
      <c r="D60" s="6">
        <v>3.06</v>
      </c>
      <c r="E60" s="2">
        <v>20</v>
      </c>
      <c r="F60" s="2">
        <v>13</v>
      </c>
      <c r="G60" s="2">
        <v>2</v>
      </c>
      <c r="H60" s="2">
        <v>0</v>
      </c>
      <c r="I60" s="2">
        <v>0</v>
      </c>
      <c r="J60" s="2">
        <v>0</v>
      </c>
      <c r="K60" s="2">
        <v>2</v>
      </c>
      <c r="L60" s="2">
        <v>1</v>
      </c>
      <c r="M60" s="2">
        <v>0</v>
      </c>
      <c r="N60" s="2">
        <v>0.86699999999999999</v>
      </c>
      <c r="O60" s="2">
        <v>477</v>
      </c>
      <c r="P60" s="2">
        <v>117.2</v>
      </c>
      <c r="Q60" s="2">
        <v>100</v>
      </c>
      <c r="R60" s="2">
        <v>7</v>
      </c>
      <c r="S60" s="2">
        <v>43</v>
      </c>
      <c r="T60" s="2">
        <v>1</v>
      </c>
      <c r="U60" s="2">
        <v>1</v>
      </c>
      <c r="V60" s="2">
        <v>84</v>
      </c>
      <c r="W60" s="2">
        <v>0</v>
      </c>
      <c r="X60" s="2">
        <v>0</v>
      </c>
      <c r="Y60" s="2">
        <v>44</v>
      </c>
      <c r="Z60" s="2">
        <v>40</v>
      </c>
      <c r="AA60" s="2">
        <v>2059</v>
      </c>
      <c r="AB60" s="50" t="s">
        <v>456</v>
      </c>
      <c r="AC60" s="2">
        <f t="shared" si="13"/>
        <v>3.06</v>
      </c>
      <c r="AD60" s="10">
        <f t="shared" si="14"/>
        <v>9.2243186582809222E-2</v>
      </c>
      <c r="AE60" s="10">
        <f t="shared" si="15"/>
        <v>0.1761006289308176</v>
      </c>
      <c r="AF60" s="10">
        <f t="shared" si="16"/>
        <v>0.20964360587002095</v>
      </c>
      <c r="AG60" s="10">
        <f t="shared" si="17"/>
        <v>1.4675052410901468E-2</v>
      </c>
      <c r="AH60" s="52">
        <f t="shared" si="18"/>
        <v>72</v>
      </c>
      <c r="AI60">
        <f t="shared" si="12"/>
        <v>100</v>
      </c>
      <c r="AJ60">
        <f>(work!$E$2*AP60)+(work!$E$3*AQ60)+(work!$E$4*AR60)+(work!$E$5*AS60)+(work!$E$6*AT60)+(work!$E$7*AU60)</f>
        <v>36</v>
      </c>
      <c r="AK60" t="s">
        <v>473</v>
      </c>
      <c r="AL60" t="s">
        <v>476</v>
      </c>
      <c r="AM60" t="s">
        <v>476</v>
      </c>
      <c r="AN60" t="s">
        <v>474</v>
      </c>
      <c r="AO60" t="s">
        <v>473</v>
      </c>
      <c r="AP60">
        <f t="shared" si="19"/>
        <v>2</v>
      </c>
      <c r="AQ60">
        <f t="shared" si="20"/>
        <v>1</v>
      </c>
      <c r="AR60">
        <f t="shared" si="21"/>
        <v>0</v>
      </c>
      <c r="AS60">
        <f t="shared" si="22"/>
        <v>2</v>
      </c>
      <c r="AT60">
        <f t="shared" si="23"/>
        <v>0</v>
      </c>
      <c r="AU60">
        <f t="shared" si="24"/>
        <v>0</v>
      </c>
    </row>
    <row r="61" spans="1:47" x14ac:dyDescent="0.15">
      <c r="A61" s="4">
        <v>19</v>
      </c>
      <c r="B61" s="5" t="s">
        <v>346</v>
      </c>
      <c r="C61" s="13" t="s">
        <v>22</v>
      </c>
      <c r="D61" s="6">
        <v>3.51</v>
      </c>
      <c r="E61" s="2">
        <v>25</v>
      </c>
      <c r="F61" s="2">
        <v>10</v>
      </c>
      <c r="G61" s="2">
        <v>11</v>
      </c>
      <c r="H61" s="2">
        <v>0</v>
      </c>
      <c r="I61" s="2">
        <v>0</v>
      </c>
      <c r="J61" s="2">
        <v>0</v>
      </c>
      <c r="K61" s="2">
        <v>3</v>
      </c>
      <c r="L61" s="2">
        <v>0</v>
      </c>
      <c r="M61" s="2">
        <v>0</v>
      </c>
      <c r="N61" s="2">
        <v>0.47599999999999998</v>
      </c>
      <c r="O61" s="2">
        <v>683</v>
      </c>
      <c r="P61" s="2">
        <v>161.19999999999999</v>
      </c>
      <c r="Q61" s="2">
        <v>168</v>
      </c>
      <c r="R61" s="2">
        <v>16</v>
      </c>
      <c r="S61" s="2">
        <v>40</v>
      </c>
      <c r="T61" s="2">
        <v>3</v>
      </c>
      <c r="U61" s="2">
        <v>6</v>
      </c>
      <c r="V61" s="2">
        <v>93</v>
      </c>
      <c r="W61" s="2">
        <v>3</v>
      </c>
      <c r="X61" s="2">
        <v>0</v>
      </c>
      <c r="Y61" s="2">
        <v>69</v>
      </c>
      <c r="Z61" s="2">
        <v>63</v>
      </c>
      <c r="AA61" s="9">
        <v>2060</v>
      </c>
      <c r="AB61" s="50" t="s">
        <v>457</v>
      </c>
      <c r="AC61" s="2">
        <f t="shared" si="13"/>
        <v>3.51</v>
      </c>
      <c r="AD61" s="10">
        <f t="shared" si="14"/>
        <v>6.7349926793557835E-2</v>
      </c>
      <c r="AE61" s="10">
        <f t="shared" si="15"/>
        <v>0.13616398243045388</v>
      </c>
      <c r="AF61" s="10">
        <f t="shared" si="16"/>
        <v>0.24597364568081992</v>
      </c>
      <c r="AG61" s="10">
        <f t="shared" si="17"/>
        <v>2.3426061493411421E-2</v>
      </c>
      <c r="AH61" s="52">
        <f t="shared" si="18"/>
        <v>50</v>
      </c>
      <c r="AI61">
        <f t="shared" si="12"/>
        <v>80</v>
      </c>
      <c r="AJ61">
        <f>(work!$E$2*AP61)+(work!$E$3*AQ61)+(work!$E$4*AR61)+(work!$E$5*AS61)+(work!$E$6*AT61)+(work!$E$7*AU61)</f>
        <v>25</v>
      </c>
      <c r="AK61" t="s">
        <v>474</v>
      </c>
      <c r="AL61" t="s">
        <v>474</v>
      </c>
      <c r="AM61" t="s">
        <v>478</v>
      </c>
      <c r="AN61" t="s">
        <v>477</v>
      </c>
      <c r="AO61" t="s">
        <v>475</v>
      </c>
      <c r="AP61">
        <f t="shared" si="19"/>
        <v>0</v>
      </c>
      <c r="AQ61">
        <f t="shared" si="20"/>
        <v>2</v>
      </c>
      <c r="AR61">
        <f t="shared" si="21"/>
        <v>1</v>
      </c>
      <c r="AS61">
        <f t="shared" si="22"/>
        <v>0</v>
      </c>
      <c r="AT61">
        <f t="shared" si="23"/>
        <v>1</v>
      </c>
      <c r="AU61">
        <f t="shared" si="24"/>
        <v>1</v>
      </c>
    </row>
    <row r="62" spans="1:47" x14ac:dyDescent="0.15">
      <c r="A62" s="4">
        <v>57</v>
      </c>
      <c r="B62" s="5" t="s">
        <v>384</v>
      </c>
      <c r="C62" s="36" t="s">
        <v>17</v>
      </c>
      <c r="D62" s="6">
        <v>4.5599999999999996</v>
      </c>
      <c r="E62" s="2">
        <v>14</v>
      </c>
      <c r="F62" s="2">
        <v>2</v>
      </c>
      <c r="G62" s="2">
        <v>6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0.25</v>
      </c>
      <c r="O62" s="2">
        <v>340</v>
      </c>
      <c r="P62" s="2">
        <v>79</v>
      </c>
      <c r="Q62" s="2">
        <v>88</v>
      </c>
      <c r="R62" s="2">
        <v>12</v>
      </c>
      <c r="S62" s="2">
        <v>23</v>
      </c>
      <c r="T62" s="2">
        <v>2</v>
      </c>
      <c r="U62" s="2">
        <v>3</v>
      </c>
      <c r="V62" s="2">
        <v>41</v>
      </c>
      <c r="W62" s="2">
        <v>1</v>
      </c>
      <c r="X62" s="2">
        <v>0</v>
      </c>
      <c r="Y62" s="2">
        <v>42</v>
      </c>
      <c r="Z62" s="2">
        <v>40</v>
      </c>
      <c r="AA62" s="2">
        <v>2061</v>
      </c>
      <c r="AB62" s="50" t="s">
        <v>537</v>
      </c>
      <c r="AC62" s="2">
        <f t="shared" si="13"/>
        <v>4.5599999999999996</v>
      </c>
      <c r="AD62" s="10">
        <f t="shared" si="14"/>
        <v>7.6470588235294124E-2</v>
      </c>
      <c r="AE62" s="10">
        <f t="shared" si="15"/>
        <v>0.12058823529411765</v>
      </c>
      <c r="AF62" s="10">
        <f t="shared" si="16"/>
        <v>0.25882352941176473</v>
      </c>
      <c r="AG62" s="10">
        <f t="shared" si="17"/>
        <v>3.5294117647058823E-2</v>
      </c>
      <c r="AH62" s="52">
        <f t="shared" si="18"/>
        <v>20</v>
      </c>
      <c r="AI62">
        <f t="shared" si="12"/>
        <v>10</v>
      </c>
      <c r="AJ62">
        <f>(work!$E$2*AP62)+(work!$E$3*AQ62)+(work!$E$4*AR62)+(work!$E$5*AS62)+(work!$E$6*AT62)+(work!$E$7*AU62)</f>
        <v>10</v>
      </c>
      <c r="AK62" t="s">
        <v>478</v>
      </c>
      <c r="AL62" t="s">
        <v>475</v>
      </c>
      <c r="AM62" t="s">
        <v>478</v>
      </c>
      <c r="AN62" t="s">
        <v>478</v>
      </c>
      <c r="AO62" t="s">
        <v>478</v>
      </c>
      <c r="AP62">
        <f t="shared" si="19"/>
        <v>0</v>
      </c>
      <c r="AQ62">
        <f t="shared" si="20"/>
        <v>0</v>
      </c>
      <c r="AR62">
        <f t="shared" si="21"/>
        <v>1</v>
      </c>
      <c r="AS62">
        <f t="shared" si="22"/>
        <v>0</v>
      </c>
      <c r="AT62">
        <f t="shared" si="23"/>
        <v>0</v>
      </c>
      <c r="AU62">
        <f t="shared" si="24"/>
        <v>4</v>
      </c>
    </row>
    <row r="63" spans="1:47" x14ac:dyDescent="0.15">
      <c r="A63" s="4">
        <v>15</v>
      </c>
      <c r="B63" s="5" t="s">
        <v>342</v>
      </c>
      <c r="C63" s="18" t="s">
        <v>22</v>
      </c>
      <c r="D63" s="6">
        <v>3.27</v>
      </c>
      <c r="E63" s="2">
        <v>18</v>
      </c>
      <c r="F63" s="2">
        <v>6</v>
      </c>
      <c r="G63" s="2">
        <v>3</v>
      </c>
      <c r="H63" s="2">
        <v>0</v>
      </c>
      <c r="I63" s="2">
        <v>0</v>
      </c>
      <c r="J63" s="2">
        <v>1</v>
      </c>
      <c r="K63" s="2">
        <v>0</v>
      </c>
      <c r="L63" s="2">
        <v>0</v>
      </c>
      <c r="M63" s="2">
        <v>0</v>
      </c>
      <c r="N63" s="2">
        <v>0.66700000000000004</v>
      </c>
      <c r="O63" s="2">
        <v>319</v>
      </c>
      <c r="P63" s="2">
        <v>77</v>
      </c>
      <c r="Q63" s="2">
        <v>70</v>
      </c>
      <c r="R63" s="2">
        <v>5</v>
      </c>
      <c r="S63" s="2">
        <v>18</v>
      </c>
      <c r="T63" s="2">
        <v>0</v>
      </c>
      <c r="U63" s="2">
        <v>5</v>
      </c>
      <c r="V63" s="2">
        <v>45</v>
      </c>
      <c r="W63" s="2">
        <v>1</v>
      </c>
      <c r="X63" s="2">
        <v>0</v>
      </c>
      <c r="Y63" s="2">
        <v>32</v>
      </c>
      <c r="Z63" s="2">
        <v>28</v>
      </c>
      <c r="AA63" s="9">
        <v>2062</v>
      </c>
      <c r="AB63" s="50" t="s">
        <v>538</v>
      </c>
      <c r="AC63" s="2">
        <f t="shared" si="13"/>
        <v>3.27</v>
      </c>
      <c r="AD63" s="10">
        <f t="shared" si="14"/>
        <v>7.2100313479623826E-2</v>
      </c>
      <c r="AE63" s="10">
        <f t="shared" si="15"/>
        <v>0.14106583072100312</v>
      </c>
      <c r="AF63" s="10">
        <f t="shared" si="16"/>
        <v>0.21943573667711599</v>
      </c>
      <c r="AG63" s="10">
        <f t="shared" si="17"/>
        <v>1.5673981191222569E-2</v>
      </c>
      <c r="AH63" s="52">
        <f t="shared" si="18"/>
        <v>62</v>
      </c>
      <c r="AI63">
        <f t="shared" si="12"/>
        <v>80</v>
      </c>
      <c r="AJ63">
        <f>(work!$E$2*AP63)+(work!$E$3*AQ63)+(work!$E$4*AR63)+(work!$E$5*AS63)+(work!$E$6*AT63)+(work!$E$7*AU63)</f>
        <v>31</v>
      </c>
      <c r="AK63" t="s">
        <v>474</v>
      </c>
      <c r="AL63" t="s">
        <v>475</v>
      </c>
      <c r="AM63" t="s">
        <v>478</v>
      </c>
      <c r="AN63" t="s">
        <v>475</v>
      </c>
      <c r="AO63" t="s">
        <v>473</v>
      </c>
      <c r="AP63">
        <f t="shared" si="19"/>
        <v>1</v>
      </c>
      <c r="AQ63">
        <f t="shared" si="20"/>
        <v>1</v>
      </c>
      <c r="AR63">
        <f t="shared" si="21"/>
        <v>2</v>
      </c>
      <c r="AS63">
        <f t="shared" si="22"/>
        <v>0</v>
      </c>
      <c r="AT63">
        <f t="shared" si="23"/>
        <v>0</v>
      </c>
      <c r="AU63">
        <f t="shared" si="24"/>
        <v>1</v>
      </c>
    </row>
    <row r="64" spans="1:47" x14ac:dyDescent="0.15">
      <c r="A64" s="7">
        <v>24</v>
      </c>
      <c r="B64" s="8" t="s">
        <v>351</v>
      </c>
      <c r="C64" s="14" t="s">
        <v>24</v>
      </c>
      <c r="D64" s="6">
        <v>3.63</v>
      </c>
      <c r="E64" s="9">
        <v>28</v>
      </c>
      <c r="F64" s="9">
        <v>11</v>
      </c>
      <c r="G64" s="9">
        <v>7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0.61099999999999999</v>
      </c>
      <c r="O64" s="9">
        <v>728</v>
      </c>
      <c r="P64" s="9">
        <v>173.2</v>
      </c>
      <c r="Q64" s="9">
        <v>160</v>
      </c>
      <c r="R64" s="9">
        <v>13</v>
      </c>
      <c r="S64" s="9">
        <v>58</v>
      </c>
      <c r="T64" s="9">
        <v>2</v>
      </c>
      <c r="U64" s="9">
        <v>4</v>
      </c>
      <c r="V64" s="9">
        <v>149</v>
      </c>
      <c r="W64" s="9">
        <v>0</v>
      </c>
      <c r="X64" s="9">
        <v>0</v>
      </c>
      <c r="Y64" s="9">
        <v>74</v>
      </c>
      <c r="Z64" s="9">
        <v>70</v>
      </c>
      <c r="AA64" s="2">
        <v>2063</v>
      </c>
      <c r="AB64" s="51" t="s">
        <v>460</v>
      </c>
      <c r="AC64" s="2">
        <f t="shared" si="13"/>
        <v>3.63</v>
      </c>
      <c r="AD64" s="10">
        <f t="shared" si="14"/>
        <v>8.5164835164835168E-2</v>
      </c>
      <c r="AE64" s="10">
        <f t="shared" si="15"/>
        <v>0.20467032967032966</v>
      </c>
      <c r="AF64" s="10">
        <f t="shared" si="16"/>
        <v>0.21978021978021978</v>
      </c>
      <c r="AG64" s="10">
        <f t="shared" si="17"/>
        <v>1.7857142857142856E-2</v>
      </c>
      <c r="AH64" s="52">
        <f t="shared" si="18"/>
        <v>64</v>
      </c>
      <c r="AI64">
        <f t="shared" si="12"/>
        <v>60</v>
      </c>
      <c r="AJ64">
        <f>(work!$E$2*AP64)+(work!$E$3*AQ64)+(work!$E$4*AR64)+(work!$E$5*AS64)+(work!$E$6*AT64)+(work!$E$7*AU64)</f>
        <v>32</v>
      </c>
      <c r="AK64" t="s">
        <v>475</v>
      </c>
      <c r="AL64" t="s">
        <v>476</v>
      </c>
      <c r="AM64" t="s">
        <v>474</v>
      </c>
      <c r="AN64" t="s">
        <v>475</v>
      </c>
      <c r="AO64" t="s">
        <v>474</v>
      </c>
      <c r="AP64">
        <f t="shared" si="19"/>
        <v>0</v>
      </c>
      <c r="AQ64">
        <f t="shared" si="20"/>
        <v>2</v>
      </c>
      <c r="AR64">
        <f t="shared" si="21"/>
        <v>2</v>
      </c>
      <c r="AS64">
        <f t="shared" si="22"/>
        <v>1</v>
      </c>
      <c r="AT64">
        <f t="shared" si="23"/>
        <v>0</v>
      </c>
      <c r="AU64">
        <f t="shared" si="24"/>
        <v>0</v>
      </c>
    </row>
    <row r="65" spans="1:47" x14ac:dyDescent="0.15">
      <c r="A65" s="4">
        <v>1</v>
      </c>
      <c r="B65" s="5" t="s">
        <v>328</v>
      </c>
      <c r="C65" s="34" t="s">
        <v>13</v>
      </c>
      <c r="D65" s="6">
        <v>2.0499999999999998</v>
      </c>
      <c r="E65" s="2">
        <v>13</v>
      </c>
      <c r="F65" s="2">
        <v>5</v>
      </c>
      <c r="G65" s="2">
        <v>4</v>
      </c>
      <c r="H65" s="2">
        <v>0</v>
      </c>
      <c r="I65" s="2">
        <v>0</v>
      </c>
      <c r="J65" s="2">
        <v>0</v>
      </c>
      <c r="K65" s="2">
        <v>2</v>
      </c>
      <c r="L65" s="2">
        <v>1</v>
      </c>
      <c r="M65" s="2">
        <v>0</v>
      </c>
      <c r="N65" s="2">
        <v>0.55600000000000005</v>
      </c>
      <c r="O65" s="2">
        <v>357</v>
      </c>
      <c r="P65" s="2">
        <v>92</v>
      </c>
      <c r="Q65" s="2">
        <v>69</v>
      </c>
      <c r="R65" s="2">
        <v>4</v>
      </c>
      <c r="S65" s="2">
        <v>16</v>
      </c>
      <c r="T65" s="2">
        <v>0</v>
      </c>
      <c r="U65" s="2">
        <v>3</v>
      </c>
      <c r="V65" s="2">
        <v>53</v>
      </c>
      <c r="W65" s="2">
        <v>1</v>
      </c>
      <c r="X65" s="2">
        <v>0</v>
      </c>
      <c r="Y65" s="2">
        <v>28</v>
      </c>
      <c r="Z65" s="2">
        <v>21</v>
      </c>
      <c r="AA65" s="9">
        <v>2064</v>
      </c>
      <c r="AB65" s="50" t="s">
        <v>461</v>
      </c>
      <c r="AC65" s="2">
        <f t="shared" si="13"/>
        <v>2.0499999999999998</v>
      </c>
      <c r="AD65" s="10">
        <f t="shared" si="14"/>
        <v>5.3221288515406161E-2</v>
      </c>
      <c r="AE65" s="10">
        <f t="shared" si="15"/>
        <v>0.1484593837535014</v>
      </c>
      <c r="AF65" s="10">
        <f t="shared" si="16"/>
        <v>0.19327731092436976</v>
      </c>
      <c r="AG65" s="10">
        <f t="shared" si="17"/>
        <v>1.1204481792717087E-2</v>
      </c>
      <c r="AH65" s="52">
        <f t="shared" si="18"/>
        <v>82</v>
      </c>
      <c r="AI65">
        <f t="shared" si="12"/>
        <v>100</v>
      </c>
      <c r="AJ65">
        <f>(work!$E$2*AP65)+(work!$E$3*AQ65)+(work!$E$4*AR65)+(work!$E$5*AS65)+(work!$E$6*AT65)+(work!$E$7*AU65)</f>
        <v>41</v>
      </c>
      <c r="AK65" t="s">
        <v>473</v>
      </c>
      <c r="AL65" t="s">
        <v>473</v>
      </c>
      <c r="AM65" t="s">
        <v>478</v>
      </c>
      <c r="AN65" t="s">
        <v>473</v>
      </c>
      <c r="AO65" t="s">
        <v>473</v>
      </c>
      <c r="AP65">
        <f t="shared" si="19"/>
        <v>4</v>
      </c>
      <c r="AQ65">
        <f t="shared" si="20"/>
        <v>0</v>
      </c>
      <c r="AR65">
        <f t="shared" si="21"/>
        <v>0</v>
      </c>
      <c r="AS65">
        <f t="shared" si="22"/>
        <v>0</v>
      </c>
      <c r="AT65">
        <f t="shared" si="23"/>
        <v>0</v>
      </c>
      <c r="AU65">
        <f t="shared" si="24"/>
        <v>1</v>
      </c>
    </row>
    <row r="66" spans="1:47" x14ac:dyDescent="0.15">
      <c r="A66" s="7">
        <v>38</v>
      </c>
      <c r="B66" s="8" t="s">
        <v>365</v>
      </c>
      <c r="C66" s="15" t="s">
        <v>21</v>
      </c>
      <c r="D66" s="6">
        <v>3.95</v>
      </c>
      <c r="E66" s="9">
        <v>30</v>
      </c>
      <c r="F66" s="9">
        <v>7</v>
      </c>
      <c r="G66" s="9">
        <v>12</v>
      </c>
      <c r="H66" s="9">
        <v>0</v>
      </c>
      <c r="I66" s="9">
        <v>4</v>
      </c>
      <c r="J66" s="9">
        <v>4</v>
      </c>
      <c r="K66" s="9">
        <v>1</v>
      </c>
      <c r="L66" s="9">
        <v>1</v>
      </c>
      <c r="M66" s="9">
        <v>0</v>
      </c>
      <c r="N66" s="9">
        <v>0.36799999999999999</v>
      </c>
      <c r="O66" s="9">
        <v>619</v>
      </c>
      <c r="P66" s="9">
        <v>146</v>
      </c>
      <c r="Q66" s="9">
        <v>137</v>
      </c>
      <c r="R66" s="9">
        <v>21</v>
      </c>
      <c r="S66" s="9">
        <v>49</v>
      </c>
      <c r="T66" s="9">
        <v>1</v>
      </c>
      <c r="U66" s="9">
        <v>6</v>
      </c>
      <c r="V66" s="9">
        <v>121</v>
      </c>
      <c r="W66" s="9">
        <v>4</v>
      </c>
      <c r="X66" s="9">
        <v>1</v>
      </c>
      <c r="Y66" s="9">
        <v>71</v>
      </c>
      <c r="Z66" s="9">
        <v>64</v>
      </c>
      <c r="AA66" s="2">
        <v>2065</v>
      </c>
      <c r="AB66" s="51" t="s">
        <v>539</v>
      </c>
      <c r="AC66" s="2">
        <f t="shared" si="13"/>
        <v>3.95</v>
      </c>
      <c r="AD66" s="10">
        <f t="shared" si="14"/>
        <v>8.8852988691437804E-2</v>
      </c>
      <c r="AE66" s="10">
        <f t="shared" si="15"/>
        <v>0.19547657512116318</v>
      </c>
      <c r="AF66" s="10">
        <f t="shared" si="16"/>
        <v>0.22132471728594508</v>
      </c>
      <c r="AG66" s="10">
        <f t="shared" si="17"/>
        <v>3.3925686591276254E-2</v>
      </c>
      <c r="AH66" s="52">
        <f t="shared" ref="AH66:AH70" si="25">100*AJ66/50</f>
        <v>42</v>
      </c>
      <c r="AI66">
        <f t="shared" si="12"/>
        <v>40</v>
      </c>
      <c r="AJ66">
        <f>(work!$E$2*AP66)+(work!$E$3*AQ66)+(work!$E$4*AR66)+(work!$E$5*AS66)+(work!$E$6*AT66)+(work!$E$7*AU66)</f>
        <v>21</v>
      </c>
      <c r="AK66" t="s">
        <v>476</v>
      </c>
      <c r="AL66" t="s">
        <v>476</v>
      </c>
      <c r="AM66" t="s">
        <v>475</v>
      </c>
      <c r="AN66" t="s">
        <v>475</v>
      </c>
      <c r="AO66" t="s">
        <v>478</v>
      </c>
      <c r="AP66">
        <f t="shared" si="19"/>
        <v>0</v>
      </c>
      <c r="AQ66">
        <f t="shared" si="20"/>
        <v>0</v>
      </c>
      <c r="AR66">
        <f t="shared" si="21"/>
        <v>2</v>
      </c>
      <c r="AS66">
        <f t="shared" si="22"/>
        <v>2</v>
      </c>
      <c r="AT66">
        <f t="shared" si="23"/>
        <v>0</v>
      </c>
      <c r="AU66">
        <f t="shared" si="24"/>
        <v>1</v>
      </c>
    </row>
    <row r="67" spans="1:47" x14ac:dyDescent="0.15">
      <c r="A67" s="7">
        <v>26</v>
      </c>
      <c r="B67" s="8" t="s">
        <v>353</v>
      </c>
      <c r="C67" s="35" t="s">
        <v>13</v>
      </c>
      <c r="D67" s="6">
        <v>3.68</v>
      </c>
      <c r="E67" s="9">
        <v>30</v>
      </c>
      <c r="F67" s="9">
        <v>9</v>
      </c>
      <c r="G67" s="9">
        <v>9</v>
      </c>
      <c r="H67" s="9">
        <v>1</v>
      </c>
      <c r="I67" s="9">
        <v>1</v>
      </c>
      <c r="J67" s="9">
        <v>2</v>
      </c>
      <c r="K67" s="9">
        <v>6</v>
      </c>
      <c r="L67" s="9">
        <v>2</v>
      </c>
      <c r="M67" s="9">
        <v>0</v>
      </c>
      <c r="N67" s="9">
        <v>0.5</v>
      </c>
      <c r="O67" s="9">
        <v>644</v>
      </c>
      <c r="P67" s="9">
        <v>154</v>
      </c>
      <c r="Q67" s="9">
        <v>127</v>
      </c>
      <c r="R67" s="9">
        <v>18</v>
      </c>
      <c r="S67" s="9">
        <v>60</v>
      </c>
      <c r="T67" s="9">
        <v>1</v>
      </c>
      <c r="U67" s="9">
        <v>9</v>
      </c>
      <c r="V67" s="9">
        <v>144</v>
      </c>
      <c r="W67" s="9">
        <v>4</v>
      </c>
      <c r="X67" s="9">
        <v>0</v>
      </c>
      <c r="Y67" s="9">
        <v>66</v>
      </c>
      <c r="Z67" s="9">
        <v>63</v>
      </c>
      <c r="AA67" s="9">
        <v>2066</v>
      </c>
      <c r="AB67" s="51" t="s">
        <v>540</v>
      </c>
      <c r="AC67" s="2">
        <f t="shared" si="13"/>
        <v>3.68</v>
      </c>
      <c r="AD67" s="10">
        <f t="shared" si="14"/>
        <v>0.10714285714285714</v>
      </c>
      <c r="AE67" s="10">
        <f t="shared" si="15"/>
        <v>0.2236024844720497</v>
      </c>
      <c r="AF67" s="10">
        <f t="shared" si="16"/>
        <v>0.19720496894409939</v>
      </c>
      <c r="AG67" s="10">
        <f t="shared" si="17"/>
        <v>2.7950310559006212E-2</v>
      </c>
      <c r="AH67" s="52">
        <f t="shared" si="25"/>
        <v>64</v>
      </c>
      <c r="AI67">
        <f t="shared" ref="AI67:AI70" si="26">IF(AK67="A",100,IF(AK67="B",80,IF(AK67="C",60,IF(AK67="D",40,IF(AK67="E",20,10)))))</f>
        <v>60</v>
      </c>
      <c r="AJ67">
        <f>(work!$E$2*AP67)+(work!$E$3*AQ67)+(work!$E$4*AR67)+(work!$E$5*AS67)+(work!$E$6*AT67)+(work!$E$7*AU67)</f>
        <v>32</v>
      </c>
      <c r="AK67" t="s">
        <v>475</v>
      </c>
      <c r="AL67" t="s">
        <v>477</v>
      </c>
      <c r="AM67" t="s">
        <v>473</v>
      </c>
      <c r="AN67" t="s">
        <v>473</v>
      </c>
      <c r="AO67" t="s">
        <v>476</v>
      </c>
      <c r="AP67">
        <f t="shared" si="19"/>
        <v>2</v>
      </c>
      <c r="AQ67">
        <f t="shared" si="20"/>
        <v>0</v>
      </c>
      <c r="AR67">
        <f t="shared" si="21"/>
        <v>1</v>
      </c>
      <c r="AS67">
        <f t="shared" si="22"/>
        <v>1</v>
      </c>
      <c r="AT67">
        <f t="shared" si="23"/>
        <v>1</v>
      </c>
      <c r="AU67">
        <f t="shared" si="24"/>
        <v>0</v>
      </c>
    </row>
    <row r="68" spans="1:47" x14ac:dyDescent="0.15">
      <c r="A68" s="7">
        <v>47</v>
      </c>
      <c r="B68" s="8" t="s">
        <v>375</v>
      </c>
      <c r="C68" s="27" t="s">
        <v>13</v>
      </c>
      <c r="D68" s="6">
        <v>4.26</v>
      </c>
      <c r="E68" s="9">
        <v>22</v>
      </c>
      <c r="F68" s="9">
        <v>6</v>
      </c>
      <c r="G68" s="9">
        <v>7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0.46200000000000002</v>
      </c>
      <c r="O68" s="9">
        <v>431</v>
      </c>
      <c r="P68" s="9">
        <v>101.1</v>
      </c>
      <c r="Q68" s="9">
        <v>93</v>
      </c>
      <c r="R68" s="9">
        <v>16</v>
      </c>
      <c r="S68" s="9">
        <v>39</v>
      </c>
      <c r="T68" s="9">
        <v>0</v>
      </c>
      <c r="U68" s="9">
        <v>4</v>
      </c>
      <c r="V68" s="9">
        <v>76</v>
      </c>
      <c r="W68" s="9">
        <v>3</v>
      </c>
      <c r="X68" s="9">
        <v>0</v>
      </c>
      <c r="Y68" s="9">
        <v>49</v>
      </c>
      <c r="Z68" s="9">
        <v>48</v>
      </c>
      <c r="AA68" s="2">
        <v>2067</v>
      </c>
      <c r="AB68" s="51" t="s">
        <v>541</v>
      </c>
      <c r="AC68" s="2">
        <f t="shared" si="13"/>
        <v>4.26</v>
      </c>
      <c r="AD68" s="10">
        <f t="shared" si="14"/>
        <v>9.9767981438515077E-2</v>
      </c>
      <c r="AE68" s="10">
        <f t="shared" si="15"/>
        <v>0.17633410672853828</v>
      </c>
      <c r="AF68" s="10">
        <f t="shared" si="16"/>
        <v>0.21577726218097448</v>
      </c>
      <c r="AG68" s="10">
        <f t="shared" si="17"/>
        <v>3.7122969837587005E-2</v>
      </c>
      <c r="AH68" s="52">
        <f t="shared" si="25"/>
        <v>34</v>
      </c>
      <c r="AI68">
        <f t="shared" si="26"/>
        <v>20</v>
      </c>
      <c r="AJ68">
        <f>(work!$E$2*AP68)+(work!$E$3*AQ68)+(work!$E$4*AR68)+(work!$E$5*AS68)+(work!$E$6*AT68)+(work!$E$7*AU68)</f>
        <v>17</v>
      </c>
      <c r="AK68" t="s">
        <v>477</v>
      </c>
      <c r="AL68" t="s">
        <v>477</v>
      </c>
      <c r="AM68" t="s">
        <v>476</v>
      </c>
      <c r="AN68" t="s">
        <v>474</v>
      </c>
      <c r="AO68" t="s">
        <v>478</v>
      </c>
      <c r="AP68">
        <f t="shared" si="19"/>
        <v>0</v>
      </c>
      <c r="AQ68">
        <f t="shared" si="20"/>
        <v>1</v>
      </c>
      <c r="AR68">
        <f t="shared" si="21"/>
        <v>0</v>
      </c>
      <c r="AS68">
        <f t="shared" si="22"/>
        <v>1</v>
      </c>
      <c r="AT68">
        <f t="shared" si="23"/>
        <v>2</v>
      </c>
      <c r="AU68">
        <f t="shared" si="24"/>
        <v>1</v>
      </c>
    </row>
    <row r="69" spans="1:47" x14ac:dyDescent="0.15">
      <c r="A69" s="4">
        <v>33</v>
      </c>
      <c r="B69" s="5" t="s">
        <v>360</v>
      </c>
      <c r="C69" s="20" t="s">
        <v>18</v>
      </c>
      <c r="D69" s="6">
        <v>3.87</v>
      </c>
      <c r="E69" s="2">
        <v>20</v>
      </c>
      <c r="F69" s="2">
        <v>5</v>
      </c>
      <c r="G69" s="2">
        <v>7</v>
      </c>
      <c r="H69" s="2">
        <v>0</v>
      </c>
      <c r="I69" s="2">
        <v>0</v>
      </c>
      <c r="J69" s="2">
        <v>0</v>
      </c>
      <c r="K69" s="2">
        <v>1</v>
      </c>
      <c r="L69" s="2">
        <v>1</v>
      </c>
      <c r="M69" s="2">
        <v>1</v>
      </c>
      <c r="N69" s="2">
        <v>0.41699999999999998</v>
      </c>
      <c r="O69" s="2">
        <v>516</v>
      </c>
      <c r="P69" s="2">
        <v>125.2</v>
      </c>
      <c r="Q69" s="2">
        <v>136</v>
      </c>
      <c r="R69" s="2">
        <v>15</v>
      </c>
      <c r="S69" s="2">
        <v>24</v>
      </c>
      <c r="T69" s="2">
        <v>0</v>
      </c>
      <c r="U69" s="2">
        <v>4</v>
      </c>
      <c r="V69" s="2">
        <v>61</v>
      </c>
      <c r="W69" s="2">
        <v>1</v>
      </c>
      <c r="X69" s="2">
        <v>1</v>
      </c>
      <c r="Y69" s="2">
        <v>54</v>
      </c>
      <c r="Z69" s="2">
        <v>54</v>
      </c>
      <c r="AA69" s="9">
        <v>2068</v>
      </c>
      <c r="AB69" s="50" t="s">
        <v>542</v>
      </c>
      <c r="AC69" s="2">
        <f t="shared" si="13"/>
        <v>3.87</v>
      </c>
      <c r="AD69" s="10">
        <f t="shared" si="14"/>
        <v>5.4263565891472867E-2</v>
      </c>
      <c r="AE69" s="10">
        <f t="shared" si="15"/>
        <v>0.11821705426356589</v>
      </c>
      <c r="AF69" s="10">
        <f t="shared" si="16"/>
        <v>0.26356589147286824</v>
      </c>
      <c r="AG69" s="10">
        <f t="shared" si="17"/>
        <v>2.9069767441860465E-2</v>
      </c>
      <c r="AH69" s="52">
        <f t="shared" si="25"/>
        <v>44</v>
      </c>
      <c r="AI69">
        <f t="shared" si="26"/>
        <v>60</v>
      </c>
      <c r="AJ69">
        <f>(work!$E$2*AP69)+(work!$E$3*AQ69)+(work!$E$4*AR69)+(work!$E$5*AS69)+(work!$E$6*AT69)+(work!$E$7*AU69)</f>
        <v>22</v>
      </c>
      <c r="AK69" t="s">
        <v>475</v>
      </c>
      <c r="AL69" t="s">
        <v>473</v>
      </c>
      <c r="AM69" t="s">
        <v>478</v>
      </c>
      <c r="AN69" t="s">
        <v>478</v>
      </c>
      <c r="AO69" t="s">
        <v>476</v>
      </c>
      <c r="AP69">
        <f t="shared" si="19"/>
        <v>1</v>
      </c>
      <c r="AQ69">
        <f t="shared" si="20"/>
        <v>0</v>
      </c>
      <c r="AR69">
        <f t="shared" si="21"/>
        <v>1</v>
      </c>
      <c r="AS69">
        <f t="shared" si="22"/>
        <v>1</v>
      </c>
      <c r="AT69">
        <f t="shared" si="23"/>
        <v>0</v>
      </c>
      <c r="AU69">
        <f t="shared" si="24"/>
        <v>2</v>
      </c>
    </row>
    <row r="70" spans="1:47" x14ac:dyDescent="0.15">
      <c r="A70" s="7">
        <v>28</v>
      </c>
      <c r="B70" s="8" t="s">
        <v>355</v>
      </c>
      <c r="C70" s="15" t="s">
        <v>19</v>
      </c>
      <c r="D70" s="6">
        <v>3.7</v>
      </c>
      <c r="E70" s="9">
        <v>22</v>
      </c>
      <c r="F70" s="9">
        <v>7</v>
      </c>
      <c r="G70" s="9">
        <v>9</v>
      </c>
      <c r="H70" s="9">
        <v>0</v>
      </c>
      <c r="I70" s="9">
        <v>0</v>
      </c>
      <c r="J70" s="9">
        <v>0</v>
      </c>
      <c r="K70" s="9">
        <v>1</v>
      </c>
      <c r="L70" s="9">
        <v>1</v>
      </c>
      <c r="M70" s="9">
        <v>0</v>
      </c>
      <c r="N70" s="9">
        <v>0.438</v>
      </c>
      <c r="O70" s="9">
        <v>629</v>
      </c>
      <c r="P70" s="9">
        <v>150.19999999999999</v>
      </c>
      <c r="Q70" s="9">
        <v>155</v>
      </c>
      <c r="R70" s="9">
        <v>16</v>
      </c>
      <c r="S70" s="9">
        <v>43</v>
      </c>
      <c r="T70" s="9">
        <v>4</v>
      </c>
      <c r="U70" s="9">
        <v>2</v>
      </c>
      <c r="V70" s="9">
        <v>99</v>
      </c>
      <c r="W70" s="9">
        <v>3</v>
      </c>
      <c r="X70" s="9">
        <v>0</v>
      </c>
      <c r="Y70" s="9">
        <v>65</v>
      </c>
      <c r="Z70" s="9">
        <v>62</v>
      </c>
      <c r="AA70" s="2">
        <v>2069</v>
      </c>
      <c r="AB70" s="51" t="s">
        <v>543</v>
      </c>
      <c r="AC70" s="2">
        <f t="shared" si="13"/>
        <v>3.7</v>
      </c>
      <c r="AD70" s="10">
        <f t="shared" si="14"/>
        <v>7.1542130365659776E-2</v>
      </c>
      <c r="AE70" s="10">
        <f t="shared" si="15"/>
        <v>0.15739268680445151</v>
      </c>
      <c r="AF70" s="10">
        <f t="shared" si="16"/>
        <v>0.246422893481717</v>
      </c>
      <c r="AG70" s="10">
        <f t="shared" si="17"/>
        <v>2.5437201907790145E-2</v>
      </c>
      <c r="AH70" s="52">
        <f t="shared" si="25"/>
        <v>44</v>
      </c>
      <c r="AI70">
        <f t="shared" si="26"/>
        <v>60</v>
      </c>
      <c r="AJ70">
        <f>(work!$E$2*AP70)+(work!$E$3*AQ70)+(work!$E$4*AR70)+(work!$E$5*AS70)+(work!$E$6*AT70)+(work!$E$7*AU70)</f>
        <v>22</v>
      </c>
      <c r="AK70" t="s">
        <v>475</v>
      </c>
      <c r="AL70" t="s">
        <v>474</v>
      </c>
      <c r="AM70" t="s">
        <v>477</v>
      </c>
      <c r="AN70" t="s">
        <v>477</v>
      </c>
      <c r="AO70" t="s">
        <v>476</v>
      </c>
      <c r="AP70">
        <f t="shared" si="19"/>
        <v>0</v>
      </c>
      <c r="AQ70">
        <f t="shared" si="20"/>
        <v>1</v>
      </c>
      <c r="AR70">
        <f t="shared" si="21"/>
        <v>1</v>
      </c>
      <c r="AS70">
        <f t="shared" si="22"/>
        <v>1</v>
      </c>
      <c r="AT70">
        <f t="shared" si="23"/>
        <v>2</v>
      </c>
      <c r="AU70">
        <f t="shared" si="24"/>
        <v>0</v>
      </c>
    </row>
    <row r="72" spans="1:47" x14ac:dyDescent="0.15">
      <c r="AB72" t="s">
        <v>489</v>
      </c>
      <c r="AC72" s="58">
        <f>AVERAGE(AC2:AC70)</f>
        <v>3.9097101449275358</v>
      </c>
      <c r="AD72" s="58">
        <f t="shared" ref="AD72:AH72" si="27">AVERAGE(AD2:AD70)</f>
        <v>8.7298155025271523E-2</v>
      </c>
      <c r="AE72" s="58">
        <f t="shared" si="27"/>
        <v>0.1848497207735578</v>
      </c>
      <c r="AF72" s="58">
        <f t="shared" si="27"/>
        <v>0.22816777516326708</v>
      </c>
      <c r="AG72" s="58">
        <f t="shared" si="27"/>
        <v>2.6469377196316708E-2</v>
      </c>
      <c r="AH72" s="59">
        <f t="shared" si="27"/>
        <v>49.855072463768117</v>
      </c>
      <c r="AI72" s="59">
        <f>AVERAGE(AI2:AI70)</f>
        <v>49.855072463768117</v>
      </c>
    </row>
  </sheetData>
  <autoFilter ref="A1:AU70">
    <sortState ref="A2:AT70">
      <sortCondition ref="AB1:AB70"/>
    </sortState>
  </autoFilter>
  <phoneticPr fontId="1"/>
  <hyperlinks>
    <hyperlink ref="B65" r:id="rId1" display="https://baseball-data.com/player/g/%E3%83%A1%E3%83%AB%E3%82%BB%E3%83%87%E3%82%B9"/>
    <hyperlink ref="B11" r:id="rId2" display="https://baseball-data.com/player/s/%E7%9F%B3%E5%B1%B1%E3%80%80%E6%B3%B0%E7%A8%9A"/>
    <hyperlink ref="B39" r:id="rId3" display="https://baseball-data.com/player/g/%E8%8F%85%E9%87%8E%E3%80%80%E6%99%BA%E4%B9%8B"/>
    <hyperlink ref="B3" r:id="rId4" display="https://baseball-data.com/player/yb/%E6%9D%B1%E3%80%80%E5%85%8B%E6%A8%B9"/>
    <hyperlink ref="B20" r:id="rId5" display="https://baseball-data.com/player/c/%E5%A4%A7%E7%80%AC%E8%89%AF%E3%80%80%E5%A4%A7%E5%9C%B0"/>
    <hyperlink ref="B33" r:id="rId6" display="https://baseball-data.com/player/e/%E5%B2%B8%E3%80%80%E5%AD%9D%E4%B9%8B"/>
    <hyperlink ref="B23" r:id="rId7" display="https://baseball-data.com/player/s/%E5%B0%8F%E5%B7%9D%E3%80%80%E6%B3%B0%E5%BC%98"/>
    <hyperlink ref="B31" r:id="rId8" display="https://baseball-data.com/player/d/%E3%82%AC%E3%83%AB%E3%82%B7%E3%82%A2"/>
    <hyperlink ref="B60" r:id="rId9" display="https://baseball-data.com/player/m/%E3%83%9C%E3%83%AB%E3%82%B7%E3%83%B3%E3%82%AC%E3%83%BC"/>
    <hyperlink ref="B32" r:id="rId10" display="https://baseball-data.com/player/l/%E8%8F%8A%E6%B1%A0%E3%80%80%E9%9B%84%E6%98%9F"/>
    <hyperlink ref="B6" r:id="rId11" display="https://baseball-data.com/player/bs/%E3%82%A2%E3%83%AB%E3%83%90%E3%83%BC%E3%82%B9"/>
    <hyperlink ref="B53" r:id="rId12" display="https://baseball-data.com/player/s/%E5%8E%9F%E3%80%80%E6%A8%B9%E7%90%86"/>
    <hyperlink ref="B38" r:id="rId13" display="https://baseball-data.com/player/c/%E3%82%B8%E3%83%A7%E3%83%B3%E3%82%BD%E3%83%B3"/>
    <hyperlink ref="B18" r:id="rId14" display="https://baseball-data.com/player/f/%E4%B8%8A%E6%B2%A2%E3%80%80%E7%9B%B4%E4%B9%8B"/>
    <hyperlink ref="B63" r:id="rId15" display="https://baseball-data.com/player/f/%E6%9D%91%E7%94%B0%E3%80%80%E9%80%8F"/>
    <hyperlink ref="B19" r:id="rId16" display="https://baseball-data.com/player/l/%E6%A6%8E%E7%94%B0%E3%80%80%E5%A4%A7%E6%A8%B9"/>
    <hyperlink ref="B55" r:id="rId17" display="https://baseball-data.com/player/h/%E6%9D%B1%E6%B5%9C%E3%80%80%E5%B7%A8"/>
    <hyperlink ref="B15" r:id="rId18" display="https://baseball-data.com/player/t/%E5%B2%A9%E8%B2%9E%E3%80%80%E7%A5%90%E5%A4%AA"/>
    <hyperlink ref="B61" r:id="rId19" display="https://baseball-data.com/player/f/%E3%83%9E%E3%83%AB%E3%83%86%E3%82%A3%E3%83%8D%E3%82%B9"/>
    <hyperlink ref="B40" r:id="rId20" display="https://baseball-data.com/player/h/%E5%8D%83%E8%B3%80%E3%80%80%E6%BB%89%E5%A4%A7"/>
    <hyperlink ref="B45" r:id="rId21" display="https://baseball-data.com/player/bs/%E3%83%87%E3%82%A3%E3%82%AF%E3%82%BD%E3%83%B3"/>
    <hyperlink ref="B48" r:id="rId22" display="https://baseball-data.com/player/bs/%E8%A5%BF%E3%80%80%E5%8B%87%E8%BC%9D"/>
    <hyperlink ref="B8" r:id="rId23" display="https://baseball-data.com/player/h/%E7%9F%B3%E5%B7%9D%E3%80%80%E6%9F%8A%E5%A4%AA"/>
    <hyperlink ref="B64" r:id="rId24" display="https://baseball-data.com/player/t/%E3%83%A1%E3%83%83%E3%82%BB%E3%83%B3%E3%82%B8%E3%83%A3%E3%83%BC"/>
    <hyperlink ref="B35" r:id="rId25" display="https://baseball-data.com/player/s/%E8%BF%91%E8%97%A4%E3%80%80%E4%B8%80%E6%A8%B9"/>
    <hyperlink ref="B67" r:id="rId26" display="https://baseball-data.com/player/g/%E5%B1%B1%E5%8F%A3%E3%80%80%E4%BF%8A"/>
    <hyperlink ref="B50" r:id="rId27" display="https://baseball-data.com/player/e/%E5%89%87%E6%9C%AC%E3%80%80%E6%98%82%E5%A4%A7"/>
    <hyperlink ref="B70" r:id="rId28" display="https://baseball-data.com/player/m/%E6%B6%8C%E4%BA%95%E3%80%80%E7%A7%80%E7%AB%A0"/>
    <hyperlink ref="B5" r:id="rId29" display="https://baseball-data.com/player/m/%E6%9C%89%E5%90%89%E3%80%80%E5%84%AA%E6%A8%B9"/>
    <hyperlink ref="B44" r:id="rId30" display="https://baseball-data.com/player/l/%E5%A4%9A%E5%92%8C%E7%94%B0%E3%80%80%E7%9C%9F%E4%B8%89%E9%83%8E"/>
    <hyperlink ref="B2" r:id="rId31" display="https://baseball-data.com/player/t/%E7%A7%8B%E5%B1%B1%E3%80%80%E6%8B%93%E5%B7%B3"/>
    <hyperlink ref="B14" r:id="rId32" display="https://baseball-data.com/player/g/%E4%BB%8A%E6%9D%91%E3%80%80%E4%BF%A1%E8%B2%B4"/>
    <hyperlink ref="B69" r:id="rId33" display="https://baseball-data.com/player/d/%E5%90%89%E8%A6%8B%E3%80%80%E4%B8%80%E8%B5%B7"/>
    <hyperlink ref="B28" r:id="rId34" display="https://baseball-data.com/player/bs/%E9%87%91%E5%AD%90%E3%80%80%E5%8D%83%E5%B0%8B"/>
    <hyperlink ref="B52" r:id="rId35" display="https://baseball-data.com/player/yb/%E6%BF%B5%E5%8F%A3%E3%80%80%E9%81%A5%E5%A4%A7"/>
    <hyperlink ref="B7" r:id="rId36" display="https://baseball-data.com/player/m/%E7%9F%B3%E5%B7%9D%E3%80%80%E6%AD%A9"/>
    <hyperlink ref="B58" r:id="rId37" display="https://baseball-data.com/player/m/%E4%BA%8C%E6%9C%A8%E3%80%80%E5%BA%B7%E5%A4%AA"/>
    <hyperlink ref="B66" r:id="rId38" display="https://baseball-data.com/player/bs/%E5%B1%B1%E5%B2%A1%E3%80%80%E6%B3%B0%E8%BC%94"/>
    <hyperlink ref="B56" r:id="rId39" display="https://baseball-data.com/player/s/%E3%83%96%E3%82%AD%E3%83%A3%E3%83%8A%E3%83%B3"/>
    <hyperlink ref="B30" r:id="rId40" display="https://baseball-data.com/player/e/%E8%BE%9B%E5%B3%B6%E3%80%80%E8%88%AA"/>
    <hyperlink ref="B21" r:id="rId41" display="https://baseball-data.com/player/d/%E5%B0%8F%E7%AC%A0%E5%8E%9F%E3%80%80%E6%85%8E%E4%B9%8B%E4%BB%8B"/>
    <hyperlink ref="B59" r:id="rId42" display="https://baseball-data.com/player/e/%E5%8F%A4%E5%B7%9D%E3%80%80%E4%BE%91%E5%88%A9"/>
    <hyperlink ref="B25" r:id="rId43" display="https://baseball-data.com/player/d/%E7%AC%A0%E5%8E%9F%E3%80%80%EF%A8%9A%E5%A4%AA%E9%83%8E"/>
    <hyperlink ref="B17" r:id="rId44" display="https://baseball-data.com/player/g/%E5%86%85%E6%B5%B7%E3%80%80%E5%93%B2%E4%B9%9F"/>
    <hyperlink ref="B29" r:id="rId45" display="https://baseball-data.com/player/s/%E3%82%AB%E3%83%A9%E3%82%B7%E3%83%86%E3%82%A3%E3%83%BC"/>
    <hyperlink ref="B49" r:id="rId46" display="https://baseball-data.com/player/c/%E9%87%8E%E6%9D%91%E3%80%80%E7%A5%90%E8%BC%94"/>
    <hyperlink ref="B34" r:id="rId47" display="https://baseball-data.com/player/c/%E4%B9%9D%E9%87%8C%E3%80%80%E4%BA%9C%E8%93%AE"/>
    <hyperlink ref="B68" r:id="rId48" display="https://baseball-data.com/player/g/%E5%90%89%E5%B7%9D%E3%80%80%E5%85%89%E5%A4%AB"/>
    <hyperlink ref="B54" r:id="rId49" display="https://baseball-data.com/player/h/%E3%83%90%E3%83%B3%E3%83%87%E3%83%B3%E3%83%8F%E3%83%BC%E3%82%AF"/>
    <hyperlink ref="B46" r:id="rId50" display="https://baseball-data.com/player/l/%E5%8D%81%E4%BA%80%E3%80%80%E5%89%A3"/>
    <hyperlink ref="B57" r:id="rId51" display="https://baseball-data.com/player/e/%E8%97%A4%E5%B9%B3%E3%80%80%E5%B0%9A%E7%9C%9F"/>
    <hyperlink ref="B43" r:id="rId52" display="https://baseball-data.com/player/h/%E6%AD%A6%E7%94%B0%E3%80%80%E7%BF%94%E5%A4%AA"/>
    <hyperlink ref="B26" r:id="rId53" display="https://baseball-data.com/player/l/%E3%82%AB%E3%82%B9%E3%83%86%E3%82%A3%E3%83%BC%E3%83%A8"/>
    <hyperlink ref="B41" r:id="rId54" display="https://baseball-data.com/player/f/%E9%AB%98%E6%A2%A8%E3%80%80%E8%A3%95%E7%A8%94"/>
    <hyperlink ref="B27" r:id="rId55" display="https://baseball-data.com/player/f/%E5%8A%A0%E8%97%A4%E3%80%80%E8%B2%B4%E4%B9%8B"/>
    <hyperlink ref="B4" r:id="rId56" display="https://baseball-data.com/player/f/%E6%9C%89%E5%8E%9F%E3%80%80%E8%88%AA%E5%B9%B3"/>
    <hyperlink ref="B62" r:id="rId57" display="https://baseball-data.com/player/e/%E7%BE%8E%E9%A6%AC%E3%80%80%E5%AD%A6"/>
    <hyperlink ref="B36" r:id="rId58" display="https://baseball-data.com/player/t/%E6%89%8D%E6%9C%A8%E3%80%80%E6%B5%A9%E4%BA%BA"/>
    <hyperlink ref="B24" r:id="rId59" display="https://baseball-data.com/player/t/%E5%B0%8F%E9%87%8E%E3%80%80%E6%B3%B0%E5%B7%B1"/>
    <hyperlink ref="B42" r:id="rId60" display="https://baseball-data.com/player/g/%E7%94%B0%E5%8F%A3%E3%80%80%E9%BA%97%E6%96%97"/>
    <hyperlink ref="B12" r:id="rId61" display="https://baseball-data.com/player/l/%E4%BB%8A%E4%BA%95%E3%80%80%E9%81%94%E4%B9%9F"/>
    <hyperlink ref="B51" r:id="rId62" display="https://baseball-data.com/player/s/%E3%83%8F%E3%83%95"/>
    <hyperlink ref="B9" r:id="rId63" display="https://baseball-data.com/player/s/%E7%9F%B3%E5%B7%9D%E3%80%80%E9%9B%85%E8%A6%8F"/>
    <hyperlink ref="B10" r:id="rId64" display="https://baseball-data.com/player/yb/%E7%9F%B3%E7%94%B0%E3%80%80%E5%81%A5%E5%A4%A7"/>
    <hyperlink ref="B16" r:id="rId65" display="https://baseball-data.com/player/yb/%E3%82%A6%E3%82%A3%E3%83%BC%E3%83%A9%E3%83%B3%E3%83%89"/>
    <hyperlink ref="B22" r:id="rId66" display="https://baseball-data.com/player/c/%E5%B2%A1%E7%94%B0%E3%80%80%E6%98%8E%E4%B8%88"/>
    <hyperlink ref="B47" r:id="rId67" display="https://baseball-data.com/player/h/%E4%B8%AD%E7%94%B0%E3%80%80%E8%B3%A2%E4%B8%80"/>
    <hyperlink ref="B37" r:id="rId68" display="https://baseball-data.com/player/m/%E9%85%92%E5%B1%85%E3%80%80%E7%9F%A5%E5%8F%B2"/>
    <hyperlink ref="B13" r:id="rId69" display="https://baseball-data.com/player/yb/%E4%BB%8A%E6%B0%B8%E3%80%80%E6%98%87%E5%A4%AA"/>
  </hyperlinks>
  <pageMargins left="0.7" right="0.7" top="0.75" bottom="0.75" header="0.3" footer="0.3"/>
  <pageSetup paperSize="9" orientation="portrait" r:id="rId70"/>
  <legacyDrawing r:id="rId7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zoomScale="85" zoomScaleNormal="85" workbookViewId="0">
      <selection activeCell="G9" sqref="G9"/>
    </sheetView>
  </sheetViews>
  <sheetFormatPr defaultRowHeight="13.5" x14ac:dyDescent="0.15"/>
  <cols>
    <col min="15" max="15" width="18.375" bestFit="1" customWidth="1"/>
  </cols>
  <sheetData>
    <row r="1" spans="1:16" x14ac:dyDescent="0.15">
      <c r="A1" t="s">
        <v>42</v>
      </c>
      <c r="B1" t="s">
        <v>471</v>
      </c>
      <c r="C1" t="s">
        <v>472</v>
      </c>
      <c r="D1" t="s">
        <v>32</v>
      </c>
      <c r="G1" t="s">
        <v>488</v>
      </c>
      <c r="L1" s="52">
        <v>80</v>
      </c>
      <c r="M1" s="52">
        <v>76</v>
      </c>
      <c r="O1" s="44" t="s">
        <v>188</v>
      </c>
      <c r="P1">
        <f>LEN(O1)</f>
        <v>8</v>
      </c>
    </row>
    <row r="2" spans="1:16" x14ac:dyDescent="0.15">
      <c r="A2">
        <v>1</v>
      </c>
      <c r="B2" t="s">
        <v>36</v>
      </c>
      <c r="C2" t="s">
        <v>473</v>
      </c>
      <c r="D2" t="s">
        <v>36</v>
      </c>
      <c r="E2">
        <v>10</v>
      </c>
      <c r="G2" t="s">
        <v>487</v>
      </c>
      <c r="L2" s="52">
        <v>90</v>
      </c>
      <c r="M2" s="52">
        <v>82</v>
      </c>
      <c r="O2" s="44" t="s">
        <v>189</v>
      </c>
      <c r="P2">
        <f t="shared" ref="P2:P65" si="0">LEN(O2)</f>
        <v>8</v>
      </c>
    </row>
    <row r="3" spans="1:16" x14ac:dyDescent="0.15">
      <c r="A3">
        <v>2</v>
      </c>
      <c r="B3" t="s">
        <v>36</v>
      </c>
      <c r="C3" t="s">
        <v>473</v>
      </c>
      <c r="D3" t="s">
        <v>37</v>
      </c>
      <c r="E3">
        <v>8</v>
      </c>
      <c r="G3">
        <v>52.4</v>
      </c>
      <c r="L3" s="52">
        <v>75</v>
      </c>
      <c r="M3" s="52">
        <v>72</v>
      </c>
      <c r="O3" s="45" t="s">
        <v>190</v>
      </c>
      <c r="P3">
        <f t="shared" si="0"/>
        <v>9</v>
      </c>
    </row>
    <row r="4" spans="1:16" x14ac:dyDescent="0.15">
      <c r="A4">
        <v>3</v>
      </c>
      <c r="B4" t="s">
        <v>36</v>
      </c>
      <c r="C4" t="s">
        <v>473</v>
      </c>
      <c r="D4" t="s">
        <v>38</v>
      </c>
      <c r="E4">
        <v>6</v>
      </c>
      <c r="L4" s="52">
        <v>75</v>
      </c>
      <c r="M4" s="52">
        <v>60</v>
      </c>
      <c r="O4" s="44" t="s">
        <v>197</v>
      </c>
      <c r="P4">
        <f t="shared" si="0"/>
        <v>8</v>
      </c>
    </row>
    <row r="5" spans="1:16" x14ac:dyDescent="0.15">
      <c r="A5">
        <v>4</v>
      </c>
      <c r="B5" t="s">
        <v>36</v>
      </c>
      <c r="C5" t="s">
        <v>473</v>
      </c>
      <c r="D5" t="s">
        <v>39</v>
      </c>
      <c r="E5">
        <v>4</v>
      </c>
      <c r="G5" t="s">
        <v>485</v>
      </c>
      <c r="L5" s="52">
        <v>75</v>
      </c>
      <c r="M5" s="52">
        <v>48</v>
      </c>
      <c r="O5" s="44" t="s">
        <v>191</v>
      </c>
      <c r="P5">
        <f t="shared" si="0"/>
        <v>9</v>
      </c>
    </row>
    <row r="6" spans="1:16" x14ac:dyDescent="0.15">
      <c r="A6">
        <v>5</v>
      </c>
      <c r="B6" t="s">
        <v>36</v>
      </c>
      <c r="C6" t="s">
        <v>473</v>
      </c>
      <c r="D6" t="s">
        <v>40</v>
      </c>
      <c r="E6">
        <v>2</v>
      </c>
      <c r="G6">
        <v>49.8</v>
      </c>
      <c r="L6" s="52">
        <v>80</v>
      </c>
      <c r="M6" s="52">
        <v>62</v>
      </c>
      <c r="O6" s="44" t="s">
        <v>192</v>
      </c>
      <c r="P6">
        <f t="shared" si="0"/>
        <v>8</v>
      </c>
    </row>
    <row r="7" spans="1:16" x14ac:dyDescent="0.15">
      <c r="A7">
        <v>6</v>
      </c>
      <c r="B7" t="s">
        <v>36</v>
      </c>
      <c r="C7" t="s">
        <v>473</v>
      </c>
      <c r="D7" t="s">
        <v>41</v>
      </c>
      <c r="E7">
        <v>1</v>
      </c>
      <c r="L7" s="52">
        <v>70</v>
      </c>
      <c r="M7" s="52">
        <v>50</v>
      </c>
      <c r="O7" s="44" t="s">
        <v>193</v>
      </c>
      <c r="P7">
        <f t="shared" si="0"/>
        <v>8</v>
      </c>
    </row>
    <row r="8" spans="1:16" x14ac:dyDescent="0.15">
      <c r="A8">
        <v>7</v>
      </c>
      <c r="B8" t="s">
        <v>36</v>
      </c>
      <c r="C8" t="s">
        <v>473</v>
      </c>
      <c r="G8" t="s">
        <v>486</v>
      </c>
      <c r="L8" s="52">
        <v>58</v>
      </c>
      <c r="M8" s="52">
        <v>50</v>
      </c>
      <c r="O8" s="44" t="s">
        <v>194</v>
      </c>
      <c r="P8">
        <f t="shared" si="0"/>
        <v>4</v>
      </c>
    </row>
    <row r="9" spans="1:16" x14ac:dyDescent="0.15">
      <c r="A9">
        <v>8</v>
      </c>
      <c r="B9" t="s">
        <v>36</v>
      </c>
      <c r="C9" t="s">
        <v>473</v>
      </c>
      <c r="G9">
        <v>51.5</v>
      </c>
      <c r="L9" s="52">
        <v>90</v>
      </c>
      <c r="M9" s="52">
        <v>72</v>
      </c>
      <c r="O9" s="45" t="s">
        <v>195</v>
      </c>
      <c r="P9">
        <f t="shared" si="0"/>
        <v>5</v>
      </c>
    </row>
    <row r="10" spans="1:16" x14ac:dyDescent="0.15">
      <c r="A10">
        <v>9</v>
      </c>
      <c r="B10" t="s">
        <v>36</v>
      </c>
      <c r="C10" t="s">
        <v>473</v>
      </c>
      <c r="L10" s="52">
        <v>55</v>
      </c>
      <c r="M10" s="52">
        <v>36</v>
      </c>
      <c r="O10" s="45" t="s">
        <v>196</v>
      </c>
      <c r="P10">
        <f t="shared" si="0"/>
        <v>5</v>
      </c>
    </row>
    <row r="11" spans="1:16" x14ac:dyDescent="0.15">
      <c r="A11">
        <v>10</v>
      </c>
      <c r="B11" t="s">
        <v>36</v>
      </c>
      <c r="C11" t="s">
        <v>473</v>
      </c>
      <c r="L11" s="52">
        <v>80</v>
      </c>
      <c r="M11" s="52">
        <v>100</v>
      </c>
      <c r="O11" s="44" t="s">
        <v>198</v>
      </c>
      <c r="P11">
        <f t="shared" si="0"/>
        <v>7</v>
      </c>
    </row>
    <row r="12" spans="1:16" x14ac:dyDescent="0.15">
      <c r="A12">
        <v>11</v>
      </c>
      <c r="B12" t="s">
        <v>36</v>
      </c>
      <c r="C12" t="s">
        <v>473</v>
      </c>
      <c r="L12" s="52">
        <v>73</v>
      </c>
      <c r="M12" s="52">
        <v>64</v>
      </c>
      <c r="O12" s="45" t="s">
        <v>199</v>
      </c>
      <c r="P12">
        <f t="shared" si="0"/>
        <v>8</v>
      </c>
    </row>
    <row r="13" spans="1:16" x14ac:dyDescent="0.15">
      <c r="A13">
        <v>12</v>
      </c>
      <c r="B13" t="s">
        <v>36</v>
      </c>
      <c r="C13" t="s">
        <v>474</v>
      </c>
      <c r="L13" s="52">
        <v>60</v>
      </c>
      <c r="M13" s="52">
        <v>70</v>
      </c>
      <c r="O13" s="44" t="s">
        <v>200</v>
      </c>
      <c r="P13">
        <f t="shared" si="0"/>
        <v>8</v>
      </c>
    </row>
    <row r="14" spans="1:16" x14ac:dyDescent="0.15">
      <c r="A14">
        <v>13</v>
      </c>
      <c r="B14" t="s">
        <v>36</v>
      </c>
      <c r="C14" t="s">
        <v>474</v>
      </c>
      <c r="L14" s="52">
        <v>78</v>
      </c>
      <c r="M14" s="52">
        <v>66</v>
      </c>
      <c r="O14" s="44" t="s">
        <v>201</v>
      </c>
      <c r="P14">
        <f t="shared" si="0"/>
        <v>8</v>
      </c>
    </row>
    <row r="15" spans="1:16" x14ac:dyDescent="0.15">
      <c r="A15">
        <v>14</v>
      </c>
      <c r="B15" t="s">
        <v>36</v>
      </c>
      <c r="C15" t="s">
        <v>474</v>
      </c>
      <c r="L15" s="52">
        <v>53</v>
      </c>
      <c r="M15" s="52">
        <v>42</v>
      </c>
      <c r="O15" s="45" t="s">
        <v>202</v>
      </c>
      <c r="P15">
        <f t="shared" si="0"/>
        <v>10</v>
      </c>
    </row>
    <row r="16" spans="1:16" x14ac:dyDescent="0.15">
      <c r="A16">
        <v>15</v>
      </c>
      <c r="B16" t="s">
        <v>36</v>
      </c>
      <c r="C16" t="s">
        <v>474</v>
      </c>
      <c r="L16" s="52">
        <v>80</v>
      </c>
      <c r="M16" s="52">
        <v>40</v>
      </c>
      <c r="O16" s="45" t="s">
        <v>203</v>
      </c>
      <c r="P16">
        <f t="shared" si="0"/>
        <v>4</v>
      </c>
    </row>
    <row r="17" spans="1:16" x14ac:dyDescent="0.15">
      <c r="A17">
        <v>16</v>
      </c>
      <c r="B17" t="s">
        <v>36</v>
      </c>
      <c r="C17" t="s">
        <v>474</v>
      </c>
      <c r="L17" s="52">
        <v>80</v>
      </c>
      <c r="M17" s="52">
        <v>76</v>
      </c>
      <c r="O17" s="45" t="s">
        <v>204</v>
      </c>
      <c r="P17">
        <f t="shared" si="0"/>
        <v>6</v>
      </c>
    </row>
    <row r="18" spans="1:16" x14ac:dyDescent="0.15">
      <c r="A18">
        <v>17</v>
      </c>
      <c r="B18" t="s">
        <v>36</v>
      </c>
      <c r="C18" t="s">
        <v>474</v>
      </c>
      <c r="L18" s="52">
        <v>65</v>
      </c>
      <c r="M18" s="52">
        <v>88</v>
      </c>
      <c r="O18" s="44" t="s">
        <v>205</v>
      </c>
      <c r="P18">
        <f t="shared" si="0"/>
        <v>9</v>
      </c>
    </row>
    <row r="19" spans="1:16" x14ac:dyDescent="0.15">
      <c r="A19">
        <v>18</v>
      </c>
      <c r="B19" t="s">
        <v>36</v>
      </c>
      <c r="C19" t="s">
        <v>474</v>
      </c>
      <c r="L19" s="52">
        <v>75</v>
      </c>
      <c r="M19" s="52">
        <v>88</v>
      </c>
      <c r="O19" s="45" t="s">
        <v>206</v>
      </c>
      <c r="P19">
        <f t="shared" si="0"/>
        <v>9</v>
      </c>
    </row>
    <row r="20" spans="1:16" x14ac:dyDescent="0.15">
      <c r="A20">
        <v>19</v>
      </c>
      <c r="B20" t="s">
        <v>36</v>
      </c>
      <c r="C20" t="s">
        <v>474</v>
      </c>
      <c r="L20" s="52">
        <v>55</v>
      </c>
      <c r="M20" s="52">
        <v>44</v>
      </c>
      <c r="O20" s="44" t="s">
        <v>207</v>
      </c>
      <c r="P20">
        <f t="shared" si="0"/>
        <v>10</v>
      </c>
    </row>
    <row r="21" spans="1:16" x14ac:dyDescent="0.15">
      <c r="A21">
        <v>20</v>
      </c>
      <c r="B21" t="s">
        <v>36</v>
      </c>
      <c r="C21" t="s">
        <v>474</v>
      </c>
      <c r="L21" s="52">
        <v>85</v>
      </c>
      <c r="M21" s="52">
        <v>40</v>
      </c>
      <c r="O21" s="45" t="s">
        <v>208</v>
      </c>
      <c r="P21">
        <f t="shared" si="0"/>
        <v>9</v>
      </c>
    </row>
    <row r="22" spans="1:16" x14ac:dyDescent="0.15">
      <c r="A22">
        <v>21</v>
      </c>
      <c r="B22" t="s">
        <v>37</v>
      </c>
      <c r="C22" t="s">
        <v>474</v>
      </c>
      <c r="L22" s="52">
        <v>75</v>
      </c>
      <c r="M22" s="52">
        <v>60</v>
      </c>
      <c r="O22" s="44" t="s">
        <v>209</v>
      </c>
      <c r="P22">
        <f t="shared" si="0"/>
        <v>8</v>
      </c>
    </row>
    <row r="23" spans="1:16" x14ac:dyDescent="0.15">
      <c r="A23">
        <v>22</v>
      </c>
      <c r="B23" t="s">
        <v>37</v>
      </c>
      <c r="C23" t="s">
        <v>474</v>
      </c>
      <c r="L23" s="52">
        <v>85</v>
      </c>
      <c r="M23" s="52">
        <v>54</v>
      </c>
      <c r="O23" s="44" t="s">
        <v>210</v>
      </c>
      <c r="P23">
        <f t="shared" si="0"/>
        <v>7</v>
      </c>
    </row>
    <row r="24" spans="1:16" x14ac:dyDescent="0.15">
      <c r="A24">
        <v>23</v>
      </c>
      <c r="B24" t="s">
        <v>37</v>
      </c>
      <c r="C24" t="s">
        <v>475</v>
      </c>
      <c r="L24" s="52">
        <v>75</v>
      </c>
      <c r="M24" s="52">
        <v>68</v>
      </c>
      <c r="O24" s="45" t="s">
        <v>211</v>
      </c>
      <c r="P24">
        <f t="shared" si="0"/>
        <v>9</v>
      </c>
    </row>
    <row r="25" spans="1:16" x14ac:dyDescent="0.15">
      <c r="A25">
        <v>24</v>
      </c>
      <c r="B25" t="s">
        <v>37</v>
      </c>
      <c r="C25" t="s">
        <v>475</v>
      </c>
      <c r="L25" s="52">
        <v>80</v>
      </c>
      <c r="M25" s="52">
        <v>56</v>
      </c>
      <c r="O25" s="44" t="s">
        <v>212</v>
      </c>
      <c r="P25">
        <f t="shared" si="0"/>
        <v>9</v>
      </c>
    </row>
    <row r="26" spans="1:16" x14ac:dyDescent="0.15">
      <c r="A26">
        <v>25</v>
      </c>
      <c r="B26" t="s">
        <v>37</v>
      </c>
      <c r="C26" t="s">
        <v>475</v>
      </c>
      <c r="L26" s="52">
        <v>80</v>
      </c>
      <c r="M26" s="52">
        <v>76</v>
      </c>
      <c r="O26" s="44" t="s">
        <v>213</v>
      </c>
      <c r="P26">
        <f t="shared" si="0"/>
        <v>8</v>
      </c>
    </row>
    <row r="27" spans="1:16" x14ac:dyDescent="0.15">
      <c r="A27">
        <v>26</v>
      </c>
      <c r="B27" t="s">
        <v>37</v>
      </c>
      <c r="C27" t="s">
        <v>475</v>
      </c>
      <c r="L27" s="52">
        <v>80</v>
      </c>
      <c r="M27" s="52">
        <v>36</v>
      </c>
      <c r="O27" s="44" t="s">
        <v>214</v>
      </c>
      <c r="P27">
        <f t="shared" si="0"/>
        <v>7</v>
      </c>
    </row>
    <row r="28" spans="1:16" x14ac:dyDescent="0.15">
      <c r="A28">
        <v>27</v>
      </c>
      <c r="B28" t="s">
        <v>37</v>
      </c>
      <c r="C28" t="s">
        <v>475</v>
      </c>
      <c r="L28" s="52">
        <v>70</v>
      </c>
      <c r="M28" s="52">
        <v>50</v>
      </c>
      <c r="O28" s="44" t="s">
        <v>215</v>
      </c>
      <c r="P28">
        <f t="shared" si="0"/>
        <v>6</v>
      </c>
    </row>
    <row r="29" spans="1:16" x14ac:dyDescent="0.15">
      <c r="A29">
        <v>28</v>
      </c>
      <c r="B29" t="s">
        <v>37</v>
      </c>
      <c r="C29" t="s">
        <v>475</v>
      </c>
      <c r="L29" s="52">
        <v>65</v>
      </c>
      <c r="M29" s="52">
        <v>40</v>
      </c>
      <c r="O29" s="44" t="s">
        <v>216</v>
      </c>
      <c r="P29">
        <f t="shared" si="0"/>
        <v>8</v>
      </c>
    </row>
    <row r="30" spans="1:16" x14ac:dyDescent="0.15">
      <c r="A30">
        <v>29</v>
      </c>
      <c r="B30" t="s">
        <v>37</v>
      </c>
      <c r="C30" t="s">
        <v>475</v>
      </c>
      <c r="L30" s="52">
        <v>65</v>
      </c>
      <c r="M30" s="52">
        <v>68</v>
      </c>
      <c r="O30" s="44" t="s">
        <v>217</v>
      </c>
      <c r="P30">
        <f t="shared" si="0"/>
        <v>7</v>
      </c>
    </row>
    <row r="31" spans="1:16" x14ac:dyDescent="0.15">
      <c r="A31">
        <v>30</v>
      </c>
      <c r="B31" t="s">
        <v>37</v>
      </c>
      <c r="C31" t="s">
        <v>475</v>
      </c>
      <c r="L31" s="52">
        <v>68</v>
      </c>
      <c r="M31" s="52">
        <v>60</v>
      </c>
      <c r="O31" s="45" t="s">
        <v>218</v>
      </c>
      <c r="P31">
        <f t="shared" si="0"/>
        <v>8</v>
      </c>
    </row>
    <row r="32" spans="1:16" x14ac:dyDescent="0.15">
      <c r="A32">
        <v>31</v>
      </c>
      <c r="B32" t="s">
        <v>37</v>
      </c>
      <c r="C32" t="s">
        <v>475</v>
      </c>
      <c r="L32" s="52">
        <v>65</v>
      </c>
      <c r="M32" s="52">
        <v>40</v>
      </c>
      <c r="O32" s="44" t="s">
        <v>219</v>
      </c>
      <c r="P32">
        <f t="shared" si="0"/>
        <v>8</v>
      </c>
    </row>
    <row r="33" spans="1:16" x14ac:dyDescent="0.15">
      <c r="A33">
        <v>32</v>
      </c>
      <c r="B33" t="s">
        <v>37</v>
      </c>
      <c r="C33" t="s">
        <v>475</v>
      </c>
      <c r="L33" s="52">
        <v>50</v>
      </c>
      <c r="M33" s="52">
        <v>84</v>
      </c>
      <c r="O33" s="45" t="s">
        <v>220</v>
      </c>
      <c r="P33">
        <f t="shared" si="0"/>
        <v>9</v>
      </c>
    </row>
    <row r="34" spans="1:16" x14ac:dyDescent="0.15">
      <c r="A34">
        <v>33</v>
      </c>
      <c r="B34" t="s">
        <v>37</v>
      </c>
      <c r="C34" t="s">
        <v>475</v>
      </c>
      <c r="L34" s="52">
        <v>73</v>
      </c>
      <c r="M34" s="52">
        <v>44</v>
      </c>
      <c r="O34" s="44" t="s">
        <v>221</v>
      </c>
      <c r="P34">
        <f t="shared" si="0"/>
        <v>9</v>
      </c>
    </row>
    <row r="35" spans="1:16" x14ac:dyDescent="0.15">
      <c r="A35">
        <v>34</v>
      </c>
      <c r="B35" t="s">
        <v>37</v>
      </c>
      <c r="C35" t="s">
        <v>476</v>
      </c>
      <c r="L35" s="52">
        <v>45</v>
      </c>
      <c r="M35" s="52">
        <v>28</v>
      </c>
      <c r="O35" s="45" t="s">
        <v>222</v>
      </c>
      <c r="P35">
        <f t="shared" si="0"/>
        <v>8</v>
      </c>
    </row>
    <row r="36" spans="1:16" x14ac:dyDescent="0.15">
      <c r="A36">
        <v>35</v>
      </c>
      <c r="B36" t="s">
        <v>37</v>
      </c>
      <c r="C36" t="s">
        <v>476</v>
      </c>
      <c r="L36" s="52">
        <v>60</v>
      </c>
      <c r="M36" s="52">
        <v>42</v>
      </c>
      <c r="O36" s="44" t="s">
        <v>223</v>
      </c>
      <c r="P36">
        <f t="shared" si="0"/>
        <v>8</v>
      </c>
    </row>
    <row r="37" spans="1:16" x14ac:dyDescent="0.15">
      <c r="A37">
        <v>36</v>
      </c>
      <c r="B37" t="s">
        <v>37</v>
      </c>
      <c r="C37" t="s">
        <v>476</v>
      </c>
      <c r="L37" s="52">
        <v>70</v>
      </c>
      <c r="M37" s="52">
        <v>44</v>
      </c>
      <c r="O37" s="45" t="s">
        <v>224</v>
      </c>
      <c r="P37">
        <f t="shared" si="0"/>
        <v>4</v>
      </c>
    </row>
    <row r="38" spans="1:16" x14ac:dyDescent="0.15">
      <c r="A38">
        <v>37</v>
      </c>
      <c r="B38" t="s">
        <v>37</v>
      </c>
      <c r="C38" t="s">
        <v>476</v>
      </c>
      <c r="L38" s="52">
        <v>75</v>
      </c>
      <c r="M38" s="52">
        <v>36</v>
      </c>
      <c r="O38" s="45" t="s">
        <v>225</v>
      </c>
      <c r="P38">
        <f t="shared" si="0"/>
        <v>9</v>
      </c>
    </row>
    <row r="39" spans="1:16" x14ac:dyDescent="0.15">
      <c r="A39">
        <v>38</v>
      </c>
      <c r="B39" t="s">
        <v>37</v>
      </c>
      <c r="C39" t="s">
        <v>476</v>
      </c>
      <c r="L39" s="52">
        <v>70</v>
      </c>
      <c r="M39" s="52">
        <v>38</v>
      </c>
      <c r="O39" s="44" t="s">
        <v>226</v>
      </c>
      <c r="P39">
        <f t="shared" si="0"/>
        <v>8</v>
      </c>
    </row>
    <row r="40" spans="1:16" x14ac:dyDescent="0.15">
      <c r="A40">
        <v>39</v>
      </c>
      <c r="B40" t="s">
        <v>37</v>
      </c>
      <c r="C40" t="s">
        <v>476</v>
      </c>
      <c r="L40" s="52">
        <v>70</v>
      </c>
      <c r="M40" s="52">
        <v>42</v>
      </c>
      <c r="O40" s="45" t="s">
        <v>227</v>
      </c>
      <c r="P40">
        <f t="shared" si="0"/>
        <v>9</v>
      </c>
    </row>
    <row r="41" spans="1:16" x14ac:dyDescent="0.15">
      <c r="A41">
        <v>40</v>
      </c>
      <c r="B41" t="s">
        <v>37</v>
      </c>
      <c r="C41" t="s">
        <v>476</v>
      </c>
      <c r="L41" s="52">
        <v>48</v>
      </c>
      <c r="M41" s="52">
        <v>64</v>
      </c>
      <c r="O41" s="44" t="s">
        <v>228</v>
      </c>
      <c r="P41">
        <f t="shared" si="0"/>
        <v>5</v>
      </c>
    </row>
    <row r="42" spans="1:16" x14ac:dyDescent="0.15">
      <c r="A42">
        <v>41</v>
      </c>
      <c r="B42" t="s">
        <v>38</v>
      </c>
      <c r="C42" t="s">
        <v>476</v>
      </c>
      <c r="L42" s="52">
        <v>60</v>
      </c>
      <c r="M42" s="52">
        <v>44</v>
      </c>
      <c r="O42" s="45" t="s">
        <v>229</v>
      </c>
      <c r="P42">
        <f t="shared" si="0"/>
        <v>8</v>
      </c>
    </row>
    <row r="43" spans="1:16" x14ac:dyDescent="0.15">
      <c r="A43">
        <v>42</v>
      </c>
      <c r="B43" t="s">
        <v>38</v>
      </c>
      <c r="C43" t="s">
        <v>476</v>
      </c>
      <c r="L43" s="52">
        <v>50</v>
      </c>
      <c r="M43" s="52">
        <v>32</v>
      </c>
      <c r="O43" s="45" t="s">
        <v>230</v>
      </c>
      <c r="P43">
        <f t="shared" si="0"/>
        <v>8</v>
      </c>
    </row>
    <row r="44" spans="1:16" x14ac:dyDescent="0.15">
      <c r="A44">
        <v>43</v>
      </c>
      <c r="B44" t="s">
        <v>38</v>
      </c>
      <c r="C44" t="s">
        <v>476</v>
      </c>
      <c r="L44" s="52">
        <v>33</v>
      </c>
      <c r="M44" s="52">
        <v>80</v>
      </c>
      <c r="O44" s="44" t="s">
        <v>231</v>
      </c>
      <c r="P44">
        <f t="shared" si="0"/>
        <v>8</v>
      </c>
    </row>
    <row r="45" spans="1:16" x14ac:dyDescent="0.15">
      <c r="A45">
        <v>44</v>
      </c>
      <c r="B45" t="s">
        <v>38</v>
      </c>
      <c r="C45" t="s">
        <v>476</v>
      </c>
      <c r="L45" s="52">
        <v>65</v>
      </c>
      <c r="M45" s="52">
        <v>34</v>
      </c>
      <c r="O45" s="44" t="s">
        <v>232</v>
      </c>
      <c r="P45">
        <f t="shared" si="0"/>
        <v>9</v>
      </c>
    </row>
    <row r="46" spans="1:16" x14ac:dyDescent="0.15">
      <c r="A46">
        <v>45</v>
      </c>
      <c r="B46" t="s">
        <v>38</v>
      </c>
      <c r="C46" t="s">
        <v>477</v>
      </c>
      <c r="L46" s="52">
        <v>55</v>
      </c>
      <c r="M46" s="52">
        <v>32</v>
      </c>
      <c r="O46" s="45" t="s">
        <v>233</v>
      </c>
      <c r="P46">
        <f t="shared" si="0"/>
        <v>9</v>
      </c>
    </row>
    <row r="47" spans="1:16" x14ac:dyDescent="0.15">
      <c r="A47">
        <v>46</v>
      </c>
      <c r="B47" t="s">
        <v>38</v>
      </c>
      <c r="C47" t="s">
        <v>477</v>
      </c>
      <c r="L47" s="52">
        <v>55</v>
      </c>
      <c r="M47" s="52">
        <v>36</v>
      </c>
      <c r="O47" s="44" t="s">
        <v>234</v>
      </c>
      <c r="P47">
        <f t="shared" si="0"/>
        <v>8</v>
      </c>
    </row>
    <row r="48" spans="1:16" x14ac:dyDescent="0.15">
      <c r="A48">
        <v>47</v>
      </c>
      <c r="B48" t="s">
        <v>38</v>
      </c>
      <c r="C48" t="s">
        <v>477</v>
      </c>
      <c r="L48" s="52">
        <v>45</v>
      </c>
      <c r="M48" s="52">
        <v>36</v>
      </c>
      <c r="O48" s="44" t="s">
        <v>235</v>
      </c>
      <c r="P48">
        <f t="shared" si="0"/>
        <v>8</v>
      </c>
    </row>
    <row r="49" spans="1:16" x14ac:dyDescent="0.15">
      <c r="A49">
        <v>48</v>
      </c>
      <c r="B49" t="s">
        <v>38</v>
      </c>
      <c r="C49" t="s">
        <v>477</v>
      </c>
      <c r="L49" s="52">
        <v>48</v>
      </c>
      <c r="M49" s="52">
        <v>16</v>
      </c>
      <c r="O49" s="45" t="s">
        <v>236</v>
      </c>
      <c r="P49">
        <f t="shared" si="0"/>
        <v>7</v>
      </c>
    </row>
    <row r="50" spans="1:16" x14ac:dyDescent="0.15">
      <c r="A50">
        <v>49</v>
      </c>
      <c r="B50" t="s">
        <v>38</v>
      </c>
      <c r="C50" t="s">
        <v>477</v>
      </c>
      <c r="L50" s="52">
        <v>58</v>
      </c>
      <c r="M50" s="52">
        <v>28</v>
      </c>
      <c r="O50" s="45" t="s">
        <v>237</v>
      </c>
      <c r="P50">
        <f t="shared" si="0"/>
        <v>9</v>
      </c>
    </row>
    <row r="51" spans="1:16" x14ac:dyDescent="0.15">
      <c r="A51">
        <v>50</v>
      </c>
      <c r="B51" t="s">
        <v>38</v>
      </c>
      <c r="C51" t="s">
        <v>477</v>
      </c>
      <c r="L51" s="52">
        <v>55</v>
      </c>
      <c r="M51" s="52">
        <v>32</v>
      </c>
      <c r="O51" s="45" t="s">
        <v>238</v>
      </c>
      <c r="P51">
        <f t="shared" si="0"/>
        <v>7</v>
      </c>
    </row>
    <row r="52" spans="1:16" x14ac:dyDescent="0.15">
      <c r="A52">
        <v>51</v>
      </c>
      <c r="B52" t="s">
        <v>38</v>
      </c>
      <c r="C52" t="s">
        <v>477</v>
      </c>
      <c r="L52" s="52">
        <v>70</v>
      </c>
      <c r="M52" s="52">
        <v>64</v>
      </c>
      <c r="O52" s="44" t="s">
        <v>239</v>
      </c>
      <c r="P52">
        <f t="shared" si="0"/>
        <v>7</v>
      </c>
    </row>
    <row r="53" spans="1:16" x14ac:dyDescent="0.15">
      <c r="A53">
        <v>52</v>
      </c>
      <c r="B53" t="s">
        <v>38</v>
      </c>
      <c r="C53" t="s">
        <v>477</v>
      </c>
      <c r="L53" s="52">
        <v>65</v>
      </c>
      <c r="M53" s="52">
        <v>40</v>
      </c>
      <c r="O53" s="44" t="s">
        <v>240</v>
      </c>
      <c r="P53">
        <f t="shared" si="0"/>
        <v>7</v>
      </c>
    </row>
    <row r="54" spans="1:16" x14ac:dyDescent="0.15">
      <c r="A54">
        <v>53</v>
      </c>
      <c r="B54" t="s">
        <v>38</v>
      </c>
      <c r="C54" t="s">
        <v>477</v>
      </c>
      <c r="L54" s="52">
        <v>55</v>
      </c>
      <c r="M54" s="52">
        <v>22</v>
      </c>
      <c r="O54" s="45" t="s">
        <v>241</v>
      </c>
      <c r="P54">
        <f t="shared" si="0"/>
        <v>3</v>
      </c>
    </row>
    <row r="55" spans="1:16" x14ac:dyDescent="0.15">
      <c r="A55">
        <v>54</v>
      </c>
      <c r="B55" t="s">
        <v>38</v>
      </c>
      <c r="C55" t="s">
        <v>477</v>
      </c>
      <c r="L55" s="52">
        <v>53</v>
      </c>
      <c r="M55" s="52">
        <v>84</v>
      </c>
      <c r="O55" s="45" t="s">
        <v>242</v>
      </c>
      <c r="P55">
        <f t="shared" si="0"/>
        <v>10</v>
      </c>
    </row>
    <row r="56" spans="1:16" x14ac:dyDescent="0.15">
      <c r="A56">
        <v>55</v>
      </c>
      <c r="B56" t="s">
        <v>38</v>
      </c>
      <c r="C56" t="s">
        <v>477</v>
      </c>
      <c r="L56" s="52">
        <v>65</v>
      </c>
      <c r="M56" s="52">
        <v>42</v>
      </c>
      <c r="O56" s="45" t="s">
        <v>243</v>
      </c>
      <c r="P56">
        <f t="shared" si="0"/>
        <v>7</v>
      </c>
    </row>
    <row r="57" spans="1:16" x14ac:dyDescent="0.15">
      <c r="A57">
        <v>56</v>
      </c>
      <c r="B57" t="s">
        <v>38</v>
      </c>
      <c r="C57" t="s">
        <v>478</v>
      </c>
      <c r="L57" s="52">
        <v>60</v>
      </c>
      <c r="M57" s="52">
        <v>58</v>
      </c>
      <c r="O57" s="44" t="s">
        <v>244</v>
      </c>
      <c r="P57">
        <f t="shared" si="0"/>
        <v>8</v>
      </c>
    </row>
    <row r="58" spans="1:16" x14ac:dyDescent="0.15">
      <c r="A58">
        <v>57</v>
      </c>
      <c r="B58" t="s">
        <v>38</v>
      </c>
      <c r="C58" t="s">
        <v>478</v>
      </c>
      <c r="L58" s="52">
        <v>53</v>
      </c>
      <c r="M58" s="52">
        <v>20</v>
      </c>
      <c r="O58" s="44" t="s">
        <v>245</v>
      </c>
      <c r="P58">
        <f t="shared" si="0"/>
        <v>8</v>
      </c>
    </row>
    <row r="59" spans="1:16" x14ac:dyDescent="0.15">
      <c r="A59">
        <v>58</v>
      </c>
      <c r="B59" t="s">
        <v>38</v>
      </c>
      <c r="C59" t="s">
        <v>478</v>
      </c>
      <c r="L59" s="52">
        <v>45</v>
      </c>
      <c r="M59" s="52">
        <v>44</v>
      </c>
      <c r="O59" s="45" t="s">
        <v>246</v>
      </c>
      <c r="P59">
        <f t="shared" si="0"/>
        <v>8</v>
      </c>
    </row>
    <row r="60" spans="1:16" x14ac:dyDescent="0.15">
      <c r="A60">
        <v>59</v>
      </c>
      <c r="B60" t="s">
        <v>38</v>
      </c>
      <c r="C60" t="s">
        <v>478</v>
      </c>
      <c r="L60" s="52">
        <v>58</v>
      </c>
      <c r="M60" s="52">
        <v>62</v>
      </c>
      <c r="O60" s="44" t="s">
        <v>247</v>
      </c>
      <c r="P60">
        <f t="shared" si="0"/>
        <v>9</v>
      </c>
    </row>
    <row r="61" spans="1:16" x14ac:dyDescent="0.15">
      <c r="A61">
        <v>60</v>
      </c>
      <c r="B61" t="s">
        <v>38</v>
      </c>
      <c r="C61" t="s">
        <v>478</v>
      </c>
      <c r="L61" s="52">
        <v>60</v>
      </c>
      <c r="M61" s="52">
        <v>34</v>
      </c>
      <c r="O61" s="44" t="s">
        <v>248</v>
      </c>
      <c r="P61">
        <f t="shared" si="0"/>
        <v>9</v>
      </c>
    </row>
    <row r="62" spans="1:16" x14ac:dyDescent="0.15">
      <c r="A62">
        <v>61</v>
      </c>
      <c r="B62" t="s">
        <v>39</v>
      </c>
      <c r="C62" t="s">
        <v>478</v>
      </c>
      <c r="L62" s="52">
        <v>45</v>
      </c>
      <c r="M62" s="52">
        <v>42</v>
      </c>
      <c r="O62" s="45" t="s">
        <v>249</v>
      </c>
      <c r="P62">
        <f t="shared" si="0"/>
        <v>8</v>
      </c>
    </row>
    <row r="63" spans="1:16" x14ac:dyDescent="0.15">
      <c r="A63">
        <v>62</v>
      </c>
      <c r="B63" t="s">
        <v>39</v>
      </c>
      <c r="C63" t="s">
        <v>478</v>
      </c>
      <c r="L63" s="52">
        <v>38</v>
      </c>
      <c r="M63" s="52">
        <v>34</v>
      </c>
      <c r="O63" s="45" t="s">
        <v>250</v>
      </c>
      <c r="P63">
        <f t="shared" si="0"/>
        <v>6</v>
      </c>
    </row>
    <row r="64" spans="1:16" x14ac:dyDescent="0.15">
      <c r="A64">
        <v>63</v>
      </c>
      <c r="B64" t="s">
        <v>39</v>
      </c>
      <c r="C64" t="s">
        <v>478</v>
      </c>
      <c r="L64" s="52">
        <v>28</v>
      </c>
      <c r="M64" s="52">
        <v>18</v>
      </c>
      <c r="O64" s="44" t="s">
        <v>251</v>
      </c>
      <c r="P64">
        <f t="shared" si="0"/>
        <v>6</v>
      </c>
    </row>
    <row r="65" spans="1:16" x14ac:dyDescent="0.15">
      <c r="A65">
        <v>64</v>
      </c>
      <c r="B65" t="s">
        <v>39</v>
      </c>
      <c r="C65" t="s">
        <v>478</v>
      </c>
      <c r="L65" s="52">
        <v>55</v>
      </c>
      <c r="M65" s="52">
        <v>26</v>
      </c>
      <c r="O65" s="45" t="s">
        <v>252</v>
      </c>
      <c r="P65">
        <f t="shared" si="0"/>
        <v>9</v>
      </c>
    </row>
    <row r="66" spans="1:16" x14ac:dyDescent="0.15">
      <c r="A66">
        <v>65</v>
      </c>
      <c r="B66" t="s">
        <v>39</v>
      </c>
      <c r="C66" t="s">
        <v>478</v>
      </c>
      <c r="L66" s="52">
        <v>50</v>
      </c>
      <c r="M66" s="52">
        <v>32</v>
      </c>
      <c r="O66" s="44" t="s">
        <v>253</v>
      </c>
      <c r="P66">
        <f t="shared" ref="P66:P129" si="1">LEN(O66)</f>
        <v>8</v>
      </c>
    </row>
    <row r="67" spans="1:16" x14ac:dyDescent="0.15">
      <c r="A67">
        <v>66</v>
      </c>
      <c r="B67" t="s">
        <v>39</v>
      </c>
      <c r="C67" t="s">
        <v>478</v>
      </c>
      <c r="L67" s="52">
        <v>55</v>
      </c>
      <c r="M67" s="52">
        <v>22</v>
      </c>
      <c r="O67" s="44" t="s">
        <v>254</v>
      </c>
      <c r="P67">
        <f t="shared" si="1"/>
        <v>8</v>
      </c>
    </row>
    <row r="68" spans="1:16" x14ac:dyDescent="0.15">
      <c r="A68">
        <v>67</v>
      </c>
      <c r="B68" t="s">
        <v>39</v>
      </c>
      <c r="C68" t="s">
        <v>478</v>
      </c>
      <c r="L68" s="52">
        <v>55</v>
      </c>
      <c r="M68" s="52">
        <v>30</v>
      </c>
      <c r="O68" s="45" t="s">
        <v>255</v>
      </c>
      <c r="P68">
        <f t="shared" si="1"/>
        <v>9</v>
      </c>
    </row>
    <row r="69" spans="1:16" x14ac:dyDescent="0.15">
      <c r="A69">
        <v>68</v>
      </c>
      <c r="B69" t="s">
        <v>39</v>
      </c>
      <c r="C69" t="s">
        <v>478</v>
      </c>
      <c r="L69" s="52">
        <v>40</v>
      </c>
      <c r="M69" s="52">
        <v>40</v>
      </c>
      <c r="O69" s="45" t="s">
        <v>256</v>
      </c>
      <c r="P69">
        <f t="shared" si="1"/>
        <v>7</v>
      </c>
    </row>
    <row r="70" spans="1:16" x14ac:dyDescent="0.15">
      <c r="A70">
        <v>69</v>
      </c>
      <c r="B70" t="s">
        <v>39</v>
      </c>
      <c r="C70" t="s">
        <v>478</v>
      </c>
      <c r="L70" s="52">
        <v>33</v>
      </c>
      <c r="M70" s="52"/>
      <c r="O70" s="44" t="s">
        <v>257</v>
      </c>
      <c r="P70">
        <f t="shared" si="1"/>
        <v>9</v>
      </c>
    </row>
    <row r="71" spans="1:16" x14ac:dyDescent="0.15">
      <c r="A71">
        <v>70</v>
      </c>
      <c r="B71" t="s">
        <v>39</v>
      </c>
      <c r="L71" s="52">
        <v>28</v>
      </c>
      <c r="M71" s="52"/>
      <c r="O71" s="45" t="s">
        <v>258</v>
      </c>
      <c r="P71">
        <f t="shared" si="1"/>
        <v>8</v>
      </c>
    </row>
    <row r="72" spans="1:16" x14ac:dyDescent="0.15">
      <c r="A72">
        <v>71</v>
      </c>
      <c r="B72" t="s">
        <v>39</v>
      </c>
      <c r="L72" s="52">
        <v>28</v>
      </c>
      <c r="M72" s="52"/>
      <c r="O72" s="44" t="s">
        <v>259</v>
      </c>
      <c r="P72">
        <f t="shared" si="1"/>
        <v>9</v>
      </c>
    </row>
    <row r="73" spans="1:16" x14ac:dyDescent="0.15">
      <c r="A73">
        <v>72</v>
      </c>
      <c r="B73" t="s">
        <v>39</v>
      </c>
      <c r="L73" s="52">
        <v>60</v>
      </c>
      <c r="M73" s="52"/>
      <c r="O73" s="44" t="s">
        <v>260</v>
      </c>
      <c r="P73">
        <f t="shared" si="1"/>
        <v>8</v>
      </c>
    </row>
    <row r="74" spans="1:16" x14ac:dyDescent="0.15">
      <c r="A74">
        <v>73</v>
      </c>
      <c r="B74" t="s">
        <v>39</v>
      </c>
      <c r="L74" s="52">
        <v>53</v>
      </c>
      <c r="M74" s="52"/>
      <c r="O74" s="45" t="s">
        <v>261</v>
      </c>
      <c r="P74">
        <f t="shared" si="1"/>
        <v>9</v>
      </c>
    </row>
    <row r="75" spans="1:16" x14ac:dyDescent="0.15">
      <c r="A75">
        <v>74</v>
      </c>
      <c r="B75" t="s">
        <v>39</v>
      </c>
      <c r="L75" s="52">
        <v>45</v>
      </c>
      <c r="M75" s="52"/>
      <c r="O75" s="45" t="s">
        <v>262</v>
      </c>
      <c r="P75">
        <f t="shared" si="1"/>
        <v>5</v>
      </c>
    </row>
    <row r="76" spans="1:16" x14ac:dyDescent="0.15">
      <c r="A76">
        <v>75</v>
      </c>
      <c r="B76" t="s">
        <v>39</v>
      </c>
      <c r="L76" s="52">
        <v>35</v>
      </c>
      <c r="M76" s="52"/>
      <c r="O76" s="44" t="s">
        <v>263</v>
      </c>
      <c r="P76">
        <f t="shared" si="1"/>
        <v>9</v>
      </c>
    </row>
    <row r="77" spans="1:16" x14ac:dyDescent="0.15">
      <c r="A77">
        <v>76</v>
      </c>
      <c r="B77" t="s">
        <v>39</v>
      </c>
      <c r="L77" s="52">
        <v>18</v>
      </c>
      <c r="M77" s="52"/>
      <c r="O77" s="44" t="s">
        <v>264</v>
      </c>
      <c r="P77">
        <f t="shared" si="1"/>
        <v>8</v>
      </c>
    </row>
    <row r="78" spans="1:16" x14ac:dyDescent="0.15">
      <c r="A78">
        <v>77</v>
      </c>
      <c r="B78" t="s">
        <v>39</v>
      </c>
      <c r="L78" s="52">
        <v>60</v>
      </c>
      <c r="M78" s="52"/>
      <c r="O78" s="45" t="s">
        <v>265</v>
      </c>
      <c r="P78">
        <f t="shared" si="1"/>
        <v>9</v>
      </c>
    </row>
    <row r="79" spans="1:16" x14ac:dyDescent="0.15">
      <c r="A79">
        <v>78</v>
      </c>
      <c r="B79" t="s">
        <v>39</v>
      </c>
      <c r="L79" s="52">
        <v>30</v>
      </c>
      <c r="M79" s="52"/>
      <c r="O79" s="44" t="s">
        <v>266</v>
      </c>
      <c r="P79">
        <f t="shared" si="1"/>
        <v>7</v>
      </c>
    </row>
    <row r="80" spans="1:16" x14ac:dyDescent="0.15">
      <c r="A80">
        <v>79</v>
      </c>
      <c r="B80" t="s">
        <v>39</v>
      </c>
      <c r="L80" s="52">
        <v>33</v>
      </c>
      <c r="M80" s="52"/>
      <c r="O80" s="45" t="s">
        <v>267</v>
      </c>
      <c r="P80">
        <f t="shared" si="1"/>
        <v>6</v>
      </c>
    </row>
    <row r="81" spans="1:16" x14ac:dyDescent="0.15">
      <c r="A81">
        <v>80</v>
      </c>
      <c r="B81" t="s">
        <v>39</v>
      </c>
      <c r="L81" s="52">
        <v>48</v>
      </c>
      <c r="M81" s="52"/>
      <c r="O81" s="45" t="s">
        <v>268</v>
      </c>
      <c r="P81">
        <f t="shared" si="1"/>
        <v>7</v>
      </c>
    </row>
    <row r="82" spans="1:16" x14ac:dyDescent="0.15">
      <c r="A82">
        <v>81</v>
      </c>
      <c r="B82" t="s">
        <v>40</v>
      </c>
      <c r="L82" s="52">
        <v>43</v>
      </c>
      <c r="M82" s="52"/>
      <c r="O82" s="45" t="s">
        <v>269</v>
      </c>
      <c r="P82">
        <f t="shared" si="1"/>
        <v>4</v>
      </c>
    </row>
    <row r="83" spans="1:16" x14ac:dyDescent="0.15">
      <c r="A83">
        <v>82</v>
      </c>
      <c r="B83" t="s">
        <v>40</v>
      </c>
      <c r="L83" s="52">
        <v>40</v>
      </c>
      <c r="M83" s="52"/>
      <c r="O83" s="45" t="s">
        <v>270</v>
      </c>
      <c r="P83">
        <f t="shared" si="1"/>
        <v>8</v>
      </c>
    </row>
    <row r="84" spans="1:16" x14ac:dyDescent="0.15">
      <c r="A84">
        <v>83</v>
      </c>
      <c r="B84" t="s">
        <v>40</v>
      </c>
      <c r="L84" s="52">
        <v>28</v>
      </c>
      <c r="M84" s="52"/>
      <c r="O84" s="45" t="s">
        <v>271</v>
      </c>
      <c r="P84">
        <f t="shared" si="1"/>
        <v>9</v>
      </c>
    </row>
    <row r="85" spans="1:16" x14ac:dyDescent="0.15">
      <c r="A85">
        <v>84</v>
      </c>
      <c r="B85" t="s">
        <v>40</v>
      </c>
      <c r="L85" s="52">
        <v>35</v>
      </c>
      <c r="M85" s="52"/>
      <c r="O85" s="45" t="s">
        <v>272</v>
      </c>
      <c r="P85">
        <f t="shared" si="1"/>
        <v>9</v>
      </c>
    </row>
    <row r="86" spans="1:16" x14ac:dyDescent="0.15">
      <c r="A86">
        <v>85</v>
      </c>
      <c r="B86" t="s">
        <v>40</v>
      </c>
      <c r="L86" s="52">
        <v>38</v>
      </c>
      <c r="M86" s="52"/>
      <c r="O86" s="45" t="s">
        <v>273</v>
      </c>
      <c r="P86">
        <f t="shared" si="1"/>
        <v>8</v>
      </c>
    </row>
    <row r="87" spans="1:16" x14ac:dyDescent="0.15">
      <c r="A87">
        <v>86</v>
      </c>
      <c r="B87" t="s">
        <v>40</v>
      </c>
      <c r="L87" s="52">
        <v>60</v>
      </c>
      <c r="M87" s="52"/>
      <c r="O87" s="44" t="s">
        <v>274</v>
      </c>
      <c r="P87">
        <f t="shared" si="1"/>
        <v>9</v>
      </c>
    </row>
    <row r="88" spans="1:16" x14ac:dyDescent="0.15">
      <c r="A88">
        <v>87</v>
      </c>
      <c r="B88" t="s">
        <v>40</v>
      </c>
      <c r="L88" s="52">
        <v>50</v>
      </c>
      <c r="M88" s="52"/>
      <c r="O88" s="45" t="s">
        <v>275</v>
      </c>
      <c r="P88">
        <f t="shared" si="1"/>
        <v>9</v>
      </c>
    </row>
    <row r="89" spans="1:16" x14ac:dyDescent="0.15">
      <c r="A89">
        <v>88</v>
      </c>
      <c r="B89" t="s">
        <v>40</v>
      </c>
      <c r="L89" s="52">
        <v>30</v>
      </c>
      <c r="M89" s="52"/>
      <c r="O89" s="44" t="s">
        <v>276</v>
      </c>
      <c r="P89">
        <f t="shared" si="1"/>
        <v>7</v>
      </c>
    </row>
    <row r="90" spans="1:16" x14ac:dyDescent="0.15">
      <c r="A90">
        <v>89</v>
      </c>
      <c r="B90" t="s">
        <v>40</v>
      </c>
      <c r="L90" s="52">
        <v>20</v>
      </c>
      <c r="M90" s="52"/>
      <c r="O90" s="44" t="s">
        <v>277</v>
      </c>
      <c r="P90">
        <f t="shared" si="1"/>
        <v>5</v>
      </c>
    </row>
    <row r="91" spans="1:16" x14ac:dyDescent="0.15">
      <c r="A91">
        <v>90</v>
      </c>
      <c r="B91" t="s">
        <v>40</v>
      </c>
      <c r="L91" s="52">
        <v>53</v>
      </c>
      <c r="M91" s="52"/>
      <c r="O91" s="45" t="s">
        <v>278</v>
      </c>
      <c r="P91">
        <f t="shared" si="1"/>
        <v>9</v>
      </c>
    </row>
    <row r="92" spans="1:16" x14ac:dyDescent="0.15">
      <c r="A92">
        <v>91</v>
      </c>
      <c r="B92" t="s">
        <v>40</v>
      </c>
      <c r="L92" s="52">
        <v>48</v>
      </c>
      <c r="M92" s="52"/>
      <c r="O92" s="45" t="s">
        <v>279</v>
      </c>
      <c r="P92">
        <f t="shared" si="1"/>
        <v>4</v>
      </c>
    </row>
    <row r="93" spans="1:16" x14ac:dyDescent="0.15">
      <c r="A93">
        <v>92</v>
      </c>
      <c r="B93" t="s">
        <v>40</v>
      </c>
      <c r="L93" s="52">
        <v>45</v>
      </c>
      <c r="M93" s="52"/>
      <c r="O93" s="44" t="s">
        <v>280</v>
      </c>
      <c r="P93">
        <f t="shared" si="1"/>
        <v>9</v>
      </c>
    </row>
    <row r="94" spans="1:16" x14ac:dyDescent="0.15">
      <c r="A94">
        <v>93</v>
      </c>
      <c r="B94" t="s">
        <v>40</v>
      </c>
      <c r="L94" s="52">
        <v>28</v>
      </c>
      <c r="M94" s="52"/>
      <c r="O94" s="45" t="s">
        <v>281</v>
      </c>
      <c r="P94">
        <f t="shared" si="1"/>
        <v>7</v>
      </c>
    </row>
    <row r="95" spans="1:16" x14ac:dyDescent="0.15">
      <c r="A95">
        <v>94</v>
      </c>
      <c r="B95" t="s">
        <v>40</v>
      </c>
      <c r="L95" s="52">
        <v>53</v>
      </c>
      <c r="M95" s="52"/>
      <c r="O95" s="44" t="s">
        <v>282</v>
      </c>
      <c r="P95">
        <f t="shared" si="1"/>
        <v>8</v>
      </c>
    </row>
    <row r="96" spans="1:16" x14ac:dyDescent="0.15">
      <c r="A96">
        <v>95</v>
      </c>
      <c r="B96" t="s">
        <v>40</v>
      </c>
      <c r="L96" s="52">
        <v>15</v>
      </c>
      <c r="M96" s="52"/>
      <c r="O96" s="45" t="s">
        <v>283</v>
      </c>
      <c r="P96">
        <f t="shared" si="1"/>
        <v>10</v>
      </c>
    </row>
    <row r="97" spans="1:16" x14ac:dyDescent="0.15">
      <c r="A97">
        <v>96</v>
      </c>
      <c r="B97" t="s">
        <v>40</v>
      </c>
      <c r="L97" s="52">
        <v>25</v>
      </c>
      <c r="M97" s="52"/>
      <c r="O97" s="45" t="s">
        <v>284</v>
      </c>
      <c r="P97">
        <f t="shared" si="1"/>
        <v>7</v>
      </c>
    </row>
    <row r="98" spans="1:16" x14ac:dyDescent="0.15">
      <c r="A98">
        <v>97</v>
      </c>
      <c r="B98" t="s">
        <v>40</v>
      </c>
      <c r="L98" s="52">
        <v>30</v>
      </c>
      <c r="M98" s="52"/>
      <c r="O98" s="44" t="s">
        <v>285</v>
      </c>
      <c r="P98">
        <f t="shared" si="1"/>
        <v>5</v>
      </c>
    </row>
    <row r="99" spans="1:16" x14ac:dyDescent="0.15">
      <c r="A99">
        <v>98</v>
      </c>
      <c r="B99" t="s">
        <v>40</v>
      </c>
      <c r="L99" s="52">
        <v>28</v>
      </c>
      <c r="M99" s="52"/>
      <c r="O99" s="45" t="s">
        <v>286</v>
      </c>
      <c r="P99">
        <f t="shared" si="1"/>
        <v>7</v>
      </c>
    </row>
    <row r="100" spans="1:16" x14ac:dyDescent="0.15">
      <c r="A100">
        <v>99</v>
      </c>
      <c r="B100" t="s">
        <v>40</v>
      </c>
      <c r="L100" s="52">
        <v>40</v>
      </c>
      <c r="M100" s="52"/>
      <c r="O100" s="45" t="s">
        <v>287</v>
      </c>
      <c r="P100">
        <f t="shared" si="1"/>
        <v>9</v>
      </c>
    </row>
    <row r="101" spans="1:16" x14ac:dyDescent="0.15">
      <c r="A101">
        <v>100</v>
      </c>
      <c r="B101" t="s">
        <v>40</v>
      </c>
      <c r="L101" s="52">
        <v>28</v>
      </c>
      <c r="M101" s="52"/>
      <c r="O101" s="45" t="s">
        <v>288</v>
      </c>
      <c r="P101">
        <f t="shared" si="1"/>
        <v>6</v>
      </c>
    </row>
    <row r="102" spans="1:16" x14ac:dyDescent="0.15">
      <c r="A102">
        <v>101</v>
      </c>
      <c r="B102" t="s">
        <v>41</v>
      </c>
      <c r="L102" s="52">
        <v>40</v>
      </c>
      <c r="M102" s="52"/>
      <c r="O102" s="44" t="s">
        <v>289</v>
      </c>
      <c r="P102">
        <f t="shared" si="1"/>
        <v>4</v>
      </c>
    </row>
    <row r="103" spans="1:16" x14ac:dyDescent="0.15">
      <c r="A103">
        <v>102</v>
      </c>
      <c r="B103" t="s">
        <v>41</v>
      </c>
      <c r="L103" s="52">
        <v>40</v>
      </c>
      <c r="M103" s="52"/>
      <c r="O103" s="45" t="s">
        <v>290</v>
      </c>
      <c r="P103">
        <f t="shared" si="1"/>
        <v>8</v>
      </c>
    </row>
    <row r="104" spans="1:16" x14ac:dyDescent="0.15">
      <c r="A104">
        <v>103</v>
      </c>
      <c r="B104" t="s">
        <v>41</v>
      </c>
      <c r="L104" s="52">
        <v>50</v>
      </c>
      <c r="M104" s="52"/>
      <c r="O104" s="44" t="s">
        <v>291</v>
      </c>
      <c r="P104">
        <f t="shared" si="1"/>
        <v>7</v>
      </c>
    </row>
    <row r="105" spans="1:16" x14ac:dyDescent="0.15">
      <c r="A105">
        <v>104</v>
      </c>
      <c r="B105" t="s">
        <v>41</v>
      </c>
      <c r="L105" s="52">
        <v>53</v>
      </c>
      <c r="M105" s="52"/>
      <c r="O105" s="44" t="s">
        <v>292</v>
      </c>
      <c r="P105">
        <f t="shared" si="1"/>
        <v>8</v>
      </c>
    </row>
    <row r="106" spans="1:16" x14ac:dyDescent="0.15">
      <c r="A106">
        <v>105</v>
      </c>
      <c r="B106" t="s">
        <v>41</v>
      </c>
      <c r="L106" s="52">
        <v>33</v>
      </c>
      <c r="M106" s="52"/>
      <c r="O106" s="45" t="s">
        <v>293</v>
      </c>
      <c r="P106">
        <f t="shared" si="1"/>
        <v>8</v>
      </c>
    </row>
    <row r="107" spans="1:16" x14ac:dyDescent="0.15">
      <c r="A107">
        <v>106</v>
      </c>
      <c r="B107" t="s">
        <v>41</v>
      </c>
      <c r="L107" s="52">
        <v>28</v>
      </c>
      <c r="M107" s="52"/>
      <c r="O107" s="45" t="s">
        <v>294</v>
      </c>
      <c r="P107">
        <f t="shared" si="1"/>
        <v>7</v>
      </c>
    </row>
    <row r="108" spans="1:16" x14ac:dyDescent="0.15">
      <c r="A108">
        <v>107</v>
      </c>
      <c r="B108" t="s">
        <v>41</v>
      </c>
      <c r="L108" s="52">
        <v>38</v>
      </c>
      <c r="M108" s="52"/>
      <c r="O108" s="45" t="s">
        <v>295</v>
      </c>
      <c r="P108">
        <f t="shared" si="1"/>
        <v>4</v>
      </c>
    </row>
    <row r="109" spans="1:16" x14ac:dyDescent="0.15">
      <c r="A109">
        <v>108</v>
      </c>
      <c r="B109" t="s">
        <v>41</v>
      </c>
      <c r="L109" s="52">
        <v>43</v>
      </c>
      <c r="M109" s="52"/>
      <c r="O109" s="44" t="s">
        <v>296</v>
      </c>
      <c r="P109">
        <f t="shared" si="1"/>
        <v>4</v>
      </c>
    </row>
    <row r="110" spans="1:16" x14ac:dyDescent="0.15">
      <c r="A110">
        <v>109</v>
      </c>
      <c r="B110" t="s">
        <v>41</v>
      </c>
      <c r="L110" s="52">
        <v>28</v>
      </c>
      <c r="M110" s="52"/>
      <c r="O110" s="44" t="s">
        <v>297</v>
      </c>
      <c r="P110">
        <f t="shared" si="1"/>
        <v>7</v>
      </c>
    </row>
    <row r="111" spans="1:16" x14ac:dyDescent="0.15">
      <c r="A111">
        <v>110</v>
      </c>
      <c r="B111" t="s">
        <v>41</v>
      </c>
      <c r="L111" s="52">
        <v>40</v>
      </c>
      <c r="M111" s="52"/>
      <c r="O111" s="44" t="s">
        <v>298</v>
      </c>
      <c r="P111">
        <f t="shared" si="1"/>
        <v>9</v>
      </c>
    </row>
    <row r="112" spans="1:16" x14ac:dyDescent="0.15">
      <c r="A112">
        <v>111</v>
      </c>
      <c r="B112" t="s">
        <v>41</v>
      </c>
      <c r="L112" s="52">
        <v>48</v>
      </c>
      <c r="M112" s="52"/>
      <c r="O112" s="45" t="s">
        <v>299</v>
      </c>
      <c r="P112">
        <f t="shared" si="1"/>
        <v>8</v>
      </c>
    </row>
    <row r="113" spans="1:16" x14ac:dyDescent="0.15">
      <c r="A113">
        <v>112</v>
      </c>
      <c r="B113" t="s">
        <v>41</v>
      </c>
      <c r="L113" s="52">
        <v>30</v>
      </c>
      <c r="M113" s="52"/>
      <c r="O113" s="44" t="s">
        <v>300</v>
      </c>
      <c r="P113">
        <f t="shared" si="1"/>
        <v>8</v>
      </c>
    </row>
    <row r="114" spans="1:16" x14ac:dyDescent="0.15">
      <c r="A114">
        <v>113</v>
      </c>
      <c r="B114" t="s">
        <v>41</v>
      </c>
      <c r="L114" s="52">
        <v>18</v>
      </c>
      <c r="M114" s="52"/>
      <c r="O114" s="45" t="s">
        <v>301</v>
      </c>
      <c r="P114">
        <f t="shared" si="1"/>
        <v>5</v>
      </c>
    </row>
    <row r="115" spans="1:16" x14ac:dyDescent="0.15">
      <c r="A115">
        <v>114</v>
      </c>
      <c r="B115" t="s">
        <v>41</v>
      </c>
      <c r="L115" s="52">
        <v>45</v>
      </c>
      <c r="M115" s="52"/>
      <c r="O115" s="44" t="s">
        <v>302</v>
      </c>
      <c r="P115">
        <f t="shared" si="1"/>
        <v>5</v>
      </c>
    </row>
    <row r="116" spans="1:16" x14ac:dyDescent="0.15">
      <c r="A116">
        <v>115</v>
      </c>
      <c r="B116" t="s">
        <v>41</v>
      </c>
      <c r="L116" s="52">
        <v>30</v>
      </c>
      <c r="M116" s="52"/>
      <c r="O116" s="44" t="s">
        <v>303</v>
      </c>
      <c r="P116">
        <f t="shared" si="1"/>
        <v>3</v>
      </c>
    </row>
    <row r="117" spans="1:16" x14ac:dyDescent="0.15">
      <c r="A117">
        <v>116</v>
      </c>
      <c r="B117" t="s">
        <v>41</v>
      </c>
      <c r="L117" s="52">
        <v>28</v>
      </c>
      <c r="M117" s="52"/>
      <c r="O117" s="45" t="s">
        <v>304</v>
      </c>
      <c r="P117">
        <f t="shared" si="1"/>
        <v>4</v>
      </c>
    </row>
    <row r="118" spans="1:16" x14ac:dyDescent="0.15">
      <c r="A118">
        <v>117</v>
      </c>
      <c r="B118" t="s">
        <v>41</v>
      </c>
      <c r="L118" s="52">
        <v>30</v>
      </c>
      <c r="M118" s="52"/>
      <c r="O118" s="45" t="s">
        <v>305</v>
      </c>
      <c r="P118">
        <f t="shared" si="1"/>
        <v>8</v>
      </c>
    </row>
    <row r="119" spans="1:16" x14ac:dyDescent="0.15">
      <c r="A119">
        <v>118</v>
      </c>
      <c r="B119" t="s">
        <v>41</v>
      </c>
      <c r="O119" s="50" t="s">
        <v>398</v>
      </c>
      <c r="P119">
        <f t="shared" si="1"/>
        <v>8</v>
      </c>
    </row>
    <row r="120" spans="1:16" x14ac:dyDescent="0.15">
      <c r="O120" s="51" t="s">
        <v>399</v>
      </c>
      <c r="P120">
        <f t="shared" si="1"/>
        <v>7</v>
      </c>
    </row>
    <row r="121" spans="1:16" x14ac:dyDescent="0.15">
      <c r="O121" s="51" t="s">
        <v>400</v>
      </c>
      <c r="P121">
        <f t="shared" si="1"/>
        <v>9</v>
      </c>
    </row>
    <row r="122" spans="1:16" x14ac:dyDescent="0.15">
      <c r="O122" s="50" t="s">
        <v>401</v>
      </c>
      <c r="P122">
        <f t="shared" si="1"/>
        <v>8</v>
      </c>
    </row>
    <row r="123" spans="1:16" x14ac:dyDescent="0.15">
      <c r="O123" s="50" t="s">
        <v>402</v>
      </c>
      <c r="P123">
        <f t="shared" si="1"/>
        <v>5</v>
      </c>
    </row>
    <row r="124" spans="1:16" x14ac:dyDescent="0.15">
      <c r="O124" s="51" t="s">
        <v>403</v>
      </c>
      <c r="P124">
        <f t="shared" si="1"/>
        <v>8</v>
      </c>
    </row>
    <row r="125" spans="1:16" x14ac:dyDescent="0.15">
      <c r="O125" s="50" t="s">
        <v>404</v>
      </c>
      <c r="P125">
        <f t="shared" si="1"/>
        <v>9</v>
      </c>
    </row>
    <row r="126" spans="1:16" x14ac:dyDescent="0.15">
      <c r="O126" s="50" t="s">
        <v>405</v>
      </c>
      <c r="P126">
        <f t="shared" si="1"/>
        <v>9</v>
      </c>
    </row>
    <row r="127" spans="1:16" x14ac:dyDescent="0.15">
      <c r="O127" s="51" t="s">
        <v>406</v>
      </c>
      <c r="P127">
        <f t="shared" si="1"/>
        <v>7</v>
      </c>
    </row>
    <row r="128" spans="1:16" x14ac:dyDescent="0.15">
      <c r="O128" s="51" t="s">
        <v>407</v>
      </c>
      <c r="P128">
        <f t="shared" si="1"/>
        <v>8</v>
      </c>
    </row>
    <row r="129" spans="15:16" x14ac:dyDescent="0.15">
      <c r="O129" s="50" t="s">
        <v>408</v>
      </c>
      <c r="P129">
        <f t="shared" si="1"/>
        <v>7</v>
      </c>
    </row>
    <row r="130" spans="15:16" x14ac:dyDescent="0.15">
      <c r="O130" s="50" t="s">
        <v>409</v>
      </c>
      <c r="P130">
        <f t="shared" ref="P130:P187" si="2">LEN(O130)</f>
        <v>9</v>
      </c>
    </row>
    <row r="131" spans="15:16" x14ac:dyDescent="0.15">
      <c r="O131" s="51" t="s">
        <v>410</v>
      </c>
      <c r="P131">
        <f t="shared" si="2"/>
        <v>9</v>
      </c>
    </row>
    <row r="132" spans="15:16" x14ac:dyDescent="0.15">
      <c r="O132" s="51" t="s">
        <v>411</v>
      </c>
      <c r="P132">
        <f t="shared" si="2"/>
        <v>8</v>
      </c>
    </row>
    <row r="133" spans="15:16" x14ac:dyDescent="0.15">
      <c r="O133" s="50" t="s">
        <v>412</v>
      </c>
      <c r="P133">
        <f t="shared" si="2"/>
        <v>6</v>
      </c>
    </row>
    <row r="134" spans="15:16" x14ac:dyDescent="0.15">
      <c r="O134" s="51" t="s">
        <v>413</v>
      </c>
      <c r="P134">
        <f t="shared" si="2"/>
        <v>7</v>
      </c>
    </row>
    <row r="135" spans="15:16" x14ac:dyDescent="0.15">
      <c r="O135" s="51" t="s">
        <v>414</v>
      </c>
      <c r="P135">
        <f t="shared" si="2"/>
        <v>9</v>
      </c>
    </row>
    <row r="136" spans="15:16" x14ac:dyDescent="0.15">
      <c r="O136" s="51" t="s">
        <v>415</v>
      </c>
      <c r="P136">
        <f t="shared" si="2"/>
        <v>8</v>
      </c>
    </row>
    <row r="137" spans="15:16" x14ac:dyDescent="0.15">
      <c r="O137" s="50" t="s">
        <v>416</v>
      </c>
      <c r="P137">
        <f t="shared" si="2"/>
        <v>8</v>
      </c>
    </row>
    <row r="138" spans="15:16" x14ac:dyDescent="0.15">
      <c r="O138" s="50" t="s">
        <v>417</v>
      </c>
      <c r="P138">
        <f t="shared" si="2"/>
        <v>11</v>
      </c>
    </row>
    <row r="139" spans="15:16" x14ac:dyDescent="0.15">
      <c r="O139" s="51" t="s">
        <v>418</v>
      </c>
      <c r="P139">
        <f t="shared" si="2"/>
        <v>8</v>
      </c>
    </row>
    <row r="140" spans="15:16" x14ac:dyDescent="0.15">
      <c r="O140" s="50" t="s">
        <v>419</v>
      </c>
      <c r="P140">
        <f t="shared" si="2"/>
        <v>8</v>
      </c>
    </row>
    <row r="141" spans="15:16" x14ac:dyDescent="0.15">
      <c r="O141" s="50" t="s">
        <v>420</v>
      </c>
      <c r="P141">
        <f t="shared" si="2"/>
        <v>6</v>
      </c>
    </row>
    <row r="142" spans="15:16" x14ac:dyDescent="0.15">
      <c r="O142" s="50" t="s">
        <v>421</v>
      </c>
      <c r="P142">
        <f t="shared" si="2"/>
        <v>11</v>
      </c>
    </row>
    <row r="143" spans="15:16" x14ac:dyDescent="0.15">
      <c r="O143" s="50" t="s">
        <v>422</v>
      </c>
      <c r="P143">
        <f t="shared" si="2"/>
        <v>6</v>
      </c>
    </row>
    <row r="144" spans="15:16" x14ac:dyDescent="0.15">
      <c r="O144" s="50" t="s">
        <v>423</v>
      </c>
      <c r="P144">
        <f t="shared" si="2"/>
        <v>8</v>
      </c>
    </row>
    <row r="145" spans="15:16" x14ac:dyDescent="0.15">
      <c r="O145" s="51" t="s">
        <v>424</v>
      </c>
      <c r="P145">
        <f t="shared" si="2"/>
        <v>7</v>
      </c>
    </row>
    <row r="146" spans="15:16" x14ac:dyDescent="0.15">
      <c r="O146" s="50" t="s">
        <v>425</v>
      </c>
      <c r="P146">
        <f t="shared" si="2"/>
        <v>6</v>
      </c>
    </row>
    <row r="147" spans="15:16" x14ac:dyDescent="0.15">
      <c r="O147" s="51" t="s">
        <v>426</v>
      </c>
      <c r="P147">
        <f t="shared" si="2"/>
        <v>8</v>
      </c>
    </row>
    <row r="148" spans="15:16" x14ac:dyDescent="0.15">
      <c r="O148" s="51" t="s">
        <v>427</v>
      </c>
      <c r="P148">
        <f t="shared" si="2"/>
        <v>4</v>
      </c>
    </row>
    <row r="149" spans="15:16" x14ac:dyDescent="0.15">
      <c r="O149" s="51" t="s">
        <v>428</v>
      </c>
      <c r="P149">
        <f t="shared" si="2"/>
        <v>8</v>
      </c>
    </row>
    <row r="150" spans="15:16" x14ac:dyDescent="0.15">
      <c r="O150" s="51" t="s">
        <v>429</v>
      </c>
      <c r="P150">
        <f t="shared" si="2"/>
        <v>7</v>
      </c>
    </row>
    <row r="151" spans="15:16" x14ac:dyDescent="0.15">
      <c r="O151" s="50" t="s">
        <v>430</v>
      </c>
      <c r="P151">
        <f t="shared" si="2"/>
        <v>6</v>
      </c>
    </row>
    <row r="152" spans="15:16" x14ac:dyDescent="0.15">
      <c r="O152" s="50" t="s">
        <v>431</v>
      </c>
      <c r="P152">
        <f t="shared" si="2"/>
        <v>8</v>
      </c>
    </row>
    <row r="153" spans="15:16" x14ac:dyDescent="0.15">
      <c r="O153" s="51" t="s">
        <v>432</v>
      </c>
      <c r="P153">
        <f t="shared" si="2"/>
        <v>7</v>
      </c>
    </row>
    <row r="154" spans="15:16" x14ac:dyDescent="0.15">
      <c r="O154" s="51" t="s">
        <v>433</v>
      </c>
      <c r="P154">
        <f t="shared" si="2"/>
        <v>8</v>
      </c>
    </row>
    <row r="155" spans="15:16" x14ac:dyDescent="0.15">
      <c r="O155" s="50" t="s">
        <v>434</v>
      </c>
      <c r="P155">
        <f t="shared" si="2"/>
        <v>5</v>
      </c>
    </row>
    <row r="156" spans="15:16" x14ac:dyDescent="0.15">
      <c r="O156" s="50" t="s">
        <v>435</v>
      </c>
      <c r="P156">
        <f t="shared" si="2"/>
        <v>8</v>
      </c>
    </row>
    <row r="157" spans="15:16" x14ac:dyDescent="0.15">
      <c r="O157" s="51" t="s">
        <v>436</v>
      </c>
      <c r="P157">
        <f t="shared" si="2"/>
        <v>8</v>
      </c>
    </row>
    <row r="158" spans="15:16" x14ac:dyDescent="0.15">
      <c r="O158" s="51" t="s">
        <v>437</v>
      </c>
      <c r="P158">
        <f t="shared" si="2"/>
        <v>9</v>
      </c>
    </row>
    <row r="159" spans="15:16" x14ac:dyDescent="0.15">
      <c r="O159" s="51" t="s">
        <v>438</v>
      </c>
      <c r="P159">
        <f t="shared" si="2"/>
        <v>7</v>
      </c>
    </row>
    <row r="160" spans="15:16" x14ac:dyDescent="0.15">
      <c r="O160" s="51" t="s">
        <v>439</v>
      </c>
      <c r="P160">
        <f t="shared" si="2"/>
        <v>8</v>
      </c>
    </row>
    <row r="161" spans="15:16" x14ac:dyDescent="0.15">
      <c r="O161" s="51" t="s">
        <v>440</v>
      </c>
      <c r="P161">
        <f t="shared" si="2"/>
        <v>10</v>
      </c>
    </row>
    <row r="162" spans="15:16" x14ac:dyDescent="0.15">
      <c r="O162" s="50" t="s">
        <v>441</v>
      </c>
      <c r="P162">
        <f t="shared" si="2"/>
        <v>5</v>
      </c>
    </row>
    <row r="163" spans="15:16" x14ac:dyDescent="0.15">
      <c r="O163" s="51" t="s">
        <v>442</v>
      </c>
      <c r="P163">
        <f t="shared" si="2"/>
        <v>6</v>
      </c>
    </row>
    <row r="164" spans="15:16" x14ac:dyDescent="0.15">
      <c r="O164" s="50" t="s">
        <v>443</v>
      </c>
      <c r="P164">
        <f t="shared" si="2"/>
        <v>8</v>
      </c>
    </row>
    <row r="165" spans="15:16" x14ac:dyDescent="0.15">
      <c r="O165" s="51" t="s">
        <v>444</v>
      </c>
      <c r="P165">
        <f t="shared" si="2"/>
        <v>6</v>
      </c>
    </row>
    <row r="166" spans="15:16" x14ac:dyDescent="0.15">
      <c r="O166" s="51" t="s">
        <v>445</v>
      </c>
      <c r="P166">
        <f t="shared" si="2"/>
        <v>8</v>
      </c>
    </row>
    <row r="167" spans="15:16" x14ac:dyDescent="0.15">
      <c r="O167" s="50" t="s">
        <v>446</v>
      </c>
      <c r="P167">
        <f t="shared" si="2"/>
        <v>9</v>
      </c>
    </row>
    <row r="168" spans="15:16" x14ac:dyDescent="0.15">
      <c r="O168" s="51" t="s">
        <v>447</v>
      </c>
      <c r="P168">
        <f t="shared" si="2"/>
        <v>2</v>
      </c>
    </row>
    <row r="169" spans="15:16" x14ac:dyDescent="0.15">
      <c r="O169" s="50" t="s">
        <v>448</v>
      </c>
      <c r="P169">
        <f t="shared" si="2"/>
        <v>9</v>
      </c>
    </row>
    <row r="170" spans="15:16" x14ac:dyDescent="0.15">
      <c r="O170" s="51" t="s">
        <v>449</v>
      </c>
      <c r="P170">
        <f t="shared" si="2"/>
        <v>6</v>
      </c>
    </row>
    <row r="171" spans="15:16" x14ac:dyDescent="0.15">
      <c r="O171" s="50" t="s">
        <v>450</v>
      </c>
      <c r="P171">
        <f t="shared" si="2"/>
        <v>7</v>
      </c>
    </row>
    <row r="172" spans="15:16" x14ac:dyDescent="0.15">
      <c r="O172" s="50" t="s">
        <v>451</v>
      </c>
      <c r="P172">
        <f t="shared" si="2"/>
        <v>8</v>
      </c>
    </row>
    <row r="173" spans="15:16" x14ac:dyDescent="0.15">
      <c r="O173" s="50" t="s">
        <v>452</v>
      </c>
      <c r="P173">
        <f t="shared" si="2"/>
        <v>5</v>
      </c>
    </row>
    <row r="174" spans="15:16" x14ac:dyDescent="0.15">
      <c r="O174" s="50" t="s">
        <v>453</v>
      </c>
      <c r="P174">
        <f t="shared" si="2"/>
        <v>9</v>
      </c>
    </row>
    <row r="175" spans="15:16" x14ac:dyDescent="0.15">
      <c r="O175" s="50" t="s">
        <v>454</v>
      </c>
      <c r="P175">
        <f t="shared" si="2"/>
        <v>7</v>
      </c>
    </row>
    <row r="176" spans="15:16" x14ac:dyDescent="0.15">
      <c r="O176" s="51" t="s">
        <v>455</v>
      </c>
      <c r="P176">
        <f t="shared" si="2"/>
        <v>8</v>
      </c>
    </row>
    <row r="177" spans="15:16" x14ac:dyDescent="0.15">
      <c r="O177" s="50" t="s">
        <v>456</v>
      </c>
      <c r="P177">
        <f t="shared" si="2"/>
        <v>6</v>
      </c>
    </row>
    <row r="178" spans="15:16" x14ac:dyDescent="0.15">
      <c r="O178" s="50" t="s">
        <v>457</v>
      </c>
      <c r="P178">
        <f t="shared" si="2"/>
        <v>6</v>
      </c>
    </row>
    <row r="179" spans="15:16" x14ac:dyDescent="0.15">
      <c r="O179" s="50" t="s">
        <v>458</v>
      </c>
      <c r="P179">
        <f t="shared" si="2"/>
        <v>6</v>
      </c>
    </row>
    <row r="180" spans="15:16" x14ac:dyDescent="0.15">
      <c r="O180" s="50" t="s">
        <v>459</v>
      </c>
      <c r="P180">
        <f t="shared" si="2"/>
        <v>7</v>
      </c>
    </row>
    <row r="181" spans="15:16" x14ac:dyDescent="0.15">
      <c r="O181" s="51" t="s">
        <v>460</v>
      </c>
      <c r="P181">
        <f t="shared" si="2"/>
        <v>7</v>
      </c>
    </row>
    <row r="182" spans="15:16" x14ac:dyDescent="0.15">
      <c r="O182" s="50" t="s">
        <v>461</v>
      </c>
      <c r="P182">
        <f t="shared" si="2"/>
        <v>5</v>
      </c>
    </row>
    <row r="183" spans="15:16" x14ac:dyDescent="0.15">
      <c r="O183" s="51" t="s">
        <v>462</v>
      </c>
      <c r="P183">
        <f t="shared" si="2"/>
        <v>9</v>
      </c>
    </row>
    <row r="184" spans="15:16" x14ac:dyDescent="0.15">
      <c r="O184" s="51" t="s">
        <v>463</v>
      </c>
      <c r="P184">
        <f t="shared" si="2"/>
        <v>8</v>
      </c>
    </row>
    <row r="185" spans="15:16" x14ac:dyDescent="0.15">
      <c r="O185" s="51" t="s">
        <v>464</v>
      </c>
      <c r="P185">
        <f t="shared" si="2"/>
        <v>8</v>
      </c>
    </row>
    <row r="186" spans="15:16" x14ac:dyDescent="0.15">
      <c r="O186" s="50" t="s">
        <v>465</v>
      </c>
      <c r="P186">
        <f t="shared" si="2"/>
        <v>7</v>
      </c>
    </row>
    <row r="187" spans="15:16" x14ac:dyDescent="0.15">
      <c r="O187" s="51" t="s">
        <v>466</v>
      </c>
      <c r="P187">
        <f t="shared" si="2"/>
        <v>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"/>
  <sheetViews>
    <sheetView workbookViewId="0">
      <selection activeCell="B2" sqref="B2"/>
    </sheetView>
  </sheetViews>
  <sheetFormatPr defaultRowHeight="13.5" x14ac:dyDescent="0.15"/>
  <sheetData>
    <row r="2" spans="1:3" x14ac:dyDescent="0.15">
      <c r="A2" t="s">
        <v>9</v>
      </c>
      <c r="B2" s="12" t="s">
        <v>10</v>
      </c>
      <c r="C2" s="1"/>
    </row>
  </sheetData>
  <phoneticPr fontId="1"/>
  <hyperlinks>
    <hyperlink ref="B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17"/>
  <sheetViews>
    <sheetView zoomScale="85" zoomScaleNormal="85" workbookViewId="0">
      <selection activeCell="E2" sqref="E2"/>
    </sheetView>
  </sheetViews>
  <sheetFormatPr defaultColWidth="12.875" defaultRowHeight="13.5" x14ac:dyDescent="0.15"/>
  <sheetData>
    <row r="1" spans="1:46" ht="40.5" x14ac:dyDescent="0.15">
      <c r="A1" s="38" t="s">
        <v>11</v>
      </c>
      <c r="B1" s="40" t="s">
        <v>68</v>
      </c>
      <c r="C1" s="40" t="s">
        <v>12</v>
      </c>
      <c r="D1" s="48" t="s">
        <v>8</v>
      </c>
      <c r="E1" s="48" t="s">
        <v>43</v>
      </c>
      <c r="F1" s="48" t="s">
        <v>44</v>
      </c>
      <c r="G1" s="48" t="s">
        <v>45</v>
      </c>
      <c r="H1" s="48" t="s">
        <v>46</v>
      </c>
      <c r="I1" s="48" t="s">
        <v>47</v>
      </c>
      <c r="J1" s="48" t="s">
        <v>48</v>
      </c>
      <c r="K1" s="48" t="s">
        <v>49</v>
      </c>
      <c r="L1" s="48" t="s">
        <v>29</v>
      </c>
      <c r="M1" s="48" t="s">
        <v>50</v>
      </c>
      <c r="N1" s="48" t="s">
        <v>51</v>
      </c>
      <c r="O1" s="48" t="s">
        <v>52</v>
      </c>
      <c r="P1" s="48" t="s">
        <v>53</v>
      </c>
      <c r="Q1" s="48" t="s">
        <v>54</v>
      </c>
      <c r="R1" s="48" t="s">
        <v>55</v>
      </c>
      <c r="S1" s="48" t="s">
        <v>31</v>
      </c>
      <c r="T1" s="48" t="s">
        <v>56</v>
      </c>
      <c r="U1" s="48" t="s">
        <v>57</v>
      </c>
      <c r="V1" s="48" t="s">
        <v>30</v>
      </c>
      <c r="W1" s="48" t="s">
        <v>58</v>
      </c>
      <c r="X1" s="48" t="s">
        <v>59</v>
      </c>
      <c r="Y1" s="48" t="s">
        <v>60</v>
      </c>
      <c r="Z1" s="41" t="s">
        <v>187</v>
      </c>
      <c r="AA1" s="47" t="s">
        <v>67</v>
      </c>
      <c r="AB1" s="41" t="s">
        <v>8</v>
      </c>
      <c r="AC1" s="42" t="s">
        <v>25</v>
      </c>
      <c r="AD1" s="42" t="s">
        <v>26</v>
      </c>
      <c r="AE1" s="42" t="s">
        <v>27</v>
      </c>
      <c r="AF1" s="42" t="s">
        <v>28</v>
      </c>
      <c r="AG1" s="43" t="s">
        <v>483</v>
      </c>
      <c r="AH1" s="43" t="s">
        <v>484</v>
      </c>
      <c r="AI1" s="53" t="s">
        <v>482</v>
      </c>
      <c r="AJ1" s="39" t="s">
        <v>481</v>
      </c>
      <c r="AK1" s="39" t="s">
        <v>35</v>
      </c>
      <c r="AL1" s="11" t="s">
        <v>480</v>
      </c>
      <c r="AM1" s="39" t="s">
        <v>33</v>
      </c>
      <c r="AN1" s="39" t="s">
        <v>34</v>
      </c>
      <c r="AO1" s="39" t="s">
        <v>61</v>
      </c>
      <c r="AP1" s="39" t="s">
        <v>62</v>
      </c>
      <c r="AQ1" s="39" t="s">
        <v>63</v>
      </c>
      <c r="AR1" s="39" t="s">
        <v>64</v>
      </c>
      <c r="AS1" s="39" t="s">
        <v>65</v>
      </c>
      <c r="AT1" s="39" t="s">
        <v>66</v>
      </c>
    </row>
    <row r="2" spans="1:46" x14ac:dyDescent="0.15">
      <c r="A2" s="4">
        <v>1</v>
      </c>
      <c r="B2" s="5" t="s">
        <v>639</v>
      </c>
      <c r="C2" s="24" t="s">
        <v>22</v>
      </c>
      <c r="D2" s="6">
        <v>0.41299999999999998</v>
      </c>
      <c r="E2" s="2">
        <v>57</v>
      </c>
      <c r="F2" s="2">
        <v>231</v>
      </c>
      <c r="G2" s="2">
        <v>167</v>
      </c>
      <c r="H2" s="2">
        <v>32</v>
      </c>
      <c r="I2" s="2">
        <v>69</v>
      </c>
      <c r="J2" s="2">
        <v>15</v>
      </c>
      <c r="K2" s="2">
        <v>0</v>
      </c>
      <c r="L2" s="2">
        <v>3</v>
      </c>
      <c r="M2" s="2">
        <v>93</v>
      </c>
      <c r="N2" s="2">
        <v>29</v>
      </c>
      <c r="O2" s="2">
        <v>3</v>
      </c>
      <c r="P2" s="2">
        <v>0</v>
      </c>
      <c r="Q2" s="2">
        <v>0</v>
      </c>
      <c r="R2" s="2">
        <v>2</v>
      </c>
      <c r="S2" s="2">
        <v>60</v>
      </c>
      <c r="T2" s="2">
        <v>0</v>
      </c>
      <c r="U2" s="2">
        <v>2</v>
      </c>
      <c r="V2" s="2">
        <v>27</v>
      </c>
      <c r="W2" s="2">
        <v>3</v>
      </c>
      <c r="X2" s="2">
        <v>0.56699999999999995</v>
      </c>
      <c r="Y2" s="2">
        <v>0.55700000000000005</v>
      </c>
    </row>
    <row r="3" spans="1:46" x14ac:dyDescent="0.15">
      <c r="A3" s="7">
        <v>2</v>
      </c>
      <c r="B3" s="8" t="s">
        <v>640</v>
      </c>
      <c r="C3" s="23" t="s">
        <v>22</v>
      </c>
      <c r="D3" s="6">
        <v>0.33200000000000002</v>
      </c>
      <c r="E3" s="9">
        <v>65</v>
      </c>
      <c r="F3" s="9">
        <v>231</v>
      </c>
      <c r="G3" s="9">
        <v>202</v>
      </c>
      <c r="H3" s="9">
        <v>24</v>
      </c>
      <c r="I3" s="9">
        <v>67</v>
      </c>
      <c r="J3" s="9">
        <v>16</v>
      </c>
      <c r="K3" s="9">
        <v>1</v>
      </c>
      <c r="L3" s="9">
        <v>8</v>
      </c>
      <c r="M3" s="9">
        <v>109</v>
      </c>
      <c r="N3" s="9">
        <v>31</v>
      </c>
      <c r="O3" s="9">
        <v>0</v>
      </c>
      <c r="P3" s="9">
        <v>1</v>
      </c>
      <c r="Q3" s="9">
        <v>0</v>
      </c>
      <c r="R3" s="9">
        <v>3</v>
      </c>
      <c r="S3" s="9">
        <v>24</v>
      </c>
      <c r="T3" s="9">
        <v>0</v>
      </c>
      <c r="U3" s="9">
        <v>2</v>
      </c>
      <c r="V3" s="9">
        <v>63</v>
      </c>
      <c r="W3" s="9">
        <v>0</v>
      </c>
      <c r="X3" s="9">
        <v>0.40300000000000002</v>
      </c>
      <c r="Y3" s="9">
        <v>0.54</v>
      </c>
    </row>
    <row r="4" spans="1:46" x14ac:dyDescent="0.15">
      <c r="A4" s="4">
        <v>3</v>
      </c>
      <c r="B4" s="5" t="s">
        <v>641</v>
      </c>
      <c r="C4" s="16" t="s">
        <v>16</v>
      </c>
      <c r="D4" s="6">
        <v>0.32600000000000001</v>
      </c>
      <c r="E4" s="2">
        <v>120</v>
      </c>
      <c r="F4" s="2">
        <v>387</v>
      </c>
      <c r="G4" s="2">
        <v>350</v>
      </c>
      <c r="H4" s="2">
        <v>39</v>
      </c>
      <c r="I4" s="2">
        <v>114</v>
      </c>
      <c r="J4" s="2">
        <v>23</v>
      </c>
      <c r="K4" s="2">
        <v>4</v>
      </c>
      <c r="L4" s="2">
        <v>14</v>
      </c>
      <c r="M4" s="2">
        <v>187</v>
      </c>
      <c r="N4" s="2">
        <v>77</v>
      </c>
      <c r="O4" s="2">
        <v>0</v>
      </c>
      <c r="P4" s="2">
        <v>0</v>
      </c>
      <c r="Q4" s="2">
        <v>0</v>
      </c>
      <c r="R4" s="2">
        <v>6</v>
      </c>
      <c r="S4" s="2">
        <v>31</v>
      </c>
      <c r="T4" s="2">
        <v>0</v>
      </c>
      <c r="U4" s="2">
        <v>0</v>
      </c>
      <c r="V4" s="2">
        <v>45</v>
      </c>
      <c r="W4" s="2">
        <v>8</v>
      </c>
      <c r="X4" s="2">
        <v>0.375</v>
      </c>
      <c r="Y4" s="2">
        <v>0.53400000000000003</v>
      </c>
    </row>
    <row r="5" spans="1:46" x14ac:dyDescent="0.15">
      <c r="A5" s="7">
        <v>4</v>
      </c>
      <c r="B5" s="8" t="s">
        <v>642</v>
      </c>
      <c r="C5" s="15" t="s">
        <v>15</v>
      </c>
      <c r="D5" s="6">
        <v>0.32300000000000001</v>
      </c>
      <c r="E5" s="9">
        <v>128</v>
      </c>
      <c r="F5" s="9">
        <v>523</v>
      </c>
      <c r="G5" s="9">
        <v>480</v>
      </c>
      <c r="H5" s="9">
        <v>53</v>
      </c>
      <c r="I5" s="9">
        <v>155</v>
      </c>
      <c r="J5" s="9">
        <v>28</v>
      </c>
      <c r="K5" s="9">
        <v>1</v>
      </c>
      <c r="L5" s="9">
        <v>15</v>
      </c>
      <c r="M5" s="9">
        <v>230</v>
      </c>
      <c r="N5" s="9">
        <v>62</v>
      </c>
      <c r="O5" s="9">
        <v>0</v>
      </c>
      <c r="P5" s="9">
        <v>0</v>
      </c>
      <c r="Q5" s="9">
        <v>0</v>
      </c>
      <c r="R5" s="9">
        <v>1</v>
      </c>
      <c r="S5" s="9">
        <v>38</v>
      </c>
      <c r="T5" s="9">
        <v>1</v>
      </c>
      <c r="U5" s="9">
        <v>4</v>
      </c>
      <c r="V5" s="9">
        <v>47</v>
      </c>
      <c r="W5" s="9">
        <v>23</v>
      </c>
      <c r="X5" s="9">
        <v>0.377</v>
      </c>
      <c r="Y5" s="9">
        <v>0.47899999999999998</v>
      </c>
    </row>
    <row r="6" spans="1:46" x14ac:dyDescent="0.15">
      <c r="A6" s="4">
        <v>5</v>
      </c>
      <c r="B6" s="5" t="s">
        <v>643</v>
      </c>
      <c r="C6" s="36" t="s">
        <v>20</v>
      </c>
      <c r="D6" s="6">
        <v>0.32200000000000001</v>
      </c>
      <c r="E6" s="2">
        <v>143</v>
      </c>
      <c r="F6" s="2">
        <v>659</v>
      </c>
      <c r="G6" s="2">
        <v>575</v>
      </c>
      <c r="H6" s="2">
        <v>106</v>
      </c>
      <c r="I6" s="2">
        <v>185</v>
      </c>
      <c r="J6" s="2">
        <v>38</v>
      </c>
      <c r="K6" s="2">
        <v>5</v>
      </c>
      <c r="L6" s="2">
        <v>25</v>
      </c>
      <c r="M6" s="2">
        <v>308</v>
      </c>
      <c r="N6" s="2">
        <v>89</v>
      </c>
      <c r="O6" s="2">
        <v>16</v>
      </c>
      <c r="P6" s="2">
        <v>5</v>
      </c>
      <c r="Q6" s="2">
        <v>0</v>
      </c>
      <c r="R6" s="2">
        <v>7</v>
      </c>
      <c r="S6" s="2">
        <v>72</v>
      </c>
      <c r="T6" s="2">
        <v>1</v>
      </c>
      <c r="U6" s="2">
        <v>5</v>
      </c>
      <c r="V6" s="2">
        <v>97</v>
      </c>
      <c r="W6" s="2">
        <v>4</v>
      </c>
      <c r="X6" s="2">
        <v>0.39800000000000002</v>
      </c>
      <c r="Y6" s="2">
        <v>0.53600000000000003</v>
      </c>
    </row>
    <row r="7" spans="1:46" x14ac:dyDescent="0.15">
      <c r="A7" s="7">
        <v>6</v>
      </c>
      <c r="B7" s="8" t="s">
        <v>644</v>
      </c>
      <c r="C7" s="29" t="s">
        <v>13</v>
      </c>
      <c r="D7" s="6">
        <v>0.315</v>
      </c>
      <c r="E7" s="9">
        <v>139</v>
      </c>
      <c r="F7" s="9">
        <v>586</v>
      </c>
      <c r="G7" s="9">
        <v>523</v>
      </c>
      <c r="H7" s="9">
        <v>67</v>
      </c>
      <c r="I7" s="9">
        <v>165</v>
      </c>
      <c r="J7" s="9">
        <v>48</v>
      </c>
      <c r="K7" s="9">
        <v>1</v>
      </c>
      <c r="L7" s="9">
        <v>18</v>
      </c>
      <c r="M7" s="9">
        <v>269</v>
      </c>
      <c r="N7" s="9">
        <v>77</v>
      </c>
      <c r="O7" s="9">
        <v>4</v>
      </c>
      <c r="P7" s="9">
        <v>1</v>
      </c>
      <c r="Q7" s="9">
        <v>0</v>
      </c>
      <c r="R7" s="9">
        <v>4</v>
      </c>
      <c r="S7" s="9">
        <v>58</v>
      </c>
      <c r="T7" s="9">
        <v>4</v>
      </c>
      <c r="U7" s="9">
        <v>1</v>
      </c>
      <c r="V7" s="9">
        <v>107</v>
      </c>
      <c r="W7" s="9">
        <v>20</v>
      </c>
      <c r="X7" s="9">
        <v>0.38200000000000001</v>
      </c>
      <c r="Y7" s="9">
        <v>0.51400000000000001</v>
      </c>
    </row>
    <row r="8" spans="1:46" x14ac:dyDescent="0.15">
      <c r="A8" s="4">
        <v>7</v>
      </c>
      <c r="B8" s="5" t="s">
        <v>645</v>
      </c>
      <c r="C8" s="33" t="s">
        <v>18</v>
      </c>
      <c r="D8" s="6">
        <v>0.313</v>
      </c>
      <c r="E8" s="2">
        <v>119</v>
      </c>
      <c r="F8" s="2">
        <v>521</v>
      </c>
      <c r="G8" s="2">
        <v>476</v>
      </c>
      <c r="H8" s="2">
        <v>50</v>
      </c>
      <c r="I8" s="2">
        <v>149</v>
      </c>
      <c r="J8" s="2">
        <v>20</v>
      </c>
      <c r="K8" s="2">
        <v>3</v>
      </c>
      <c r="L8" s="2">
        <v>3</v>
      </c>
      <c r="M8" s="2">
        <v>184</v>
      </c>
      <c r="N8" s="2">
        <v>29</v>
      </c>
      <c r="O8" s="2">
        <v>23</v>
      </c>
      <c r="P8" s="2">
        <v>6</v>
      </c>
      <c r="Q8" s="2">
        <v>1</v>
      </c>
      <c r="R8" s="2">
        <v>3</v>
      </c>
      <c r="S8" s="2">
        <v>37</v>
      </c>
      <c r="T8" s="2">
        <v>0</v>
      </c>
      <c r="U8" s="2">
        <v>4</v>
      </c>
      <c r="V8" s="2">
        <v>66</v>
      </c>
      <c r="W8" s="2">
        <v>5</v>
      </c>
      <c r="X8" s="2">
        <v>0.36499999999999999</v>
      </c>
      <c r="Y8" s="2">
        <v>0.38700000000000001</v>
      </c>
    </row>
    <row r="9" spans="1:46" x14ac:dyDescent="0.15">
      <c r="A9" s="7">
        <v>8</v>
      </c>
      <c r="B9" s="8" t="s">
        <v>646</v>
      </c>
      <c r="C9" s="28" t="s">
        <v>21</v>
      </c>
      <c r="D9" s="6">
        <v>0.311</v>
      </c>
      <c r="E9" s="9">
        <v>64</v>
      </c>
      <c r="F9" s="9">
        <v>268</v>
      </c>
      <c r="G9" s="9">
        <v>228</v>
      </c>
      <c r="H9" s="9">
        <v>42</v>
      </c>
      <c r="I9" s="9">
        <v>71</v>
      </c>
      <c r="J9" s="9">
        <v>11</v>
      </c>
      <c r="K9" s="9">
        <v>0</v>
      </c>
      <c r="L9" s="9">
        <v>12</v>
      </c>
      <c r="M9" s="9">
        <v>118</v>
      </c>
      <c r="N9" s="9">
        <v>38</v>
      </c>
      <c r="O9" s="9">
        <v>1</v>
      </c>
      <c r="P9" s="9">
        <v>1</v>
      </c>
      <c r="Q9" s="9">
        <v>0</v>
      </c>
      <c r="R9" s="9">
        <v>1</v>
      </c>
      <c r="S9" s="9">
        <v>38</v>
      </c>
      <c r="T9" s="9">
        <v>2</v>
      </c>
      <c r="U9" s="9">
        <v>1</v>
      </c>
      <c r="V9" s="9">
        <v>32</v>
      </c>
      <c r="W9" s="9">
        <v>9</v>
      </c>
      <c r="X9" s="9">
        <v>0.41</v>
      </c>
      <c r="Y9" s="9">
        <v>0.51800000000000002</v>
      </c>
    </row>
    <row r="10" spans="1:46" x14ac:dyDescent="0.15">
      <c r="A10" s="4">
        <v>9</v>
      </c>
      <c r="B10" s="5" t="s">
        <v>647</v>
      </c>
      <c r="C10" s="25" t="s">
        <v>23</v>
      </c>
      <c r="D10" s="6">
        <v>0.31</v>
      </c>
      <c r="E10" s="2">
        <v>130</v>
      </c>
      <c r="F10" s="2">
        <v>551</v>
      </c>
      <c r="G10" s="2">
        <v>448</v>
      </c>
      <c r="H10" s="2">
        <v>95</v>
      </c>
      <c r="I10" s="2">
        <v>139</v>
      </c>
      <c r="J10" s="2">
        <v>30</v>
      </c>
      <c r="K10" s="2">
        <v>1</v>
      </c>
      <c r="L10" s="2">
        <v>31</v>
      </c>
      <c r="M10" s="2">
        <v>264</v>
      </c>
      <c r="N10" s="2">
        <v>99</v>
      </c>
      <c r="O10" s="2">
        <v>14</v>
      </c>
      <c r="P10" s="2">
        <v>7</v>
      </c>
      <c r="Q10" s="2">
        <v>0</v>
      </c>
      <c r="R10" s="2">
        <v>7</v>
      </c>
      <c r="S10" s="2">
        <v>89</v>
      </c>
      <c r="T10" s="2">
        <v>8</v>
      </c>
      <c r="U10" s="2">
        <v>7</v>
      </c>
      <c r="V10" s="2">
        <v>123</v>
      </c>
      <c r="W10" s="2">
        <v>6</v>
      </c>
      <c r="X10" s="2">
        <v>0.42599999999999999</v>
      </c>
      <c r="Y10" s="2">
        <v>0.58899999999999997</v>
      </c>
    </row>
    <row r="11" spans="1:46" x14ac:dyDescent="0.15">
      <c r="A11" s="7">
        <v>9</v>
      </c>
      <c r="B11" s="8" t="s">
        <v>648</v>
      </c>
      <c r="C11" s="35" t="s">
        <v>16</v>
      </c>
      <c r="D11" s="6">
        <v>0.31</v>
      </c>
      <c r="E11" s="9">
        <v>123</v>
      </c>
      <c r="F11" s="9">
        <v>455</v>
      </c>
      <c r="G11" s="9">
        <v>413</v>
      </c>
      <c r="H11" s="9">
        <v>63</v>
      </c>
      <c r="I11" s="9">
        <v>128</v>
      </c>
      <c r="J11" s="9">
        <v>17</v>
      </c>
      <c r="K11" s="9">
        <v>4</v>
      </c>
      <c r="L11" s="9">
        <v>4</v>
      </c>
      <c r="M11" s="9">
        <v>165</v>
      </c>
      <c r="N11" s="9">
        <v>49</v>
      </c>
      <c r="O11" s="9">
        <v>17</v>
      </c>
      <c r="P11" s="9">
        <v>5</v>
      </c>
      <c r="Q11" s="9">
        <v>12</v>
      </c>
      <c r="R11" s="9">
        <v>1</v>
      </c>
      <c r="S11" s="9">
        <v>27</v>
      </c>
      <c r="T11" s="9">
        <v>1</v>
      </c>
      <c r="U11" s="9">
        <v>2</v>
      </c>
      <c r="V11" s="9">
        <v>94</v>
      </c>
      <c r="W11" s="9">
        <v>3</v>
      </c>
      <c r="X11" s="9">
        <v>0.35399999999999998</v>
      </c>
      <c r="Y11" s="9">
        <v>0.4</v>
      </c>
    </row>
    <row r="12" spans="1:46" x14ac:dyDescent="0.15">
      <c r="A12" s="4">
        <v>11</v>
      </c>
      <c r="B12" s="5" t="s">
        <v>649</v>
      </c>
      <c r="C12" s="16" t="s">
        <v>16</v>
      </c>
      <c r="D12" s="6">
        <v>0.308</v>
      </c>
      <c r="E12" s="2">
        <v>143</v>
      </c>
      <c r="F12" s="2">
        <v>651</v>
      </c>
      <c r="G12" s="2">
        <v>556</v>
      </c>
      <c r="H12" s="2">
        <v>109</v>
      </c>
      <c r="I12" s="2">
        <v>171</v>
      </c>
      <c r="J12" s="2">
        <v>35</v>
      </c>
      <c r="K12" s="2">
        <v>3</v>
      </c>
      <c r="L12" s="2">
        <v>23</v>
      </c>
      <c r="M12" s="2">
        <v>281</v>
      </c>
      <c r="N12" s="2">
        <v>92</v>
      </c>
      <c r="O12" s="2">
        <v>13</v>
      </c>
      <c r="P12" s="2">
        <v>3</v>
      </c>
      <c r="Q12" s="2">
        <v>2</v>
      </c>
      <c r="R12" s="2">
        <v>6</v>
      </c>
      <c r="S12" s="2">
        <v>83</v>
      </c>
      <c r="T12" s="2">
        <v>0</v>
      </c>
      <c r="U12" s="2">
        <v>4</v>
      </c>
      <c r="V12" s="2">
        <v>113</v>
      </c>
      <c r="W12" s="2">
        <v>6</v>
      </c>
      <c r="X12" s="2">
        <v>0.39800000000000002</v>
      </c>
      <c r="Y12" s="2">
        <v>0.505</v>
      </c>
    </row>
    <row r="13" spans="1:46" x14ac:dyDescent="0.15">
      <c r="A13" s="7">
        <v>12</v>
      </c>
      <c r="B13" s="8" t="s">
        <v>650</v>
      </c>
      <c r="C13" s="14" t="s">
        <v>14</v>
      </c>
      <c r="D13" s="6">
        <v>0.30599999999999999</v>
      </c>
      <c r="E13" s="9">
        <v>71</v>
      </c>
      <c r="F13" s="9">
        <v>300</v>
      </c>
      <c r="G13" s="9">
        <v>281</v>
      </c>
      <c r="H13" s="9">
        <v>29</v>
      </c>
      <c r="I13" s="9">
        <v>86</v>
      </c>
      <c r="J13" s="9">
        <v>21</v>
      </c>
      <c r="K13" s="9">
        <v>0</v>
      </c>
      <c r="L13" s="9">
        <v>2</v>
      </c>
      <c r="M13" s="9">
        <v>113</v>
      </c>
      <c r="N13" s="9">
        <v>32</v>
      </c>
      <c r="O13" s="9">
        <v>2</v>
      </c>
      <c r="P13" s="9">
        <v>3</v>
      </c>
      <c r="Q13" s="9">
        <v>0</v>
      </c>
      <c r="R13" s="9">
        <v>2</v>
      </c>
      <c r="S13" s="9">
        <v>12</v>
      </c>
      <c r="T13" s="9">
        <v>0</v>
      </c>
      <c r="U13" s="9">
        <v>5</v>
      </c>
      <c r="V13" s="9">
        <v>42</v>
      </c>
      <c r="W13" s="9">
        <v>5</v>
      </c>
      <c r="X13" s="9">
        <v>0.34300000000000003</v>
      </c>
      <c r="Y13" s="9">
        <v>0.40200000000000002</v>
      </c>
    </row>
    <row r="14" spans="1:46" x14ac:dyDescent="0.15">
      <c r="A14" s="4">
        <v>13</v>
      </c>
      <c r="B14" s="5" t="s">
        <v>651</v>
      </c>
      <c r="C14" s="34" t="s">
        <v>15</v>
      </c>
      <c r="D14" s="6">
        <v>0.30099999999999999</v>
      </c>
      <c r="E14" s="2">
        <v>142</v>
      </c>
      <c r="F14" s="2">
        <v>606</v>
      </c>
      <c r="G14" s="2">
        <v>569</v>
      </c>
      <c r="H14" s="2">
        <v>72</v>
      </c>
      <c r="I14" s="2">
        <v>171</v>
      </c>
      <c r="J14" s="2">
        <v>42</v>
      </c>
      <c r="K14" s="2">
        <v>0</v>
      </c>
      <c r="L14" s="2">
        <v>30</v>
      </c>
      <c r="M14" s="2">
        <v>303</v>
      </c>
      <c r="N14" s="2">
        <v>105</v>
      </c>
      <c r="O14" s="2">
        <v>0</v>
      </c>
      <c r="P14" s="2">
        <v>0</v>
      </c>
      <c r="Q14" s="2">
        <v>0</v>
      </c>
      <c r="R14" s="2">
        <v>8</v>
      </c>
      <c r="S14" s="2">
        <v>27</v>
      </c>
      <c r="T14" s="2">
        <v>0</v>
      </c>
      <c r="U14" s="2">
        <v>2</v>
      </c>
      <c r="V14" s="2">
        <v>80</v>
      </c>
      <c r="W14" s="2">
        <v>14</v>
      </c>
      <c r="X14" s="2">
        <v>0.33</v>
      </c>
      <c r="Y14" s="2">
        <v>0.53300000000000003</v>
      </c>
    </row>
    <row r="15" spans="1:46" x14ac:dyDescent="0.15">
      <c r="A15" s="7">
        <v>14</v>
      </c>
      <c r="B15" s="8" t="s">
        <v>652</v>
      </c>
      <c r="C15" s="35" t="s">
        <v>16</v>
      </c>
      <c r="D15" s="6">
        <v>0.3</v>
      </c>
      <c r="E15" s="9">
        <v>115</v>
      </c>
      <c r="F15" s="9">
        <v>512</v>
      </c>
      <c r="G15" s="9">
        <v>437</v>
      </c>
      <c r="H15" s="9">
        <v>85</v>
      </c>
      <c r="I15" s="9">
        <v>131</v>
      </c>
      <c r="J15" s="9">
        <v>28</v>
      </c>
      <c r="K15" s="9">
        <v>1</v>
      </c>
      <c r="L15" s="9">
        <v>26</v>
      </c>
      <c r="M15" s="9">
        <v>239</v>
      </c>
      <c r="N15" s="9">
        <v>90</v>
      </c>
      <c r="O15" s="9">
        <v>16</v>
      </c>
      <c r="P15" s="9">
        <v>6</v>
      </c>
      <c r="Q15" s="9">
        <v>0</v>
      </c>
      <c r="R15" s="9">
        <v>7</v>
      </c>
      <c r="S15" s="9">
        <v>62</v>
      </c>
      <c r="T15" s="9">
        <v>0</v>
      </c>
      <c r="U15" s="9">
        <v>6</v>
      </c>
      <c r="V15" s="9">
        <v>80</v>
      </c>
      <c r="W15" s="9">
        <v>12</v>
      </c>
      <c r="X15" s="9">
        <v>0.38900000000000001</v>
      </c>
      <c r="Y15" s="9">
        <v>0.54700000000000004</v>
      </c>
    </row>
    <row r="16" spans="1:46" x14ac:dyDescent="0.15">
      <c r="A16" s="4">
        <v>15</v>
      </c>
      <c r="B16" s="5" t="s">
        <v>653</v>
      </c>
      <c r="C16" s="36" t="s">
        <v>20</v>
      </c>
      <c r="D16" s="6">
        <v>0.29799999999999999</v>
      </c>
      <c r="E16" s="2">
        <v>78</v>
      </c>
      <c r="F16" s="2">
        <v>293</v>
      </c>
      <c r="G16" s="2">
        <v>242</v>
      </c>
      <c r="H16" s="2">
        <v>46</v>
      </c>
      <c r="I16" s="2">
        <v>72</v>
      </c>
      <c r="J16" s="2">
        <v>19</v>
      </c>
      <c r="K16" s="2">
        <v>0</v>
      </c>
      <c r="L16" s="2">
        <v>23</v>
      </c>
      <c r="M16" s="2">
        <v>160</v>
      </c>
      <c r="N16" s="2">
        <v>61</v>
      </c>
      <c r="O16" s="2">
        <v>0</v>
      </c>
      <c r="P16" s="2">
        <v>1</v>
      </c>
      <c r="Q16" s="2">
        <v>0</v>
      </c>
      <c r="R16" s="2">
        <v>0</v>
      </c>
      <c r="S16" s="2">
        <v>46</v>
      </c>
      <c r="T16" s="2">
        <v>1</v>
      </c>
      <c r="U16" s="2">
        <v>5</v>
      </c>
      <c r="V16" s="2">
        <v>72</v>
      </c>
      <c r="W16" s="2">
        <v>7</v>
      </c>
      <c r="X16" s="2">
        <v>0.42</v>
      </c>
      <c r="Y16" s="2">
        <v>0.66100000000000003</v>
      </c>
    </row>
    <row r="17" spans="1:25" x14ac:dyDescent="0.15">
      <c r="A17" s="7">
        <v>16</v>
      </c>
      <c r="B17" s="8" t="s">
        <v>654</v>
      </c>
      <c r="C17" s="27" t="s">
        <v>23</v>
      </c>
      <c r="D17" s="6">
        <v>0.29699999999999999</v>
      </c>
      <c r="E17" s="9">
        <v>73</v>
      </c>
      <c r="F17" s="9">
        <v>300</v>
      </c>
      <c r="G17" s="9">
        <v>266</v>
      </c>
      <c r="H17" s="9">
        <v>31</v>
      </c>
      <c r="I17" s="9">
        <v>79</v>
      </c>
      <c r="J17" s="9">
        <v>13</v>
      </c>
      <c r="K17" s="9">
        <v>0</v>
      </c>
      <c r="L17" s="9">
        <v>12</v>
      </c>
      <c r="M17" s="9">
        <v>128</v>
      </c>
      <c r="N17" s="9">
        <v>50</v>
      </c>
      <c r="O17" s="9">
        <v>0</v>
      </c>
      <c r="P17" s="9">
        <v>1</v>
      </c>
      <c r="Q17" s="9">
        <v>0</v>
      </c>
      <c r="R17" s="9">
        <v>2</v>
      </c>
      <c r="S17" s="9">
        <v>32</v>
      </c>
      <c r="T17" s="9">
        <v>0</v>
      </c>
      <c r="U17" s="9">
        <v>0</v>
      </c>
      <c r="V17" s="9">
        <v>26</v>
      </c>
      <c r="W17" s="9">
        <v>9</v>
      </c>
      <c r="X17" s="9">
        <v>0.37</v>
      </c>
      <c r="Y17" s="9">
        <v>0.48099999999999998</v>
      </c>
    </row>
    <row r="18" spans="1:25" x14ac:dyDescent="0.15">
      <c r="A18" s="4">
        <v>17</v>
      </c>
      <c r="B18" s="5" t="s">
        <v>655</v>
      </c>
      <c r="C18" s="24" t="s">
        <v>22</v>
      </c>
      <c r="D18" s="6">
        <v>0.29599999999999999</v>
      </c>
      <c r="E18" s="2">
        <v>138</v>
      </c>
      <c r="F18" s="2">
        <v>623</v>
      </c>
      <c r="G18" s="2">
        <v>541</v>
      </c>
      <c r="H18" s="2">
        <v>82</v>
      </c>
      <c r="I18" s="2">
        <v>160</v>
      </c>
      <c r="J18" s="2">
        <v>26</v>
      </c>
      <c r="K18" s="2">
        <v>6</v>
      </c>
      <c r="L18" s="2">
        <v>9</v>
      </c>
      <c r="M18" s="2">
        <v>225</v>
      </c>
      <c r="N18" s="2">
        <v>44</v>
      </c>
      <c r="O18" s="2">
        <v>39</v>
      </c>
      <c r="P18" s="2">
        <v>5</v>
      </c>
      <c r="Q18" s="2">
        <v>6</v>
      </c>
      <c r="R18" s="2">
        <v>3</v>
      </c>
      <c r="S18" s="2">
        <v>69</v>
      </c>
      <c r="T18" s="2">
        <v>0</v>
      </c>
      <c r="U18" s="2">
        <v>4</v>
      </c>
      <c r="V18" s="2">
        <v>103</v>
      </c>
      <c r="W18" s="2">
        <v>6</v>
      </c>
      <c r="X18" s="2">
        <v>0.378</v>
      </c>
      <c r="Y18" s="2">
        <v>0.41599999999999998</v>
      </c>
    </row>
    <row r="19" spans="1:25" x14ac:dyDescent="0.15">
      <c r="A19" s="7">
        <v>17</v>
      </c>
      <c r="B19" s="8" t="s">
        <v>656</v>
      </c>
      <c r="C19" s="17" t="s">
        <v>17</v>
      </c>
      <c r="D19" s="6">
        <v>0.29599999999999999</v>
      </c>
      <c r="E19" s="9">
        <v>103</v>
      </c>
      <c r="F19" s="9">
        <v>450</v>
      </c>
      <c r="G19" s="9">
        <v>398</v>
      </c>
      <c r="H19" s="9">
        <v>64</v>
      </c>
      <c r="I19" s="9">
        <v>118</v>
      </c>
      <c r="J19" s="9">
        <v>25</v>
      </c>
      <c r="K19" s="9">
        <v>2</v>
      </c>
      <c r="L19" s="9">
        <v>17</v>
      </c>
      <c r="M19" s="9">
        <v>198</v>
      </c>
      <c r="N19" s="9">
        <v>47</v>
      </c>
      <c r="O19" s="9">
        <v>3</v>
      </c>
      <c r="P19" s="9">
        <v>2</v>
      </c>
      <c r="Q19" s="9">
        <v>4</v>
      </c>
      <c r="R19" s="9">
        <v>1</v>
      </c>
      <c r="S19" s="9">
        <v>45</v>
      </c>
      <c r="T19" s="9">
        <v>1</v>
      </c>
      <c r="U19" s="9">
        <v>2</v>
      </c>
      <c r="V19" s="9">
        <v>84</v>
      </c>
      <c r="W19" s="9">
        <v>4</v>
      </c>
      <c r="X19" s="9">
        <v>0.37</v>
      </c>
      <c r="Y19" s="9">
        <v>0.497</v>
      </c>
    </row>
    <row r="20" spans="1:25" x14ac:dyDescent="0.15">
      <c r="A20" s="4">
        <v>19</v>
      </c>
      <c r="B20" s="5" t="s">
        <v>657</v>
      </c>
      <c r="C20" s="30" t="s">
        <v>17</v>
      </c>
      <c r="D20" s="6">
        <v>0.29299999999999998</v>
      </c>
      <c r="E20" s="2">
        <v>143</v>
      </c>
      <c r="F20" s="2">
        <v>590</v>
      </c>
      <c r="G20" s="2">
        <v>529</v>
      </c>
      <c r="H20" s="2">
        <v>55</v>
      </c>
      <c r="I20" s="2">
        <v>155</v>
      </c>
      <c r="J20" s="2">
        <v>30</v>
      </c>
      <c r="K20" s="2">
        <v>0</v>
      </c>
      <c r="L20" s="2">
        <v>3</v>
      </c>
      <c r="M20" s="2">
        <v>194</v>
      </c>
      <c r="N20" s="2">
        <v>60</v>
      </c>
      <c r="O20" s="2">
        <v>2</v>
      </c>
      <c r="P20" s="2">
        <v>1</v>
      </c>
      <c r="Q20" s="2">
        <v>1</v>
      </c>
      <c r="R20" s="2">
        <v>2</v>
      </c>
      <c r="S20" s="2">
        <v>56</v>
      </c>
      <c r="T20" s="2">
        <v>1</v>
      </c>
      <c r="U20" s="2">
        <v>2</v>
      </c>
      <c r="V20" s="2">
        <v>74</v>
      </c>
      <c r="W20" s="2">
        <v>11</v>
      </c>
      <c r="X20" s="2">
        <v>0.36199999999999999</v>
      </c>
      <c r="Y20" s="2">
        <v>0.36699999999999999</v>
      </c>
    </row>
    <row r="21" spans="1:25" x14ac:dyDescent="0.15">
      <c r="A21" s="7">
        <v>19</v>
      </c>
      <c r="B21" s="8" t="s">
        <v>658</v>
      </c>
      <c r="C21" s="26" t="s">
        <v>24</v>
      </c>
      <c r="D21" s="6">
        <v>0.29299999999999998</v>
      </c>
      <c r="E21" s="9">
        <v>143</v>
      </c>
      <c r="F21" s="9">
        <v>570</v>
      </c>
      <c r="G21" s="9">
        <v>488</v>
      </c>
      <c r="H21" s="9">
        <v>57</v>
      </c>
      <c r="I21" s="9">
        <v>143</v>
      </c>
      <c r="J21" s="9">
        <v>23</v>
      </c>
      <c r="K21" s="9">
        <v>3</v>
      </c>
      <c r="L21" s="9">
        <v>4</v>
      </c>
      <c r="M21" s="9">
        <v>184</v>
      </c>
      <c r="N21" s="9">
        <v>41</v>
      </c>
      <c r="O21" s="9">
        <v>8</v>
      </c>
      <c r="P21" s="9">
        <v>7</v>
      </c>
      <c r="Q21" s="9">
        <v>1</v>
      </c>
      <c r="R21" s="9">
        <v>2</v>
      </c>
      <c r="S21" s="9">
        <v>77</v>
      </c>
      <c r="T21" s="9">
        <v>3</v>
      </c>
      <c r="U21" s="9">
        <v>2</v>
      </c>
      <c r="V21" s="9">
        <v>62</v>
      </c>
      <c r="W21" s="9">
        <v>13</v>
      </c>
      <c r="X21" s="9">
        <v>0.39</v>
      </c>
      <c r="Y21" s="9">
        <v>0.377</v>
      </c>
    </row>
    <row r="22" spans="1:25" x14ac:dyDescent="0.15">
      <c r="A22" s="4">
        <v>21</v>
      </c>
      <c r="B22" s="5" t="s">
        <v>659</v>
      </c>
      <c r="C22" s="16" t="s">
        <v>16</v>
      </c>
      <c r="D22" s="6">
        <v>0.29199999999999998</v>
      </c>
      <c r="E22" s="2">
        <v>100</v>
      </c>
      <c r="F22" s="2">
        <v>288</v>
      </c>
      <c r="G22" s="2">
        <v>243</v>
      </c>
      <c r="H22" s="2">
        <v>36</v>
      </c>
      <c r="I22" s="2">
        <v>71</v>
      </c>
      <c r="J22" s="2">
        <v>14</v>
      </c>
      <c r="K22" s="2">
        <v>0</v>
      </c>
      <c r="L22" s="2">
        <v>9</v>
      </c>
      <c r="M22" s="2">
        <v>112</v>
      </c>
      <c r="N22" s="2">
        <v>48</v>
      </c>
      <c r="O22" s="2">
        <v>2</v>
      </c>
      <c r="P22" s="2">
        <v>0</v>
      </c>
      <c r="Q22" s="2">
        <v>0</v>
      </c>
      <c r="R22" s="2">
        <v>4</v>
      </c>
      <c r="S22" s="2">
        <v>40</v>
      </c>
      <c r="T22" s="2">
        <v>0</v>
      </c>
      <c r="U22" s="2">
        <v>1</v>
      </c>
      <c r="V22" s="2">
        <v>56</v>
      </c>
      <c r="W22" s="2">
        <v>7</v>
      </c>
      <c r="X22" s="2">
        <v>0.38900000000000001</v>
      </c>
      <c r="Y22" s="2">
        <v>0.46100000000000002</v>
      </c>
    </row>
    <row r="23" spans="1:25" x14ac:dyDescent="0.15">
      <c r="A23" s="7">
        <v>22</v>
      </c>
      <c r="B23" s="8" t="s">
        <v>660</v>
      </c>
      <c r="C23" s="21" t="s">
        <v>20</v>
      </c>
      <c r="D23" s="6">
        <v>0.29099999999999998</v>
      </c>
      <c r="E23" s="9">
        <v>143</v>
      </c>
      <c r="F23" s="9">
        <v>633</v>
      </c>
      <c r="G23" s="9">
        <v>574</v>
      </c>
      <c r="H23" s="9">
        <v>78</v>
      </c>
      <c r="I23" s="9">
        <v>167</v>
      </c>
      <c r="J23" s="9">
        <v>34</v>
      </c>
      <c r="K23" s="9">
        <v>1</v>
      </c>
      <c r="L23" s="9">
        <v>19</v>
      </c>
      <c r="M23" s="9">
        <v>260</v>
      </c>
      <c r="N23" s="9">
        <v>99</v>
      </c>
      <c r="O23" s="9">
        <v>5</v>
      </c>
      <c r="P23" s="9">
        <v>1</v>
      </c>
      <c r="Q23" s="9">
        <v>1</v>
      </c>
      <c r="R23" s="9">
        <v>6</v>
      </c>
      <c r="S23" s="9">
        <v>44</v>
      </c>
      <c r="T23" s="9">
        <v>0</v>
      </c>
      <c r="U23" s="9">
        <v>8</v>
      </c>
      <c r="V23" s="9">
        <v>96</v>
      </c>
      <c r="W23" s="9">
        <v>17</v>
      </c>
      <c r="X23" s="9">
        <v>0.34699999999999998</v>
      </c>
      <c r="Y23" s="9">
        <v>0.45300000000000001</v>
      </c>
    </row>
    <row r="24" spans="1:25" x14ac:dyDescent="0.15">
      <c r="A24" s="4">
        <v>22</v>
      </c>
      <c r="B24" s="5" t="s">
        <v>661</v>
      </c>
      <c r="C24" s="13" t="s">
        <v>13</v>
      </c>
      <c r="D24" s="6">
        <v>0.29099999999999998</v>
      </c>
      <c r="E24" s="2">
        <v>142</v>
      </c>
      <c r="F24" s="2">
        <v>614</v>
      </c>
      <c r="G24" s="2">
        <v>539</v>
      </c>
      <c r="H24" s="2">
        <v>82</v>
      </c>
      <c r="I24" s="2">
        <v>157</v>
      </c>
      <c r="J24" s="2">
        <v>30</v>
      </c>
      <c r="K24" s="2">
        <v>0</v>
      </c>
      <c r="L24" s="2">
        <v>15</v>
      </c>
      <c r="M24" s="2">
        <v>232</v>
      </c>
      <c r="N24" s="2">
        <v>61</v>
      </c>
      <c r="O24" s="2">
        <v>14</v>
      </c>
      <c r="P24" s="2">
        <v>6</v>
      </c>
      <c r="Q24" s="2">
        <v>1</v>
      </c>
      <c r="R24" s="2">
        <v>3</v>
      </c>
      <c r="S24" s="2">
        <v>68</v>
      </c>
      <c r="T24" s="2">
        <v>2</v>
      </c>
      <c r="U24" s="2">
        <v>3</v>
      </c>
      <c r="V24" s="2">
        <v>85</v>
      </c>
      <c r="W24" s="2">
        <v>16</v>
      </c>
      <c r="X24" s="2">
        <v>0.372</v>
      </c>
      <c r="Y24" s="2">
        <v>0.43</v>
      </c>
    </row>
    <row r="25" spans="1:25" x14ac:dyDescent="0.15">
      <c r="A25" s="7">
        <v>24</v>
      </c>
      <c r="B25" s="8" t="s">
        <v>662</v>
      </c>
      <c r="C25" s="35" t="s">
        <v>16</v>
      </c>
      <c r="D25" s="6">
        <v>0.28999999999999998</v>
      </c>
      <c r="E25" s="9">
        <v>143</v>
      </c>
      <c r="F25" s="9">
        <v>679</v>
      </c>
      <c r="G25" s="9">
        <v>565</v>
      </c>
      <c r="H25" s="9">
        <v>105</v>
      </c>
      <c r="I25" s="9">
        <v>164</v>
      </c>
      <c r="J25" s="9">
        <v>32</v>
      </c>
      <c r="K25" s="9">
        <v>5</v>
      </c>
      <c r="L25" s="9">
        <v>8</v>
      </c>
      <c r="M25" s="9">
        <v>230</v>
      </c>
      <c r="N25" s="9">
        <v>60</v>
      </c>
      <c r="O25" s="9">
        <v>35</v>
      </c>
      <c r="P25" s="9">
        <v>13</v>
      </c>
      <c r="Q25" s="9">
        <v>6</v>
      </c>
      <c r="R25" s="9">
        <v>4</v>
      </c>
      <c r="S25" s="9">
        <v>89</v>
      </c>
      <c r="T25" s="9">
        <v>2</v>
      </c>
      <c r="U25" s="9">
        <v>15</v>
      </c>
      <c r="V25" s="9">
        <v>120</v>
      </c>
      <c r="W25" s="9">
        <v>5</v>
      </c>
      <c r="X25" s="9">
        <v>0.39800000000000002</v>
      </c>
      <c r="Y25" s="9">
        <v>0.40699999999999997</v>
      </c>
    </row>
    <row r="26" spans="1:25" x14ac:dyDescent="0.15">
      <c r="A26" s="4">
        <v>24</v>
      </c>
      <c r="B26" s="5" t="s">
        <v>663</v>
      </c>
      <c r="C26" s="18" t="s">
        <v>14</v>
      </c>
      <c r="D26" s="6">
        <v>0.28999999999999998</v>
      </c>
      <c r="E26" s="2">
        <v>136</v>
      </c>
      <c r="F26" s="2">
        <v>607</v>
      </c>
      <c r="G26" s="2">
        <v>535</v>
      </c>
      <c r="H26" s="2">
        <v>51</v>
      </c>
      <c r="I26" s="2">
        <v>155</v>
      </c>
      <c r="J26" s="2">
        <v>16</v>
      </c>
      <c r="K26" s="2">
        <v>2</v>
      </c>
      <c r="L26" s="2">
        <v>4</v>
      </c>
      <c r="M26" s="2">
        <v>187</v>
      </c>
      <c r="N26" s="2">
        <v>38</v>
      </c>
      <c r="O26" s="2">
        <v>4</v>
      </c>
      <c r="P26" s="2">
        <v>3</v>
      </c>
      <c r="Q26" s="2">
        <v>5</v>
      </c>
      <c r="R26" s="2">
        <v>3</v>
      </c>
      <c r="S26" s="2">
        <v>59</v>
      </c>
      <c r="T26" s="2">
        <v>2</v>
      </c>
      <c r="U26" s="2">
        <v>5</v>
      </c>
      <c r="V26" s="2">
        <v>76</v>
      </c>
      <c r="W26" s="2">
        <v>6</v>
      </c>
      <c r="X26" s="2">
        <v>0.36399999999999999</v>
      </c>
      <c r="Y26" s="2">
        <v>0.35</v>
      </c>
    </row>
    <row r="27" spans="1:25" x14ac:dyDescent="0.15">
      <c r="A27" s="7">
        <v>24</v>
      </c>
      <c r="B27" s="8" t="s">
        <v>664</v>
      </c>
      <c r="C27" s="26" t="s">
        <v>24</v>
      </c>
      <c r="D27" s="6">
        <v>0.28999999999999998</v>
      </c>
      <c r="E27" s="9">
        <v>114</v>
      </c>
      <c r="F27" s="9">
        <v>493</v>
      </c>
      <c r="G27" s="9">
        <v>427</v>
      </c>
      <c r="H27" s="9">
        <v>60</v>
      </c>
      <c r="I27" s="9">
        <v>124</v>
      </c>
      <c r="J27" s="9">
        <v>16</v>
      </c>
      <c r="K27" s="9">
        <v>0</v>
      </c>
      <c r="L27" s="9">
        <v>17</v>
      </c>
      <c r="M27" s="9">
        <v>191</v>
      </c>
      <c r="N27" s="9">
        <v>62</v>
      </c>
      <c r="O27" s="9">
        <v>21</v>
      </c>
      <c r="P27" s="9">
        <v>6</v>
      </c>
      <c r="Q27" s="9">
        <v>0</v>
      </c>
      <c r="R27" s="9">
        <v>2</v>
      </c>
      <c r="S27" s="9">
        <v>59</v>
      </c>
      <c r="T27" s="9">
        <v>0</v>
      </c>
      <c r="U27" s="9">
        <v>5</v>
      </c>
      <c r="V27" s="9">
        <v>62</v>
      </c>
      <c r="W27" s="9">
        <v>12</v>
      </c>
      <c r="X27" s="9">
        <v>0.38100000000000001</v>
      </c>
      <c r="Y27" s="9">
        <v>0.44700000000000001</v>
      </c>
    </row>
    <row r="28" spans="1:25" x14ac:dyDescent="0.15">
      <c r="A28" s="4">
        <v>24</v>
      </c>
      <c r="B28" s="5" t="s">
        <v>665</v>
      </c>
      <c r="C28" s="22" t="s">
        <v>21</v>
      </c>
      <c r="D28" s="6">
        <v>0.28999999999999998</v>
      </c>
      <c r="E28" s="2">
        <v>82</v>
      </c>
      <c r="F28" s="2">
        <v>319</v>
      </c>
      <c r="G28" s="2">
        <v>283</v>
      </c>
      <c r="H28" s="2">
        <v>39</v>
      </c>
      <c r="I28" s="2">
        <v>82</v>
      </c>
      <c r="J28" s="2">
        <v>15</v>
      </c>
      <c r="K28" s="2">
        <v>1</v>
      </c>
      <c r="L28" s="2">
        <v>20</v>
      </c>
      <c r="M28" s="2">
        <v>159</v>
      </c>
      <c r="N28" s="2">
        <v>50</v>
      </c>
      <c r="O28" s="2">
        <v>1</v>
      </c>
      <c r="P28" s="2">
        <v>0</v>
      </c>
      <c r="Q28" s="2">
        <v>0</v>
      </c>
      <c r="R28" s="2">
        <v>2</v>
      </c>
      <c r="S28" s="2">
        <v>29</v>
      </c>
      <c r="T28" s="2">
        <v>1</v>
      </c>
      <c r="U28" s="2">
        <v>5</v>
      </c>
      <c r="V28" s="2">
        <v>84</v>
      </c>
      <c r="W28" s="2">
        <v>6</v>
      </c>
      <c r="X28" s="2">
        <v>0.36399999999999999</v>
      </c>
      <c r="Y28" s="2">
        <v>0.56200000000000006</v>
      </c>
    </row>
    <row r="29" spans="1:25" x14ac:dyDescent="0.15">
      <c r="A29" s="7">
        <v>28</v>
      </c>
      <c r="B29" s="8" t="s">
        <v>666</v>
      </c>
      <c r="C29" s="19" t="s">
        <v>18</v>
      </c>
      <c r="D29" s="6">
        <v>0.28699999999999998</v>
      </c>
      <c r="E29" s="9">
        <v>98</v>
      </c>
      <c r="F29" s="9">
        <v>290</v>
      </c>
      <c r="G29" s="9">
        <v>254</v>
      </c>
      <c r="H29" s="9">
        <v>31</v>
      </c>
      <c r="I29" s="9">
        <v>73</v>
      </c>
      <c r="J29" s="9">
        <v>5</v>
      </c>
      <c r="K29" s="9">
        <v>0</v>
      </c>
      <c r="L29" s="9">
        <v>2</v>
      </c>
      <c r="M29" s="9">
        <v>84</v>
      </c>
      <c r="N29" s="9">
        <v>13</v>
      </c>
      <c r="O29" s="9">
        <v>6</v>
      </c>
      <c r="P29" s="9">
        <v>6</v>
      </c>
      <c r="Q29" s="9">
        <v>18</v>
      </c>
      <c r="R29" s="9">
        <v>2</v>
      </c>
      <c r="S29" s="9">
        <v>13</v>
      </c>
      <c r="T29" s="9">
        <v>0</v>
      </c>
      <c r="U29" s="9">
        <v>3</v>
      </c>
      <c r="V29" s="9">
        <v>30</v>
      </c>
      <c r="W29" s="9">
        <v>1</v>
      </c>
      <c r="X29" s="9">
        <v>0.32700000000000001</v>
      </c>
      <c r="Y29" s="9">
        <v>0.33100000000000002</v>
      </c>
    </row>
    <row r="30" spans="1:25" x14ac:dyDescent="0.15">
      <c r="A30" s="4">
        <v>29</v>
      </c>
      <c r="B30" s="5" t="s">
        <v>667</v>
      </c>
      <c r="C30" s="22" t="s">
        <v>21</v>
      </c>
      <c r="D30" s="6">
        <v>0.28499999999999998</v>
      </c>
      <c r="E30" s="2">
        <v>124</v>
      </c>
      <c r="F30" s="2">
        <v>489</v>
      </c>
      <c r="G30" s="2">
        <v>431</v>
      </c>
      <c r="H30" s="2">
        <v>36</v>
      </c>
      <c r="I30" s="2">
        <v>123</v>
      </c>
      <c r="J30" s="2">
        <v>19</v>
      </c>
      <c r="K30" s="2">
        <v>0</v>
      </c>
      <c r="L30" s="2">
        <v>9</v>
      </c>
      <c r="M30" s="2">
        <v>169</v>
      </c>
      <c r="N30" s="2">
        <v>49</v>
      </c>
      <c r="O30" s="2">
        <v>0</v>
      </c>
      <c r="P30" s="2">
        <v>0</v>
      </c>
      <c r="Q30" s="2">
        <v>0</v>
      </c>
      <c r="R30" s="2">
        <v>5</v>
      </c>
      <c r="S30" s="2">
        <v>46</v>
      </c>
      <c r="T30" s="2">
        <v>0</v>
      </c>
      <c r="U30" s="2">
        <v>7</v>
      </c>
      <c r="V30" s="2">
        <v>93</v>
      </c>
      <c r="W30" s="2">
        <v>11</v>
      </c>
      <c r="X30" s="2">
        <v>0.36</v>
      </c>
      <c r="Y30" s="2">
        <v>0.39200000000000002</v>
      </c>
    </row>
    <row r="31" spans="1:25" x14ac:dyDescent="0.15">
      <c r="A31" s="7">
        <v>30</v>
      </c>
      <c r="B31" s="8" t="s">
        <v>668</v>
      </c>
      <c r="C31" s="15" t="s">
        <v>15</v>
      </c>
      <c r="D31" s="6">
        <v>0.28399999999999997</v>
      </c>
      <c r="E31" s="9">
        <v>139</v>
      </c>
      <c r="F31" s="9">
        <v>601</v>
      </c>
      <c r="G31" s="9">
        <v>503</v>
      </c>
      <c r="H31" s="9">
        <v>85</v>
      </c>
      <c r="I31" s="9">
        <v>143</v>
      </c>
      <c r="J31" s="9">
        <v>31</v>
      </c>
      <c r="K31" s="9">
        <v>0</v>
      </c>
      <c r="L31" s="9">
        <v>28</v>
      </c>
      <c r="M31" s="9">
        <v>258</v>
      </c>
      <c r="N31" s="9">
        <v>94</v>
      </c>
      <c r="O31" s="9">
        <v>1</v>
      </c>
      <c r="P31" s="9">
        <v>0</v>
      </c>
      <c r="Q31" s="9">
        <v>0</v>
      </c>
      <c r="R31" s="9">
        <v>3</v>
      </c>
      <c r="S31" s="9">
        <v>93</v>
      </c>
      <c r="T31" s="9">
        <v>3</v>
      </c>
      <c r="U31" s="9">
        <v>2</v>
      </c>
      <c r="V31" s="9">
        <v>115</v>
      </c>
      <c r="W31" s="9">
        <v>7</v>
      </c>
      <c r="X31" s="9">
        <v>0.39600000000000002</v>
      </c>
      <c r="Y31" s="9">
        <v>0.51300000000000001</v>
      </c>
    </row>
    <row r="32" spans="1:25" x14ac:dyDescent="0.15">
      <c r="A32" s="4">
        <v>30</v>
      </c>
      <c r="B32" s="5" t="s">
        <v>669</v>
      </c>
      <c r="C32" s="32" t="s">
        <v>24</v>
      </c>
      <c r="D32" s="6">
        <v>0.28399999999999997</v>
      </c>
      <c r="E32" s="2">
        <v>125</v>
      </c>
      <c r="F32" s="2">
        <v>488</v>
      </c>
      <c r="G32" s="2">
        <v>409</v>
      </c>
      <c r="H32" s="2">
        <v>57</v>
      </c>
      <c r="I32" s="2">
        <v>116</v>
      </c>
      <c r="J32" s="2">
        <v>20</v>
      </c>
      <c r="K32" s="2">
        <v>1</v>
      </c>
      <c r="L32" s="2">
        <v>9</v>
      </c>
      <c r="M32" s="2">
        <v>165</v>
      </c>
      <c r="N32" s="2">
        <v>38</v>
      </c>
      <c r="O32" s="2">
        <v>16</v>
      </c>
      <c r="P32" s="2">
        <v>1</v>
      </c>
      <c r="Q32" s="2">
        <v>23</v>
      </c>
      <c r="R32" s="2">
        <v>2</v>
      </c>
      <c r="S32" s="2">
        <v>50</v>
      </c>
      <c r="T32" s="2">
        <v>0</v>
      </c>
      <c r="U32" s="2">
        <v>4</v>
      </c>
      <c r="V32" s="2">
        <v>71</v>
      </c>
      <c r="W32" s="2">
        <v>7</v>
      </c>
      <c r="X32" s="2">
        <v>0.36599999999999999</v>
      </c>
      <c r="Y32" s="2">
        <v>0.40300000000000002</v>
      </c>
    </row>
    <row r="33" spans="1:25" x14ac:dyDescent="0.15">
      <c r="A33" s="7">
        <v>32</v>
      </c>
      <c r="B33" s="8" t="s">
        <v>670</v>
      </c>
      <c r="C33" s="17" t="s">
        <v>17</v>
      </c>
      <c r="D33" s="6">
        <v>0.28100000000000003</v>
      </c>
      <c r="E33" s="9">
        <v>120</v>
      </c>
      <c r="F33" s="9">
        <v>517</v>
      </c>
      <c r="G33" s="9">
        <v>463</v>
      </c>
      <c r="H33" s="9">
        <v>67</v>
      </c>
      <c r="I33" s="9">
        <v>130</v>
      </c>
      <c r="J33" s="9">
        <v>17</v>
      </c>
      <c r="K33" s="9">
        <v>1</v>
      </c>
      <c r="L33" s="9">
        <v>26</v>
      </c>
      <c r="M33" s="9">
        <v>227</v>
      </c>
      <c r="N33" s="9">
        <v>75</v>
      </c>
      <c r="O33" s="9">
        <v>3</v>
      </c>
      <c r="P33" s="9">
        <v>2</v>
      </c>
      <c r="Q33" s="9">
        <v>0</v>
      </c>
      <c r="R33" s="9">
        <v>0</v>
      </c>
      <c r="S33" s="9">
        <v>50</v>
      </c>
      <c r="T33" s="9">
        <v>3</v>
      </c>
      <c r="U33" s="9">
        <v>4</v>
      </c>
      <c r="V33" s="9">
        <v>139</v>
      </c>
      <c r="W33" s="9">
        <v>16</v>
      </c>
      <c r="X33" s="9">
        <v>0.35599999999999998</v>
      </c>
      <c r="Y33" s="9">
        <v>0.49</v>
      </c>
    </row>
    <row r="34" spans="1:25" x14ac:dyDescent="0.15">
      <c r="A34" s="4">
        <v>33</v>
      </c>
      <c r="B34" s="5" t="s">
        <v>671</v>
      </c>
      <c r="C34" s="32" t="s">
        <v>24</v>
      </c>
      <c r="D34" s="6">
        <v>0.28000000000000003</v>
      </c>
      <c r="E34" s="2">
        <v>100</v>
      </c>
      <c r="F34" s="2">
        <v>252</v>
      </c>
      <c r="G34" s="2">
        <v>232</v>
      </c>
      <c r="H34" s="2">
        <v>25</v>
      </c>
      <c r="I34" s="2">
        <v>65</v>
      </c>
      <c r="J34" s="2">
        <v>6</v>
      </c>
      <c r="K34" s="2">
        <v>0</v>
      </c>
      <c r="L34" s="2">
        <v>1</v>
      </c>
      <c r="M34" s="2">
        <v>74</v>
      </c>
      <c r="N34" s="2">
        <v>16</v>
      </c>
      <c r="O34" s="2">
        <v>2</v>
      </c>
      <c r="P34" s="2">
        <v>3</v>
      </c>
      <c r="Q34" s="2">
        <v>1</v>
      </c>
      <c r="R34" s="2">
        <v>1</v>
      </c>
      <c r="S34" s="2">
        <v>18</v>
      </c>
      <c r="T34" s="2">
        <v>0</v>
      </c>
      <c r="U34" s="2">
        <v>0</v>
      </c>
      <c r="V34" s="2">
        <v>37</v>
      </c>
      <c r="W34" s="2">
        <v>5</v>
      </c>
      <c r="X34" s="2">
        <v>0.33100000000000002</v>
      </c>
      <c r="Y34" s="2">
        <v>0.31900000000000001</v>
      </c>
    </row>
    <row r="35" spans="1:25" x14ac:dyDescent="0.15">
      <c r="A35" s="7">
        <v>34</v>
      </c>
      <c r="B35" s="8" t="s">
        <v>672</v>
      </c>
      <c r="C35" s="19" t="s">
        <v>18</v>
      </c>
      <c r="D35" s="6">
        <v>0.27900000000000003</v>
      </c>
      <c r="E35" s="9">
        <v>130</v>
      </c>
      <c r="F35" s="9">
        <v>510</v>
      </c>
      <c r="G35" s="9">
        <v>469</v>
      </c>
      <c r="H35" s="9">
        <v>67</v>
      </c>
      <c r="I35" s="9">
        <v>131</v>
      </c>
      <c r="J35" s="9">
        <v>22</v>
      </c>
      <c r="K35" s="9">
        <v>3</v>
      </c>
      <c r="L35" s="9">
        <v>35</v>
      </c>
      <c r="M35" s="9">
        <v>264</v>
      </c>
      <c r="N35" s="9">
        <v>86</v>
      </c>
      <c r="O35" s="9">
        <v>1</v>
      </c>
      <c r="P35" s="9">
        <v>0</v>
      </c>
      <c r="Q35" s="9">
        <v>0</v>
      </c>
      <c r="R35" s="9">
        <v>2</v>
      </c>
      <c r="S35" s="9">
        <v>24</v>
      </c>
      <c r="T35" s="9">
        <v>0</v>
      </c>
      <c r="U35" s="9">
        <v>15</v>
      </c>
      <c r="V35" s="9">
        <v>98</v>
      </c>
      <c r="W35" s="9">
        <v>13</v>
      </c>
      <c r="X35" s="9">
        <v>0.33300000000000002</v>
      </c>
      <c r="Y35" s="9">
        <v>0.56299999999999994</v>
      </c>
    </row>
    <row r="36" spans="1:25" x14ac:dyDescent="0.15">
      <c r="A36" s="4">
        <v>34</v>
      </c>
      <c r="B36" s="5" t="s">
        <v>673</v>
      </c>
      <c r="C36" s="25" t="s">
        <v>23</v>
      </c>
      <c r="D36" s="6">
        <v>0.27900000000000003</v>
      </c>
      <c r="E36" s="2">
        <v>103</v>
      </c>
      <c r="F36" s="2">
        <v>339</v>
      </c>
      <c r="G36" s="2">
        <v>290</v>
      </c>
      <c r="H36" s="2">
        <v>37</v>
      </c>
      <c r="I36" s="2">
        <v>81</v>
      </c>
      <c r="J36" s="2">
        <v>10</v>
      </c>
      <c r="K36" s="2">
        <v>3</v>
      </c>
      <c r="L36" s="2">
        <v>1</v>
      </c>
      <c r="M36" s="2">
        <v>100</v>
      </c>
      <c r="N36" s="2">
        <v>23</v>
      </c>
      <c r="O36" s="2">
        <v>5</v>
      </c>
      <c r="P36" s="2">
        <v>6</v>
      </c>
      <c r="Q36" s="2">
        <v>15</v>
      </c>
      <c r="R36" s="2">
        <v>3</v>
      </c>
      <c r="S36" s="2">
        <v>30</v>
      </c>
      <c r="T36" s="2">
        <v>1</v>
      </c>
      <c r="U36" s="2">
        <v>1</v>
      </c>
      <c r="V36" s="2">
        <v>57</v>
      </c>
      <c r="W36" s="2">
        <v>3</v>
      </c>
      <c r="X36" s="2">
        <v>0.34599999999999997</v>
      </c>
      <c r="Y36" s="2">
        <v>0.34499999999999997</v>
      </c>
    </row>
    <row r="37" spans="1:25" x14ac:dyDescent="0.15">
      <c r="A37" s="7">
        <v>36</v>
      </c>
      <c r="B37" s="8" t="s">
        <v>674</v>
      </c>
      <c r="C37" s="28" t="s">
        <v>21</v>
      </c>
      <c r="D37" s="6">
        <v>0.27700000000000002</v>
      </c>
      <c r="E37" s="9">
        <v>130</v>
      </c>
      <c r="F37" s="9">
        <v>506</v>
      </c>
      <c r="G37" s="9">
        <v>470</v>
      </c>
      <c r="H37" s="9">
        <v>41</v>
      </c>
      <c r="I37" s="9">
        <v>130</v>
      </c>
      <c r="J37" s="9">
        <v>14</v>
      </c>
      <c r="K37" s="9">
        <v>1</v>
      </c>
      <c r="L37" s="9">
        <v>6</v>
      </c>
      <c r="M37" s="9">
        <v>164</v>
      </c>
      <c r="N37" s="9">
        <v>47</v>
      </c>
      <c r="O37" s="9">
        <v>0</v>
      </c>
      <c r="P37" s="9">
        <v>0</v>
      </c>
      <c r="Q37" s="9">
        <v>3</v>
      </c>
      <c r="R37" s="9">
        <v>2</v>
      </c>
      <c r="S37" s="9">
        <v>28</v>
      </c>
      <c r="T37" s="9">
        <v>0</v>
      </c>
      <c r="U37" s="9">
        <v>3</v>
      </c>
      <c r="V37" s="9">
        <v>60</v>
      </c>
      <c r="W37" s="9">
        <v>13</v>
      </c>
      <c r="X37" s="9">
        <v>0.32</v>
      </c>
      <c r="Y37" s="9">
        <v>0.34899999999999998</v>
      </c>
    </row>
    <row r="38" spans="1:25" x14ac:dyDescent="0.15">
      <c r="A38" s="4">
        <v>37</v>
      </c>
      <c r="B38" s="5" t="s">
        <v>675</v>
      </c>
      <c r="C38" s="16" t="s">
        <v>16</v>
      </c>
      <c r="D38" s="6">
        <v>0.27500000000000002</v>
      </c>
      <c r="E38" s="2">
        <v>106</v>
      </c>
      <c r="F38" s="2">
        <v>329</v>
      </c>
      <c r="G38" s="2">
        <v>287</v>
      </c>
      <c r="H38" s="2">
        <v>35</v>
      </c>
      <c r="I38" s="2">
        <v>79</v>
      </c>
      <c r="J38" s="2">
        <v>15</v>
      </c>
      <c r="K38" s="2">
        <v>0</v>
      </c>
      <c r="L38" s="2">
        <v>6</v>
      </c>
      <c r="M38" s="2">
        <v>112</v>
      </c>
      <c r="N38" s="2">
        <v>35</v>
      </c>
      <c r="O38" s="2">
        <v>0</v>
      </c>
      <c r="P38" s="2">
        <v>0</v>
      </c>
      <c r="Q38" s="2">
        <v>10</v>
      </c>
      <c r="R38" s="2">
        <v>3</v>
      </c>
      <c r="S38" s="2">
        <v>22</v>
      </c>
      <c r="T38" s="2">
        <v>1</v>
      </c>
      <c r="U38" s="2">
        <v>7</v>
      </c>
      <c r="V38" s="2">
        <v>45</v>
      </c>
      <c r="W38" s="2">
        <v>12</v>
      </c>
      <c r="X38" s="2">
        <v>0.33900000000000002</v>
      </c>
      <c r="Y38" s="2">
        <v>0.39</v>
      </c>
    </row>
    <row r="39" spans="1:25" x14ac:dyDescent="0.15">
      <c r="A39" s="7">
        <v>37</v>
      </c>
      <c r="B39" s="8" t="s">
        <v>676</v>
      </c>
      <c r="C39" s="31" t="s">
        <v>19</v>
      </c>
      <c r="D39" s="6">
        <v>0.27500000000000002</v>
      </c>
      <c r="E39" s="9">
        <v>85</v>
      </c>
      <c r="F39" s="9">
        <v>312</v>
      </c>
      <c r="G39" s="9">
        <v>280</v>
      </c>
      <c r="H39" s="9">
        <v>32</v>
      </c>
      <c r="I39" s="9">
        <v>77</v>
      </c>
      <c r="J39" s="9">
        <v>13</v>
      </c>
      <c r="K39" s="9">
        <v>2</v>
      </c>
      <c r="L39" s="9">
        <v>9</v>
      </c>
      <c r="M39" s="9">
        <v>121</v>
      </c>
      <c r="N39" s="9">
        <v>32</v>
      </c>
      <c r="O39" s="9">
        <v>11</v>
      </c>
      <c r="P39" s="9">
        <v>3</v>
      </c>
      <c r="Q39" s="9">
        <v>5</v>
      </c>
      <c r="R39" s="9">
        <v>1</v>
      </c>
      <c r="S39" s="9">
        <v>20</v>
      </c>
      <c r="T39" s="9">
        <v>1</v>
      </c>
      <c r="U39" s="9">
        <v>6</v>
      </c>
      <c r="V39" s="9">
        <v>63</v>
      </c>
      <c r="W39" s="9">
        <v>5</v>
      </c>
      <c r="X39" s="9">
        <v>0.33600000000000002</v>
      </c>
      <c r="Y39" s="9">
        <v>0.432</v>
      </c>
    </row>
    <row r="40" spans="1:25" x14ac:dyDescent="0.15">
      <c r="A40" s="4">
        <v>39</v>
      </c>
      <c r="B40" s="5" t="s">
        <v>677</v>
      </c>
      <c r="C40" s="24" t="s">
        <v>22</v>
      </c>
      <c r="D40" s="6">
        <v>0.27400000000000002</v>
      </c>
      <c r="E40" s="2">
        <v>115</v>
      </c>
      <c r="F40" s="2">
        <v>448</v>
      </c>
      <c r="G40" s="2">
        <v>402</v>
      </c>
      <c r="H40" s="2">
        <v>46</v>
      </c>
      <c r="I40" s="2">
        <v>110</v>
      </c>
      <c r="J40" s="2">
        <v>17</v>
      </c>
      <c r="K40" s="2">
        <v>0</v>
      </c>
      <c r="L40" s="2">
        <v>5</v>
      </c>
      <c r="M40" s="2">
        <v>142</v>
      </c>
      <c r="N40" s="2">
        <v>33</v>
      </c>
      <c r="O40" s="2">
        <v>6</v>
      </c>
      <c r="P40" s="2">
        <v>3</v>
      </c>
      <c r="Q40" s="2">
        <v>21</v>
      </c>
      <c r="R40" s="2">
        <v>1</v>
      </c>
      <c r="S40" s="2">
        <v>21</v>
      </c>
      <c r="T40" s="2">
        <v>1</v>
      </c>
      <c r="U40" s="2">
        <v>3</v>
      </c>
      <c r="V40" s="2">
        <v>61</v>
      </c>
      <c r="W40" s="2">
        <v>7</v>
      </c>
      <c r="X40" s="2">
        <v>0.314</v>
      </c>
      <c r="Y40" s="2">
        <v>0.35299999999999998</v>
      </c>
    </row>
    <row r="41" spans="1:25" x14ac:dyDescent="0.15">
      <c r="A41" s="7">
        <v>39</v>
      </c>
      <c r="B41" s="8" t="s">
        <v>678</v>
      </c>
      <c r="C41" s="28" t="s">
        <v>21</v>
      </c>
      <c r="D41" s="6">
        <v>0.27400000000000002</v>
      </c>
      <c r="E41" s="9">
        <v>103</v>
      </c>
      <c r="F41" s="9">
        <v>424</v>
      </c>
      <c r="G41" s="9">
        <v>390</v>
      </c>
      <c r="H41" s="9">
        <v>55</v>
      </c>
      <c r="I41" s="9">
        <v>107</v>
      </c>
      <c r="J41" s="9">
        <v>13</v>
      </c>
      <c r="K41" s="9">
        <v>0</v>
      </c>
      <c r="L41" s="9">
        <v>26</v>
      </c>
      <c r="M41" s="9">
        <v>198</v>
      </c>
      <c r="N41" s="9">
        <v>66</v>
      </c>
      <c r="O41" s="9">
        <v>2</v>
      </c>
      <c r="P41" s="9">
        <v>1</v>
      </c>
      <c r="Q41" s="9">
        <v>0</v>
      </c>
      <c r="R41" s="9">
        <v>1</v>
      </c>
      <c r="S41" s="9">
        <v>27</v>
      </c>
      <c r="T41" s="9">
        <v>0</v>
      </c>
      <c r="U41" s="9">
        <v>6</v>
      </c>
      <c r="V41" s="9">
        <v>98</v>
      </c>
      <c r="W41" s="9">
        <v>12</v>
      </c>
      <c r="X41" s="9">
        <v>0.33</v>
      </c>
      <c r="Y41" s="9">
        <v>0.50800000000000001</v>
      </c>
    </row>
    <row r="42" spans="1:25" x14ac:dyDescent="0.15">
      <c r="A42" s="4">
        <v>41</v>
      </c>
      <c r="B42" s="5" t="s">
        <v>679</v>
      </c>
      <c r="C42" s="36" t="s">
        <v>20</v>
      </c>
      <c r="D42" s="6">
        <v>0.27200000000000002</v>
      </c>
      <c r="E42" s="2">
        <v>90</v>
      </c>
      <c r="F42" s="2">
        <v>320</v>
      </c>
      <c r="G42" s="2">
        <v>283</v>
      </c>
      <c r="H42" s="2">
        <v>43</v>
      </c>
      <c r="I42" s="2">
        <v>77</v>
      </c>
      <c r="J42" s="2">
        <v>17</v>
      </c>
      <c r="K42" s="2">
        <v>2</v>
      </c>
      <c r="L42" s="2">
        <v>5</v>
      </c>
      <c r="M42" s="2">
        <v>113</v>
      </c>
      <c r="N42" s="2">
        <v>34</v>
      </c>
      <c r="O42" s="2">
        <v>25</v>
      </c>
      <c r="P42" s="2">
        <v>8</v>
      </c>
      <c r="Q42" s="2">
        <v>5</v>
      </c>
      <c r="R42" s="2">
        <v>4</v>
      </c>
      <c r="S42" s="2">
        <v>27</v>
      </c>
      <c r="T42" s="2">
        <v>0</v>
      </c>
      <c r="U42" s="2">
        <v>1</v>
      </c>
      <c r="V42" s="2">
        <v>49</v>
      </c>
      <c r="W42" s="2">
        <v>5</v>
      </c>
      <c r="X42" s="2">
        <v>0.33300000000000002</v>
      </c>
      <c r="Y42" s="2">
        <v>0.39900000000000002</v>
      </c>
    </row>
    <row r="43" spans="1:25" x14ac:dyDescent="0.15">
      <c r="A43" s="7">
        <v>42</v>
      </c>
      <c r="B43" s="8" t="s">
        <v>680</v>
      </c>
      <c r="C43" s="35" t="s">
        <v>16</v>
      </c>
      <c r="D43" s="6">
        <v>0.27100000000000002</v>
      </c>
      <c r="E43" s="9">
        <v>138</v>
      </c>
      <c r="F43" s="9">
        <v>629</v>
      </c>
      <c r="G43" s="9">
        <v>565</v>
      </c>
      <c r="H43" s="9">
        <v>87</v>
      </c>
      <c r="I43" s="9">
        <v>153</v>
      </c>
      <c r="J43" s="9">
        <v>28</v>
      </c>
      <c r="K43" s="9">
        <v>3</v>
      </c>
      <c r="L43" s="9">
        <v>14</v>
      </c>
      <c r="M43" s="9">
        <v>229</v>
      </c>
      <c r="N43" s="9">
        <v>56</v>
      </c>
      <c r="O43" s="9">
        <v>8</v>
      </c>
      <c r="P43" s="9">
        <v>7</v>
      </c>
      <c r="Q43" s="9">
        <v>30</v>
      </c>
      <c r="R43" s="9">
        <v>1</v>
      </c>
      <c r="S43" s="9">
        <v>32</v>
      </c>
      <c r="T43" s="9">
        <v>0</v>
      </c>
      <c r="U43" s="9">
        <v>1</v>
      </c>
      <c r="V43" s="9">
        <v>107</v>
      </c>
      <c r="W43" s="9">
        <v>9</v>
      </c>
      <c r="X43" s="9">
        <v>0.311</v>
      </c>
      <c r="Y43" s="9">
        <v>0.40500000000000003</v>
      </c>
    </row>
    <row r="44" spans="1:25" x14ac:dyDescent="0.15">
      <c r="A44" s="4">
        <v>42</v>
      </c>
      <c r="B44" s="5" t="s">
        <v>681</v>
      </c>
      <c r="C44" s="30" t="s">
        <v>17</v>
      </c>
      <c r="D44" s="6">
        <v>0.27100000000000002</v>
      </c>
      <c r="E44" s="2">
        <v>142</v>
      </c>
      <c r="F44" s="2">
        <v>605</v>
      </c>
      <c r="G44" s="2">
        <v>542</v>
      </c>
      <c r="H44" s="2">
        <v>75</v>
      </c>
      <c r="I44" s="2">
        <v>147</v>
      </c>
      <c r="J44" s="2">
        <v>27</v>
      </c>
      <c r="K44" s="2">
        <v>0</v>
      </c>
      <c r="L44" s="2">
        <v>31</v>
      </c>
      <c r="M44" s="2">
        <v>267</v>
      </c>
      <c r="N44" s="2">
        <v>82</v>
      </c>
      <c r="O44" s="2">
        <v>7</v>
      </c>
      <c r="P44" s="2">
        <v>3</v>
      </c>
      <c r="Q44" s="2">
        <v>0</v>
      </c>
      <c r="R44" s="2">
        <v>3</v>
      </c>
      <c r="S44" s="2">
        <v>50</v>
      </c>
      <c r="T44" s="2">
        <v>4</v>
      </c>
      <c r="U44" s="2">
        <v>10</v>
      </c>
      <c r="V44" s="2">
        <v>98</v>
      </c>
      <c r="W44" s="2">
        <v>14</v>
      </c>
      <c r="X44" s="2">
        <v>0.34200000000000003</v>
      </c>
      <c r="Y44" s="2">
        <v>0.49299999999999999</v>
      </c>
    </row>
    <row r="45" spans="1:25" x14ac:dyDescent="0.15">
      <c r="A45" s="7">
        <v>42</v>
      </c>
      <c r="B45" s="8" t="s">
        <v>682</v>
      </c>
      <c r="C45" s="19" t="s">
        <v>18</v>
      </c>
      <c r="D45" s="6">
        <v>0.27100000000000002</v>
      </c>
      <c r="E45" s="9">
        <v>95</v>
      </c>
      <c r="F45" s="9">
        <v>326</v>
      </c>
      <c r="G45" s="9">
        <v>299</v>
      </c>
      <c r="H45" s="9">
        <v>37</v>
      </c>
      <c r="I45" s="9">
        <v>81</v>
      </c>
      <c r="J45" s="9">
        <v>19</v>
      </c>
      <c r="K45" s="9">
        <v>0</v>
      </c>
      <c r="L45" s="9">
        <v>18</v>
      </c>
      <c r="M45" s="9">
        <v>154</v>
      </c>
      <c r="N45" s="9">
        <v>49</v>
      </c>
      <c r="O45" s="9">
        <v>0</v>
      </c>
      <c r="P45" s="9">
        <v>1</v>
      </c>
      <c r="Q45" s="9">
        <v>0</v>
      </c>
      <c r="R45" s="9">
        <v>1</v>
      </c>
      <c r="S45" s="9">
        <v>21</v>
      </c>
      <c r="T45" s="9">
        <v>0</v>
      </c>
      <c r="U45" s="9">
        <v>5</v>
      </c>
      <c r="V45" s="9">
        <v>70</v>
      </c>
      <c r="W45" s="9">
        <v>4</v>
      </c>
      <c r="X45" s="9">
        <v>0.32800000000000001</v>
      </c>
      <c r="Y45" s="9">
        <v>0.51500000000000001</v>
      </c>
    </row>
    <row r="46" spans="1:25" x14ac:dyDescent="0.15">
      <c r="A46" s="4">
        <v>45</v>
      </c>
      <c r="B46" s="5" t="s">
        <v>683</v>
      </c>
      <c r="C46" s="36" t="s">
        <v>20</v>
      </c>
      <c r="D46" s="6">
        <v>0.27</v>
      </c>
      <c r="E46" s="2">
        <v>143</v>
      </c>
      <c r="F46" s="2">
        <v>647</v>
      </c>
      <c r="G46" s="2">
        <v>575</v>
      </c>
      <c r="H46" s="2">
        <v>85</v>
      </c>
      <c r="I46" s="2">
        <v>155</v>
      </c>
      <c r="J46" s="2">
        <v>18</v>
      </c>
      <c r="K46" s="2">
        <v>10</v>
      </c>
      <c r="L46" s="2">
        <v>3</v>
      </c>
      <c r="M46" s="2">
        <v>202</v>
      </c>
      <c r="N46" s="2">
        <v>57</v>
      </c>
      <c r="O46" s="2">
        <v>37</v>
      </c>
      <c r="P46" s="2">
        <v>10</v>
      </c>
      <c r="Q46" s="2">
        <v>26</v>
      </c>
      <c r="R46" s="2">
        <v>4</v>
      </c>
      <c r="S46" s="2">
        <v>36</v>
      </c>
      <c r="T46" s="2">
        <v>0</v>
      </c>
      <c r="U46" s="2">
        <v>6</v>
      </c>
      <c r="V46" s="2">
        <v>100</v>
      </c>
      <c r="W46" s="2">
        <v>5</v>
      </c>
      <c r="X46" s="2">
        <v>0.317</v>
      </c>
      <c r="Y46" s="2">
        <v>0.35099999999999998</v>
      </c>
    </row>
    <row r="47" spans="1:25" x14ac:dyDescent="0.15">
      <c r="A47" s="7">
        <v>45</v>
      </c>
      <c r="B47" s="8" t="s">
        <v>684</v>
      </c>
      <c r="C47" s="27" t="s">
        <v>23</v>
      </c>
      <c r="D47" s="6">
        <v>0.27</v>
      </c>
      <c r="E47" s="9">
        <v>143</v>
      </c>
      <c r="F47" s="9">
        <v>600</v>
      </c>
      <c r="G47" s="9">
        <v>511</v>
      </c>
      <c r="H47" s="9">
        <v>66</v>
      </c>
      <c r="I47" s="9">
        <v>138</v>
      </c>
      <c r="J47" s="9">
        <v>19</v>
      </c>
      <c r="K47" s="9">
        <v>2</v>
      </c>
      <c r="L47" s="9">
        <v>6</v>
      </c>
      <c r="M47" s="9">
        <v>179</v>
      </c>
      <c r="N47" s="9">
        <v>42</v>
      </c>
      <c r="O47" s="9">
        <v>3</v>
      </c>
      <c r="P47" s="9">
        <v>5</v>
      </c>
      <c r="Q47" s="9">
        <v>14</v>
      </c>
      <c r="R47" s="9">
        <v>5</v>
      </c>
      <c r="S47" s="9">
        <v>67</v>
      </c>
      <c r="T47" s="9">
        <v>0</v>
      </c>
      <c r="U47" s="9">
        <v>3</v>
      </c>
      <c r="V47" s="9">
        <v>57</v>
      </c>
      <c r="W47" s="9">
        <v>5</v>
      </c>
      <c r="X47" s="9">
        <v>0.35499999999999998</v>
      </c>
      <c r="Y47" s="9">
        <v>0.35</v>
      </c>
    </row>
    <row r="48" spans="1:25" x14ac:dyDescent="0.15">
      <c r="A48" s="4">
        <v>47</v>
      </c>
      <c r="B48" s="5" t="s">
        <v>685</v>
      </c>
      <c r="C48" s="34" t="s">
        <v>15</v>
      </c>
      <c r="D48" s="6">
        <v>0.26900000000000002</v>
      </c>
      <c r="E48" s="2">
        <v>143</v>
      </c>
      <c r="F48" s="2">
        <v>664</v>
      </c>
      <c r="G48" s="2">
        <v>598</v>
      </c>
      <c r="H48" s="2">
        <v>87</v>
      </c>
      <c r="I48" s="2">
        <v>161</v>
      </c>
      <c r="J48" s="2">
        <v>38</v>
      </c>
      <c r="K48" s="2">
        <v>5</v>
      </c>
      <c r="L48" s="2">
        <v>13</v>
      </c>
      <c r="M48" s="2">
        <v>248</v>
      </c>
      <c r="N48" s="2">
        <v>52</v>
      </c>
      <c r="O48" s="2">
        <v>10</v>
      </c>
      <c r="P48" s="2">
        <v>11</v>
      </c>
      <c r="Q48" s="2">
        <v>10</v>
      </c>
      <c r="R48" s="2">
        <v>0</v>
      </c>
      <c r="S48" s="2">
        <v>45</v>
      </c>
      <c r="T48" s="2">
        <v>0</v>
      </c>
      <c r="U48" s="2">
        <v>11</v>
      </c>
      <c r="V48" s="2">
        <v>116</v>
      </c>
      <c r="W48" s="2">
        <v>8</v>
      </c>
      <c r="X48" s="2">
        <v>0.33200000000000002</v>
      </c>
      <c r="Y48" s="2">
        <v>0.41499999999999998</v>
      </c>
    </row>
    <row r="49" spans="1:25" x14ac:dyDescent="0.15">
      <c r="A49" s="7">
        <v>47</v>
      </c>
      <c r="B49" s="8" t="s">
        <v>686</v>
      </c>
      <c r="C49" s="31" t="s">
        <v>19</v>
      </c>
      <c r="D49" s="6">
        <v>0.26900000000000002</v>
      </c>
      <c r="E49" s="9">
        <v>110</v>
      </c>
      <c r="F49" s="9">
        <v>452</v>
      </c>
      <c r="G49" s="9">
        <v>383</v>
      </c>
      <c r="H49" s="9">
        <v>44</v>
      </c>
      <c r="I49" s="9">
        <v>103</v>
      </c>
      <c r="J49" s="9">
        <v>17</v>
      </c>
      <c r="K49" s="9">
        <v>4</v>
      </c>
      <c r="L49" s="9">
        <v>8</v>
      </c>
      <c r="M49" s="9">
        <v>152</v>
      </c>
      <c r="N49" s="9">
        <v>44</v>
      </c>
      <c r="O49" s="9">
        <v>6</v>
      </c>
      <c r="P49" s="9">
        <v>1</v>
      </c>
      <c r="Q49" s="9">
        <v>1</v>
      </c>
      <c r="R49" s="9">
        <v>2</v>
      </c>
      <c r="S49" s="9">
        <v>62</v>
      </c>
      <c r="T49" s="9">
        <v>4</v>
      </c>
      <c r="U49" s="9">
        <v>4</v>
      </c>
      <c r="V49" s="9">
        <v>44</v>
      </c>
      <c r="W49" s="9">
        <v>6</v>
      </c>
      <c r="X49" s="9">
        <v>0.375</v>
      </c>
      <c r="Y49" s="9">
        <v>0.39700000000000002</v>
      </c>
    </row>
    <row r="50" spans="1:25" x14ac:dyDescent="0.15">
      <c r="A50" s="4">
        <v>49</v>
      </c>
      <c r="B50" s="5" t="s">
        <v>687</v>
      </c>
      <c r="C50" s="22" t="s">
        <v>21</v>
      </c>
      <c r="D50" s="6">
        <v>0.26600000000000001</v>
      </c>
      <c r="E50" s="2">
        <v>143</v>
      </c>
      <c r="F50" s="2">
        <v>593</v>
      </c>
      <c r="G50" s="2">
        <v>504</v>
      </c>
      <c r="H50" s="2">
        <v>77</v>
      </c>
      <c r="I50" s="2">
        <v>134</v>
      </c>
      <c r="J50" s="2">
        <v>19</v>
      </c>
      <c r="K50" s="2">
        <v>0</v>
      </c>
      <c r="L50" s="2">
        <v>31</v>
      </c>
      <c r="M50" s="2">
        <v>246</v>
      </c>
      <c r="N50" s="2">
        <v>68</v>
      </c>
      <c r="O50" s="2">
        <v>2</v>
      </c>
      <c r="P50" s="2">
        <v>1</v>
      </c>
      <c r="Q50" s="2">
        <v>0</v>
      </c>
      <c r="R50" s="2">
        <v>1</v>
      </c>
      <c r="S50" s="2">
        <v>83</v>
      </c>
      <c r="T50" s="2">
        <v>1</v>
      </c>
      <c r="U50" s="2">
        <v>5</v>
      </c>
      <c r="V50" s="2">
        <v>141</v>
      </c>
      <c r="W50" s="2">
        <v>10</v>
      </c>
      <c r="X50" s="2">
        <v>0.374</v>
      </c>
      <c r="Y50" s="2">
        <v>0.48799999999999999</v>
      </c>
    </row>
    <row r="51" spans="1:25" x14ac:dyDescent="0.15">
      <c r="A51" s="7">
        <v>49</v>
      </c>
      <c r="B51" s="8" t="s">
        <v>688</v>
      </c>
      <c r="C51" s="31" t="s">
        <v>19</v>
      </c>
      <c r="D51" s="6">
        <v>0.26600000000000001</v>
      </c>
      <c r="E51" s="9">
        <v>98</v>
      </c>
      <c r="F51" s="9">
        <v>292</v>
      </c>
      <c r="G51" s="9">
        <v>271</v>
      </c>
      <c r="H51" s="9">
        <v>24</v>
      </c>
      <c r="I51" s="9">
        <v>72</v>
      </c>
      <c r="J51" s="9">
        <v>12</v>
      </c>
      <c r="K51" s="9">
        <v>5</v>
      </c>
      <c r="L51" s="9">
        <v>5</v>
      </c>
      <c r="M51" s="9">
        <v>109</v>
      </c>
      <c r="N51" s="9">
        <v>27</v>
      </c>
      <c r="O51" s="9">
        <v>7</v>
      </c>
      <c r="P51" s="9">
        <v>4</v>
      </c>
      <c r="Q51" s="9">
        <v>12</v>
      </c>
      <c r="R51" s="9">
        <v>2</v>
      </c>
      <c r="S51" s="9">
        <v>6</v>
      </c>
      <c r="T51" s="9">
        <v>0</v>
      </c>
      <c r="U51" s="9">
        <v>1</v>
      </c>
      <c r="V51" s="9">
        <v>44</v>
      </c>
      <c r="W51" s="9">
        <v>2</v>
      </c>
      <c r="X51" s="9">
        <v>0.28199999999999997</v>
      </c>
      <c r="Y51" s="9">
        <v>0.40200000000000002</v>
      </c>
    </row>
    <row r="52" spans="1:25" x14ac:dyDescent="0.15">
      <c r="A52" s="4">
        <v>51</v>
      </c>
      <c r="B52" s="5" t="s">
        <v>689</v>
      </c>
      <c r="C52" s="30" t="s">
        <v>17</v>
      </c>
      <c r="D52" s="6">
        <v>0.26500000000000001</v>
      </c>
      <c r="E52" s="2">
        <v>143</v>
      </c>
      <c r="F52" s="2">
        <v>577</v>
      </c>
      <c r="G52" s="2">
        <v>494</v>
      </c>
      <c r="H52" s="2">
        <v>62</v>
      </c>
      <c r="I52" s="2">
        <v>131</v>
      </c>
      <c r="J52" s="2">
        <v>14</v>
      </c>
      <c r="K52" s="2">
        <v>3</v>
      </c>
      <c r="L52" s="2">
        <v>14</v>
      </c>
      <c r="M52" s="2">
        <v>193</v>
      </c>
      <c r="N52" s="2">
        <v>47</v>
      </c>
      <c r="O52" s="2">
        <v>3</v>
      </c>
      <c r="P52" s="2">
        <v>6</v>
      </c>
      <c r="Q52" s="2">
        <v>12</v>
      </c>
      <c r="R52" s="2">
        <v>3</v>
      </c>
      <c r="S52" s="2">
        <v>64</v>
      </c>
      <c r="T52" s="2">
        <v>0</v>
      </c>
      <c r="U52" s="2">
        <v>4</v>
      </c>
      <c r="V52" s="2">
        <v>67</v>
      </c>
      <c r="W52" s="2">
        <v>8</v>
      </c>
      <c r="X52" s="2">
        <v>0.35199999999999998</v>
      </c>
      <c r="Y52" s="2">
        <v>0.39100000000000001</v>
      </c>
    </row>
    <row r="53" spans="1:25" x14ac:dyDescent="0.15">
      <c r="A53" s="7">
        <v>51</v>
      </c>
      <c r="B53" s="8" t="s">
        <v>690</v>
      </c>
      <c r="C53" s="19" t="s">
        <v>18</v>
      </c>
      <c r="D53" s="6">
        <v>0.26500000000000001</v>
      </c>
      <c r="E53" s="9">
        <v>128</v>
      </c>
      <c r="F53" s="9">
        <v>408</v>
      </c>
      <c r="G53" s="9">
        <v>374</v>
      </c>
      <c r="H53" s="9">
        <v>29</v>
      </c>
      <c r="I53" s="9">
        <v>99</v>
      </c>
      <c r="J53" s="9">
        <v>18</v>
      </c>
      <c r="K53" s="9">
        <v>3</v>
      </c>
      <c r="L53" s="9">
        <v>6</v>
      </c>
      <c r="M53" s="9">
        <v>141</v>
      </c>
      <c r="N53" s="9">
        <v>42</v>
      </c>
      <c r="O53" s="9">
        <v>5</v>
      </c>
      <c r="P53" s="9">
        <v>6</v>
      </c>
      <c r="Q53" s="9">
        <v>6</v>
      </c>
      <c r="R53" s="9">
        <v>2</v>
      </c>
      <c r="S53" s="9">
        <v>24</v>
      </c>
      <c r="T53" s="9">
        <v>0</v>
      </c>
      <c r="U53" s="9">
        <v>2</v>
      </c>
      <c r="V53" s="9">
        <v>96</v>
      </c>
      <c r="W53" s="9">
        <v>6</v>
      </c>
      <c r="X53" s="9">
        <v>0.311</v>
      </c>
      <c r="Y53" s="9">
        <v>0.377</v>
      </c>
    </row>
    <row r="54" spans="1:25" x14ac:dyDescent="0.15">
      <c r="A54" s="4">
        <v>51</v>
      </c>
      <c r="B54" s="5" t="s">
        <v>691</v>
      </c>
      <c r="C54" s="16" t="s">
        <v>16</v>
      </c>
      <c r="D54" s="6">
        <v>0.26500000000000001</v>
      </c>
      <c r="E54" s="2">
        <v>116</v>
      </c>
      <c r="F54" s="2">
        <v>405</v>
      </c>
      <c r="G54" s="2">
        <v>344</v>
      </c>
      <c r="H54" s="2">
        <v>40</v>
      </c>
      <c r="I54" s="2">
        <v>91</v>
      </c>
      <c r="J54" s="2">
        <v>11</v>
      </c>
      <c r="K54" s="2">
        <v>0</v>
      </c>
      <c r="L54" s="2">
        <v>27</v>
      </c>
      <c r="M54" s="2">
        <v>183</v>
      </c>
      <c r="N54" s="2">
        <v>78</v>
      </c>
      <c r="O54" s="2">
        <v>0</v>
      </c>
      <c r="P54" s="2">
        <v>0</v>
      </c>
      <c r="Q54" s="2">
        <v>0</v>
      </c>
      <c r="R54" s="2">
        <v>3</v>
      </c>
      <c r="S54" s="2">
        <v>50</v>
      </c>
      <c r="T54" s="2">
        <v>0</v>
      </c>
      <c r="U54" s="2">
        <v>8</v>
      </c>
      <c r="V54" s="2">
        <v>111</v>
      </c>
      <c r="W54" s="2">
        <v>8</v>
      </c>
      <c r="X54" s="2">
        <v>0.36799999999999999</v>
      </c>
      <c r="Y54" s="2">
        <v>0.53200000000000003</v>
      </c>
    </row>
    <row r="55" spans="1:25" x14ac:dyDescent="0.15">
      <c r="A55" s="7">
        <v>54</v>
      </c>
      <c r="B55" s="8" t="s">
        <v>692</v>
      </c>
      <c r="C55" s="27" t="s">
        <v>23</v>
      </c>
      <c r="D55" s="6">
        <v>0.26400000000000001</v>
      </c>
      <c r="E55" s="9">
        <v>141</v>
      </c>
      <c r="F55" s="9">
        <v>623</v>
      </c>
      <c r="G55" s="9">
        <v>526</v>
      </c>
      <c r="H55" s="9">
        <v>78</v>
      </c>
      <c r="I55" s="9">
        <v>139</v>
      </c>
      <c r="J55" s="9">
        <v>27</v>
      </c>
      <c r="K55" s="9">
        <v>7</v>
      </c>
      <c r="L55" s="9">
        <v>14</v>
      </c>
      <c r="M55" s="9">
        <v>222</v>
      </c>
      <c r="N55" s="9">
        <v>64</v>
      </c>
      <c r="O55" s="9">
        <v>15</v>
      </c>
      <c r="P55" s="9">
        <v>4</v>
      </c>
      <c r="Q55" s="9">
        <v>52</v>
      </c>
      <c r="R55" s="9">
        <v>3</v>
      </c>
      <c r="S55" s="9">
        <v>38</v>
      </c>
      <c r="T55" s="9">
        <v>0</v>
      </c>
      <c r="U55" s="9">
        <v>4</v>
      </c>
      <c r="V55" s="9">
        <v>93</v>
      </c>
      <c r="W55" s="9">
        <v>12</v>
      </c>
      <c r="X55" s="9">
        <v>0.317</v>
      </c>
      <c r="Y55" s="9">
        <v>0.42199999999999999</v>
      </c>
    </row>
    <row r="56" spans="1:25" x14ac:dyDescent="0.15">
      <c r="A56" s="4">
        <v>54</v>
      </c>
      <c r="B56" s="5" t="s">
        <v>693</v>
      </c>
      <c r="C56" s="33" t="s">
        <v>18</v>
      </c>
      <c r="D56" s="6">
        <v>0.26400000000000001</v>
      </c>
      <c r="E56" s="2">
        <v>141</v>
      </c>
      <c r="F56" s="2">
        <v>602</v>
      </c>
      <c r="G56" s="2">
        <v>564</v>
      </c>
      <c r="H56" s="2">
        <v>67</v>
      </c>
      <c r="I56" s="2">
        <v>149</v>
      </c>
      <c r="J56" s="2">
        <v>23</v>
      </c>
      <c r="K56" s="2">
        <v>8</v>
      </c>
      <c r="L56" s="2">
        <v>4</v>
      </c>
      <c r="M56" s="2">
        <v>200</v>
      </c>
      <c r="N56" s="2">
        <v>36</v>
      </c>
      <c r="O56" s="2">
        <v>23</v>
      </c>
      <c r="P56" s="2">
        <v>13</v>
      </c>
      <c r="Q56" s="2">
        <v>10</v>
      </c>
      <c r="R56" s="2">
        <v>1</v>
      </c>
      <c r="S56" s="2">
        <v>18</v>
      </c>
      <c r="T56" s="2">
        <v>0</v>
      </c>
      <c r="U56" s="2">
        <v>9</v>
      </c>
      <c r="V56" s="2">
        <v>105</v>
      </c>
      <c r="W56" s="2">
        <v>5</v>
      </c>
      <c r="X56" s="2">
        <v>0.29699999999999999</v>
      </c>
      <c r="Y56" s="2">
        <v>0.35499999999999998</v>
      </c>
    </row>
    <row r="57" spans="1:25" x14ac:dyDescent="0.15">
      <c r="A57" s="7">
        <v>54</v>
      </c>
      <c r="B57" s="8" t="s">
        <v>694</v>
      </c>
      <c r="C57" s="27" t="s">
        <v>23</v>
      </c>
      <c r="D57" s="6">
        <v>0.26400000000000001</v>
      </c>
      <c r="E57" s="9">
        <v>143</v>
      </c>
      <c r="F57" s="9">
        <v>577</v>
      </c>
      <c r="G57" s="9">
        <v>531</v>
      </c>
      <c r="H57" s="9">
        <v>64</v>
      </c>
      <c r="I57" s="9">
        <v>140</v>
      </c>
      <c r="J57" s="9">
        <v>19</v>
      </c>
      <c r="K57" s="9">
        <v>6</v>
      </c>
      <c r="L57" s="9">
        <v>24</v>
      </c>
      <c r="M57" s="9">
        <v>243</v>
      </c>
      <c r="N57" s="9">
        <v>71</v>
      </c>
      <c r="O57" s="9">
        <v>5</v>
      </c>
      <c r="P57" s="9">
        <v>2</v>
      </c>
      <c r="Q57" s="9">
        <v>0</v>
      </c>
      <c r="R57" s="9">
        <v>2</v>
      </c>
      <c r="S57" s="9">
        <v>43</v>
      </c>
      <c r="T57" s="9">
        <v>2</v>
      </c>
      <c r="U57" s="9">
        <v>1</v>
      </c>
      <c r="V57" s="9">
        <v>128</v>
      </c>
      <c r="W57" s="9">
        <v>16</v>
      </c>
      <c r="X57" s="9">
        <v>0.31900000000000001</v>
      </c>
      <c r="Y57" s="9">
        <v>0.45800000000000002</v>
      </c>
    </row>
    <row r="58" spans="1:25" x14ac:dyDescent="0.15">
      <c r="A58" s="4">
        <v>54</v>
      </c>
      <c r="B58" s="5" t="s">
        <v>695</v>
      </c>
      <c r="C58" s="20" t="s">
        <v>19</v>
      </c>
      <c r="D58" s="6">
        <v>0.26400000000000001</v>
      </c>
      <c r="E58" s="2">
        <v>103</v>
      </c>
      <c r="F58" s="2">
        <v>394</v>
      </c>
      <c r="G58" s="2">
        <v>356</v>
      </c>
      <c r="H58" s="2">
        <v>53</v>
      </c>
      <c r="I58" s="2">
        <v>94</v>
      </c>
      <c r="J58" s="2">
        <v>22</v>
      </c>
      <c r="K58" s="2">
        <v>1</v>
      </c>
      <c r="L58" s="2">
        <v>5</v>
      </c>
      <c r="M58" s="2">
        <v>133</v>
      </c>
      <c r="N58" s="2">
        <v>24</v>
      </c>
      <c r="O58" s="2">
        <v>26</v>
      </c>
      <c r="P58" s="2">
        <v>3</v>
      </c>
      <c r="Q58" s="2">
        <v>10</v>
      </c>
      <c r="R58" s="2">
        <v>1</v>
      </c>
      <c r="S58" s="2">
        <v>25</v>
      </c>
      <c r="T58" s="2">
        <v>0</v>
      </c>
      <c r="U58" s="2">
        <v>2</v>
      </c>
      <c r="V58" s="2">
        <v>44</v>
      </c>
      <c r="W58" s="2">
        <v>6</v>
      </c>
      <c r="X58" s="2">
        <v>0.315</v>
      </c>
      <c r="Y58" s="2">
        <v>0.374</v>
      </c>
    </row>
    <row r="59" spans="1:25" x14ac:dyDescent="0.15">
      <c r="A59" s="7">
        <v>54</v>
      </c>
      <c r="B59" s="8" t="s">
        <v>696</v>
      </c>
      <c r="C59" s="29" t="s">
        <v>13</v>
      </c>
      <c r="D59" s="6">
        <v>0.26400000000000001</v>
      </c>
      <c r="E59" s="9">
        <v>87</v>
      </c>
      <c r="F59" s="9">
        <v>381</v>
      </c>
      <c r="G59" s="9">
        <v>330</v>
      </c>
      <c r="H59" s="9">
        <v>46</v>
      </c>
      <c r="I59" s="9">
        <v>87</v>
      </c>
      <c r="J59" s="9">
        <v>18</v>
      </c>
      <c r="K59" s="9">
        <v>1</v>
      </c>
      <c r="L59" s="9">
        <v>9</v>
      </c>
      <c r="M59" s="9">
        <v>134</v>
      </c>
      <c r="N59" s="9">
        <v>33</v>
      </c>
      <c r="O59" s="9">
        <v>4</v>
      </c>
      <c r="P59" s="9">
        <v>2</v>
      </c>
      <c r="Q59" s="9">
        <v>2</v>
      </c>
      <c r="R59" s="9">
        <v>1</v>
      </c>
      <c r="S59" s="9">
        <v>41</v>
      </c>
      <c r="T59" s="9">
        <v>0</v>
      </c>
      <c r="U59" s="9">
        <v>7</v>
      </c>
      <c r="V59" s="9">
        <v>80</v>
      </c>
      <c r="W59" s="9">
        <v>6</v>
      </c>
      <c r="X59" s="9">
        <v>0.35599999999999998</v>
      </c>
      <c r="Y59" s="9">
        <v>0.40600000000000003</v>
      </c>
    </row>
    <row r="60" spans="1:25" x14ac:dyDescent="0.15">
      <c r="A60" s="4">
        <v>59</v>
      </c>
      <c r="B60" s="5" t="s">
        <v>697</v>
      </c>
      <c r="C60" s="32" t="s">
        <v>24</v>
      </c>
      <c r="D60" s="6">
        <v>0.26300000000000001</v>
      </c>
      <c r="E60" s="2">
        <v>127</v>
      </c>
      <c r="F60" s="2">
        <v>526</v>
      </c>
      <c r="G60" s="2">
        <v>441</v>
      </c>
      <c r="H60" s="2">
        <v>68</v>
      </c>
      <c r="I60" s="2">
        <v>116</v>
      </c>
      <c r="J60" s="2">
        <v>20</v>
      </c>
      <c r="K60" s="2">
        <v>3</v>
      </c>
      <c r="L60" s="2">
        <v>18</v>
      </c>
      <c r="M60" s="2">
        <v>196</v>
      </c>
      <c r="N60" s="2">
        <v>79</v>
      </c>
      <c r="O60" s="2">
        <v>1</v>
      </c>
      <c r="P60" s="2">
        <v>2</v>
      </c>
      <c r="Q60" s="2">
        <v>1</v>
      </c>
      <c r="R60" s="2">
        <v>4</v>
      </c>
      <c r="S60" s="2">
        <v>77</v>
      </c>
      <c r="T60" s="2">
        <v>1</v>
      </c>
      <c r="U60" s="2">
        <v>3</v>
      </c>
      <c r="V60" s="2">
        <v>92</v>
      </c>
      <c r="W60" s="2">
        <v>17</v>
      </c>
      <c r="X60" s="2">
        <v>0.373</v>
      </c>
      <c r="Y60" s="2">
        <v>0.44400000000000001</v>
      </c>
    </row>
    <row r="61" spans="1:25" x14ac:dyDescent="0.15">
      <c r="A61" s="7">
        <v>60</v>
      </c>
      <c r="B61" s="8" t="s">
        <v>698</v>
      </c>
      <c r="C61" s="27" t="s">
        <v>23</v>
      </c>
      <c r="D61" s="6">
        <v>0.26200000000000001</v>
      </c>
      <c r="E61" s="9">
        <v>136</v>
      </c>
      <c r="F61" s="9">
        <v>545</v>
      </c>
      <c r="G61" s="9">
        <v>478</v>
      </c>
      <c r="H61" s="9">
        <v>66</v>
      </c>
      <c r="I61" s="9">
        <v>125</v>
      </c>
      <c r="J61" s="9">
        <v>15</v>
      </c>
      <c r="K61" s="9">
        <v>0</v>
      </c>
      <c r="L61" s="9">
        <v>35</v>
      </c>
      <c r="M61" s="9">
        <v>245</v>
      </c>
      <c r="N61" s="9">
        <v>103</v>
      </c>
      <c r="O61" s="9">
        <v>3</v>
      </c>
      <c r="P61" s="9">
        <v>1</v>
      </c>
      <c r="Q61" s="9">
        <v>0</v>
      </c>
      <c r="R61" s="9">
        <v>3</v>
      </c>
      <c r="S61" s="9">
        <v>59</v>
      </c>
      <c r="T61" s="9">
        <v>2</v>
      </c>
      <c r="U61" s="9">
        <v>5</v>
      </c>
      <c r="V61" s="9">
        <v>119</v>
      </c>
      <c r="W61" s="9">
        <v>14</v>
      </c>
      <c r="X61" s="9">
        <v>0.34699999999999998</v>
      </c>
      <c r="Y61" s="9">
        <v>0.51300000000000001</v>
      </c>
    </row>
    <row r="62" spans="1:25" x14ac:dyDescent="0.15">
      <c r="A62" s="4">
        <v>60</v>
      </c>
      <c r="B62" s="5" t="s">
        <v>699</v>
      </c>
      <c r="C62" s="34" t="s">
        <v>15</v>
      </c>
      <c r="D62" s="6">
        <v>0.26200000000000001</v>
      </c>
      <c r="E62" s="2">
        <v>143</v>
      </c>
      <c r="F62" s="2">
        <v>539</v>
      </c>
      <c r="G62" s="2">
        <v>507</v>
      </c>
      <c r="H62" s="2">
        <v>49</v>
      </c>
      <c r="I62" s="2">
        <v>133</v>
      </c>
      <c r="J62" s="2">
        <v>27</v>
      </c>
      <c r="K62" s="2">
        <v>1</v>
      </c>
      <c r="L62" s="2">
        <v>2</v>
      </c>
      <c r="M62" s="2">
        <v>168</v>
      </c>
      <c r="N62" s="2">
        <v>50</v>
      </c>
      <c r="O62" s="2">
        <v>3</v>
      </c>
      <c r="P62" s="2">
        <v>1</v>
      </c>
      <c r="Q62" s="2">
        <v>9</v>
      </c>
      <c r="R62" s="2">
        <v>1</v>
      </c>
      <c r="S62" s="2">
        <v>18</v>
      </c>
      <c r="T62" s="2">
        <v>0</v>
      </c>
      <c r="U62" s="2">
        <v>4</v>
      </c>
      <c r="V62" s="2">
        <v>102</v>
      </c>
      <c r="W62" s="2">
        <v>10</v>
      </c>
      <c r="X62" s="2">
        <v>0.29199999999999998</v>
      </c>
      <c r="Y62" s="2">
        <v>0.33100000000000002</v>
      </c>
    </row>
    <row r="63" spans="1:25" x14ac:dyDescent="0.15">
      <c r="A63" s="7">
        <v>60</v>
      </c>
      <c r="B63" s="8" t="s">
        <v>700</v>
      </c>
      <c r="C63" s="29" t="s">
        <v>13</v>
      </c>
      <c r="D63" s="6">
        <v>0.26200000000000001</v>
      </c>
      <c r="E63" s="9">
        <v>129</v>
      </c>
      <c r="F63" s="9">
        <v>512</v>
      </c>
      <c r="G63" s="9">
        <v>455</v>
      </c>
      <c r="H63" s="9">
        <v>41</v>
      </c>
      <c r="I63" s="9">
        <v>119</v>
      </c>
      <c r="J63" s="9">
        <v>13</v>
      </c>
      <c r="K63" s="9">
        <v>0</v>
      </c>
      <c r="L63" s="9">
        <v>15</v>
      </c>
      <c r="M63" s="9">
        <v>177</v>
      </c>
      <c r="N63" s="9">
        <v>76</v>
      </c>
      <c r="O63" s="9">
        <v>0</v>
      </c>
      <c r="P63" s="9">
        <v>1</v>
      </c>
      <c r="Q63" s="9">
        <v>1</v>
      </c>
      <c r="R63" s="9">
        <v>7</v>
      </c>
      <c r="S63" s="9">
        <v>41</v>
      </c>
      <c r="T63" s="9">
        <v>1</v>
      </c>
      <c r="U63" s="9">
        <v>8</v>
      </c>
      <c r="V63" s="9">
        <v>67</v>
      </c>
      <c r="W63" s="9">
        <v>13</v>
      </c>
      <c r="X63" s="9">
        <v>0.32900000000000001</v>
      </c>
      <c r="Y63" s="9">
        <v>0.38900000000000001</v>
      </c>
    </row>
    <row r="64" spans="1:25" x14ac:dyDescent="0.15">
      <c r="A64" s="4">
        <v>60</v>
      </c>
      <c r="B64" s="5" t="s">
        <v>701</v>
      </c>
      <c r="C64" s="13" t="s">
        <v>13</v>
      </c>
      <c r="D64" s="6">
        <v>0.26200000000000001</v>
      </c>
      <c r="E64" s="2">
        <v>118</v>
      </c>
      <c r="F64" s="2">
        <v>424</v>
      </c>
      <c r="G64" s="2">
        <v>381</v>
      </c>
      <c r="H64" s="2">
        <v>41</v>
      </c>
      <c r="I64" s="2">
        <v>100</v>
      </c>
      <c r="J64" s="2">
        <v>19</v>
      </c>
      <c r="K64" s="2">
        <v>0</v>
      </c>
      <c r="L64" s="2">
        <v>14</v>
      </c>
      <c r="M64" s="2">
        <v>161</v>
      </c>
      <c r="N64" s="2">
        <v>58</v>
      </c>
      <c r="O64" s="2">
        <v>0</v>
      </c>
      <c r="P64" s="2">
        <v>0</v>
      </c>
      <c r="Q64" s="2">
        <v>1</v>
      </c>
      <c r="R64" s="2">
        <v>2</v>
      </c>
      <c r="S64" s="2">
        <v>34</v>
      </c>
      <c r="T64" s="2">
        <v>0</v>
      </c>
      <c r="U64" s="2">
        <v>6</v>
      </c>
      <c r="V64" s="2">
        <v>63</v>
      </c>
      <c r="W64" s="2">
        <v>15</v>
      </c>
      <c r="X64" s="2">
        <v>0.33100000000000002</v>
      </c>
      <c r="Y64" s="2">
        <v>0.42299999999999999</v>
      </c>
    </row>
    <row r="65" spans="1:25" x14ac:dyDescent="0.15">
      <c r="A65" s="7">
        <v>64</v>
      </c>
      <c r="B65" s="8" t="s">
        <v>702</v>
      </c>
      <c r="C65" s="29" t="s">
        <v>13</v>
      </c>
      <c r="D65" s="6">
        <v>0.26100000000000001</v>
      </c>
      <c r="E65" s="9">
        <v>134</v>
      </c>
      <c r="F65" s="9">
        <v>516</v>
      </c>
      <c r="G65" s="9">
        <v>463</v>
      </c>
      <c r="H65" s="9">
        <v>52</v>
      </c>
      <c r="I65" s="9">
        <v>121</v>
      </c>
      <c r="J65" s="9">
        <v>20</v>
      </c>
      <c r="K65" s="9">
        <v>3</v>
      </c>
      <c r="L65" s="9">
        <v>16</v>
      </c>
      <c r="M65" s="9">
        <v>195</v>
      </c>
      <c r="N65" s="9">
        <v>46</v>
      </c>
      <c r="O65" s="9">
        <v>6</v>
      </c>
      <c r="P65" s="9">
        <v>0</v>
      </c>
      <c r="Q65" s="9">
        <v>1</v>
      </c>
      <c r="R65" s="9">
        <v>1</v>
      </c>
      <c r="S65" s="9">
        <v>46</v>
      </c>
      <c r="T65" s="9">
        <v>2</v>
      </c>
      <c r="U65" s="9">
        <v>5</v>
      </c>
      <c r="V65" s="9">
        <v>98</v>
      </c>
      <c r="W65" s="9">
        <v>17</v>
      </c>
      <c r="X65" s="9">
        <v>0.33400000000000002</v>
      </c>
      <c r="Y65" s="9">
        <v>0.42099999999999999</v>
      </c>
    </row>
    <row r="66" spans="1:25" x14ac:dyDescent="0.15">
      <c r="A66" s="4">
        <v>65</v>
      </c>
      <c r="B66" s="5" t="s">
        <v>703</v>
      </c>
      <c r="C66" s="20" t="s">
        <v>19</v>
      </c>
      <c r="D66" s="6">
        <v>0.26</v>
      </c>
      <c r="E66" s="2">
        <v>143</v>
      </c>
      <c r="F66" s="2">
        <v>588</v>
      </c>
      <c r="G66" s="2">
        <v>508</v>
      </c>
      <c r="H66" s="2">
        <v>56</v>
      </c>
      <c r="I66" s="2">
        <v>132</v>
      </c>
      <c r="J66" s="2">
        <v>27</v>
      </c>
      <c r="K66" s="2">
        <v>5</v>
      </c>
      <c r="L66" s="2">
        <v>11</v>
      </c>
      <c r="M66" s="2">
        <v>202</v>
      </c>
      <c r="N66" s="2">
        <v>52</v>
      </c>
      <c r="O66" s="2">
        <v>6</v>
      </c>
      <c r="P66" s="2">
        <v>5</v>
      </c>
      <c r="Q66" s="2">
        <v>3</v>
      </c>
      <c r="R66" s="2">
        <v>4</v>
      </c>
      <c r="S66" s="2">
        <v>55</v>
      </c>
      <c r="T66" s="2">
        <v>1</v>
      </c>
      <c r="U66" s="2">
        <v>18</v>
      </c>
      <c r="V66" s="2">
        <v>85</v>
      </c>
      <c r="W66" s="2">
        <v>7</v>
      </c>
      <c r="X66" s="2">
        <v>0.35</v>
      </c>
      <c r="Y66" s="2">
        <v>0.39800000000000002</v>
      </c>
    </row>
    <row r="67" spans="1:25" x14ac:dyDescent="0.15">
      <c r="A67" s="7">
        <v>65</v>
      </c>
      <c r="B67" s="8" t="s">
        <v>704</v>
      </c>
      <c r="C67" s="27" t="s">
        <v>23</v>
      </c>
      <c r="D67" s="6">
        <v>0.26</v>
      </c>
      <c r="E67" s="9">
        <v>134</v>
      </c>
      <c r="F67" s="9">
        <v>453</v>
      </c>
      <c r="G67" s="9">
        <v>415</v>
      </c>
      <c r="H67" s="9">
        <v>54</v>
      </c>
      <c r="I67" s="9">
        <v>108</v>
      </c>
      <c r="J67" s="9">
        <v>23</v>
      </c>
      <c r="K67" s="9">
        <v>5</v>
      </c>
      <c r="L67" s="9">
        <v>13</v>
      </c>
      <c r="M67" s="9">
        <v>180</v>
      </c>
      <c r="N67" s="9">
        <v>51</v>
      </c>
      <c r="O67" s="9">
        <v>12</v>
      </c>
      <c r="P67" s="9">
        <v>12</v>
      </c>
      <c r="Q67" s="9">
        <v>10</v>
      </c>
      <c r="R67" s="9">
        <v>2</v>
      </c>
      <c r="S67" s="9">
        <v>24</v>
      </c>
      <c r="T67" s="9">
        <v>2</v>
      </c>
      <c r="U67" s="9">
        <v>2</v>
      </c>
      <c r="V67" s="9">
        <v>96</v>
      </c>
      <c r="W67" s="9">
        <v>3</v>
      </c>
      <c r="X67" s="9">
        <v>0.30199999999999999</v>
      </c>
      <c r="Y67" s="9">
        <v>0.434</v>
      </c>
    </row>
    <row r="68" spans="1:25" x14ac:dyDescent="0.15">
      <c r="A68" s="4">
        <v>65</v>
      </c>
      <c r="B68" s="5" t="s">
        <v>705</v>
      </c>
      <c r="C68" s="30" t="s">
        <v>17</v>
      </c>
      <c r="D68" s="6">
        <v>0.26</v>
      </c>
      <c r="E68" s="2">
        <v>111</v>
      </c>
      <c r="F68" s="2">
        <v>400</v>
      </c>
      <c r="G68" s="2">
        <v>342</v>
      </c>
      <c r="H68" s="2">
        <v>51</v>
      </c>
      <c r="I68" s="2">
        <v>89</v>
      </c>
      <c r="J68" s="2">
        <v>13</v>
      </c>
      <c r="K68" s="2">
        <v>5</v>
      </c>
      <c r="L68" s="2">
        <v>3</v>
      </c>
      <c r="M68" s="2">
        <v>121</v>
      </c>
      <c r="N68" s="2">
        <v>32</v>
      </c>
      <c r="O68" s="2">
        <v>3</v>
      </c>
      <c r="P68" s="2">
        <v>2</v>
      </c>
      <c r="Q68" s="2">
        <v>10</v>
      </c>
      <c r="R68" s="2">
        <v>5</v>
      </c>
      <c r="S68" s="2">
        <v>41</v>
      </c>
      <c r="T68" s="2">
        <v>0</v>
      </c>
      <c r="U68" s="2">
        <v>2</v>
      </c>
      <c r="V68" s="2">
        <v>65</v>
      </c>
      <c r="W68" s="2">
        <v>6</v>
      </c>
      <c r="X68" s="2">
        <v>0.33800000000000002</v>
      </c>
      <c r="Y68" s="2">
        <v>0.35399999999999998</v>
      </c>
    </row>
    <row r="69" spans="1:25" x14ac:dyDescent="0.15">
      <c r="A69" s="7">
        <v>68</v>
      </c>
      <c r="B69" s="8" t="s">
        <v>706</v>
      </c>
      <c r="C69" s="21" t="s">
        <v>20</v>
      </c>
      <c r="D69" s="6">
        <v>0.25800000000000001</v>
      </c>
      <c r="E69" s="9">
        <v>135</v>
      </c>
      <c r="F69" s="9">
        <v>489</v>
      </c>
      <c r="G69" s="9">
        <v>438</v>
      </c>
      <c r="H69" s="9">
        <v>65</v>
      </c>
      <c r="I69" s="9">
        <v>113</v>
      </c>
      <c r="J69" s="9">
        <v>22</v>
      </c>
      <c r="K69" s="9">
        <v>3</v>
      </c>
      <c r="L69" s="9">
        <v>10</v>
      </c>
      <c r="M69" s="9">
        <v>171</v>
      </c>
      <c r="N69" s="9">
        <v>48</v>
      </c>
      <c r="O69" s="9">
        <v>23</v>
      </c>
      <c r="P69" s="9">
        <v>3</v>
      </c>
      <c r="Q69" s="9">
        <v>10</v>
      </c>
      <c r="R69" s="9">
        <v>3</v>
      </c>
      <c r="S69" s="9">
        <v>33</v>
      </c>
      <c r="T69" s="9">
        <v>0</v>
      </c>
      <c r="U69" s="9">
        <v>5</v>
      </c>
      <c r="V69" s="9">
        <v>109</v>
      </c>
      <c r="W69" s="9">
        <v>4</v>
      </c>
      <c r="X69" s="9">
        <v>0.315</v>
      </c>
      <c r="Y69" s="9">
        <v>0.39</v>
      </c>
    </row>
    <row r="70" spans="1:25" x14ac:dyDescent="0.15">
      <c r="A70" s="4">
        <v>68</v>
      </c>
      <c r="B70" s="5" t="s">
        <v>707</v>
      </c>
      <c r="C70" s="24" t="s">
        <v>22</v>
      </c>
      <c r="D70" s="6">
        <v>0.25800000000000001</v>
      </c>
      <c r="E70" s="2">
        <v>118</v>
      </c>
      <c r="F70" s="2">
        <v>457</v>
      </c>
      <c r="G70" s="2">
        <v>427</v>
      </c>
      <c r="H70" s="2">
        <v>41</v>
      </c>
      <c r="I70" s="2">
        <v>110</v>
      </c>
      <c r="J70" s="2">
        <v>21</v>
      </c>
      <c r="K70" s="2">
        <v>1</v>
      </c>
      <c r="L70" s="2">
        <v>15</v>
      </c>
      <c r="M70" s="2">
        <v>178</v>
      </c>
      <c r="N70" s="2">
        <v>46</v>
      </c>
      <c r="O70" s="2">
        <v>5</v>
      </c>
      <c r="P70" s="2">
        <v>2</v>
      </c>
      <c r="Q70" s="2">
        <v>0</v>
      </c>
      <c r="R70" s="2">
        <v>2</v>
      </c>
      <c r="S70" s="2">
        <v>28</v>
      </c>
      <c r="T70" s="2">
        <v>0</v>
      </c>
      <c r="U70" s="2">
        <v>0</v>
      </c>
      <c r="V70" s="2">
        <v>88</v>
      </c>
      <c r="W70" s="2">
        <v>14</v>
      </c>
      <c r="X70" s="2">
        <v>0.30199999999999999</v>
      </c>
      <c r="Y70" s="2">
        <v>0.41699999999999998</v>
      </c>
    </row>
    <row r="71" spans="1:25" x14ac:dyDescent="0.15">
      <c r="A71" s="7">
        <v>70</v>
      </c>
      <c r="B71" s="8" t="s">
        <v>708</v>
      </c>
      <c r="C71" s="14" t="s">
        <v>14</v>
      </c>
      <c r="D71" s="6">
        <v>0.25700000000000001</v>
      </c>
      <c r="E71" s="9">
        <v>97</v>
      </c>
      <c r="F71" s="9">
        <v>309</v>
      </c>
      <c r="G71" s="9">
        <v>292</v>
      </c>
      <c r="H71" s="9">
        <v>20</v>
      </c>
      <c r="I71" s="9">
        <v>75</v>
      </c>
      <c r="J71" s="9">
        <v>3</v>
      </c>
      <c r="K71" s="9">
        <v>0</v>
      </c>
      <c r="L71" s="9">
        <v>2</v>
      </c>
      <c r="M71" s="9">
        <v>84</v>
      </c>
      <c r="N71" s="9">
        <v>12</v>
      </c>
      <c r="O71" s="9">
        <v>5</v>
      </c>
      <c r="P71" s="9">
        <v>3</v>
      </c>
      <c r="Q71" s="9">
        <v>6</v>
      </c>
      <c r="R71" s="9">
        <v>1</v>
      </c>
      <c r="S71" s="9">
        <v>9</v>
      </c>
      <c r="T71" s="9">
        <v>0</v>
      </c>
      <c r="U71" s="9">
        <v>1</v>
      </c>
      <c r="V71" s="9">
        <v>56</v>
      </c>
      <c r="W71" s="9">
        <v>6</v>
      </c>
      <c r="X71" s="9">
        <v>0.28100000000000003</v>
      </c>
      <c r="Y71" s="9">
        <v>0.28799999999999998</v>
      </c>
    </row>
    <row r="72" spans="1:25" x14ac:dyDescent="0.15">
      <c r="A72" s="4">
        <v>71</v>
      </c>
      <c r="B72" s="5" t="s">
        <v>709</v>
      </c>
      <c r="C72" s="18" t="s">
        <v>14</v>
      </c>
      <c r="D72" s="6">
        <v>0.254</v>
      </c>
      <c r="E72" s="2">
        <v>125</v>
      </c>
      <c r="F72" s="2">
        <v>519</v>
      </c>
      <c r="G72" s="2">
        <v>445</v>
      </c>
      <c r="H72" s="2">
        <v>60</v>
      </c>
      <c r="I72" s="2">
        <v>113</v>
      </c>
      <c r="J72" s="2">
        <v>14</v>
      </c>
      <c r="K72" s="2">
        <v>1</v>
      </c>
      <c r="L72" s="2">
        <v>32</v>
      </c>
      <c r="M72" s="2">
        <v>225</v>
      </c>
      <c r="N72" s="2">
        <v>80</v>
      </c>
      <c r="O72" s="2">
        <v>0</v>
      </c>
      <c r="P72" s="2">
        <v>1</v>
      </c>
      <c r="Q72" s="2">
        <v>0</v>
      </c>
      <c r="R72" s="2">
        <v>1</v>
      </c>
      <c r="S72" s="2">
        <v>70</v>
      </c>
      <c r="T72" s="2">
        <v>0</v>
      </c>
      <c r="U72" s="2">
        <v>3</v>
      </c>
      <c r="V72" s="2">
        <v>112</v>
      </c>
      <c r="W72" s="2">
        <v>18</v>
      </c>
      <c r="X72" s="2">
        <v>0.35799999999999998</v>
      </c>
      <c r="Y72" s="2">
        <v>0.50600000000000001</v>
      </c>
    </row>
    <row r="73" spans="1:25" x14ac:dyDescent="0.15">
      <c r="A73" s="7">
        <v>72</v>
      </c>
      <c r="B73" s="8" t="s">
        <v>710</v>
      </c>
      <c r="C73" s="21" t="s">
        <v>20</v>
      </c>
      <c r="D73" s="6">
        <v>0.252</v>
      </c>
      <c r="E73" s="9">
        <v>116</v>
      </c>
      <c r="F73" s="9">
        <v>374</v>
      </c>
      <c r="G73" s="9">
        <v>333</v>
      </c>
      <c r="H73" s="9">
        <v>28</v>
      </c>
      <c r="I73" s="9">
        <v>84</v>
      </c>
      <c r="J73" s="9">
        <v>13</v>
      </c>
      <c r="K73" s="9">
        <v>0</v>
      </c>
      <c r="L73" s="9">
        <v>9</v>
      </c>
      <c r="M73" s="9">
        <v>124</v>
      </c>
      <c r="N73" s="9">
        <v>46</v>
      </c>
      <c r="O73" s="9">
        <v>0</v>
      </c>
      <c r="P73" s="9">
        <v>0</v>
      </c>
      <c r="Q73" s="9">
        <v>4</v>
      </c>
      <c r="R73" s="9">
        <v>7</v>
      </c>
      <c r="S73" s="9">
        <v>27</v>
      </c>
      <c r="T73" s="9">
        <v>0</v>
      </c>
      <c r="U73" s="9">
        <v>3</v>
      </c>
      <c r="V73" s="9">
        <v>64</v>
      </c>
      <c r="W73" s="9">
        <v>10</v>
      </c>
      <c r="X73" s="9">
        <v>0.308</v>
      </c>
      <c r="Y73" s="9">
        <v>0.372</v>
      </c>
    </row>
    <row r="74" spans="1:25" x14ac:dyDescent="0.15">
      <c r="A74" s="4">
        <v>72</v>
      </c>
      <c r="B74" s="5" t="s">
        <v>711</v>
      </c>
      <c r="C74" s="24" t="s">
        <v>22</v>
      </c>
      <c r="D74" s="6">
        <v>0.252</v>
      </c>
      <c r="E74" s="2">
        <v>107</v>
      </c>
      <c r="F74" s="2">
        <v>349</v>
      </c>
      <c r="G74" s="2">
        <v>314</v>
      </c>
      <c r="H74" s="2">
        <v>22</v>
      </c>
      <c r="I74" s="2">
        <v>79</v>
      </c>
      <c r="J74" s="2">
        <v>6</v>
      </c>
      <c r="K74" s="2">
        <v>1</v>
      </c>
      <c r="L74" s="2">
        <v>2</v>
      </c>
      <c r="M74" s="2">
        <v>93</v>
      </c>
      <c r="N74" s="2">
        <v>18</v>
      </c>
      <c r="O74" s="2">
        <v>11</v>
      </c>
      <c r="P74" s="2">
        <v>4</v>
      </c>
      <c r="Q74" s="2">
        <v>0</v>
      </c>
      <c r="R74" s="2">
        <v>0</v>
      </c>
      <c r="S74" s="2">
        <v>35</v>
      </c>
      <c r="T74" s="2">
        <v>1</v>
      </c>
      <c r="U74" s="2">
        <v>0</v>
      </c>
      <c r="V74" s="2">
        <v>36</v>
      </c>
      <c r="W74" s="2">
        <v>4</v>
      </c>
      <c r="X74" s="2">
        <v>0.32700000000000001</v>
      </c>
      <c r="Y74" s="2">
        <v>0.29599999999999999</v>
      </c>
    </row>
    <row r="75" spans="1:25" x14ac:dyDescent="0.15">
      <c r="A75" s="7">
        <v>72</v>
      </c>
      <c r="B75" s="8" t="s">
        <v>712</v>
      </c>
      <c r="C75" s="17" t="s">
        <v>17</v>
      </c>
      <c r="D75" s="6">
        <v>0.252</v>
      </c>
      <c r="E75" s="9">
        <v>102</v>
      </c>
      <c r="F75" s="9">
        <v>315</v>
      </c>
      <c r="G75" s="9">
        <v>270</v>
      </c>
      <c r="H75" s="9">
        <v>28</v>
      </c>
      <c r="I75" s="9">
        <v>68</v>
      </c>
      <c r="J75" s="9">
        <v>9</v>
      </c>
      <c r="K75" s="9">
        <v>2</v>
      </c>
      <c r="L75" s="9">
        <v>3</v>
      </c>
      <c r="M75" s="9">
        <v>90</v>
      </c>
      <c r="N75" s="9">
        <v>33</v>
      </c>
      <c r="O75" s="9">
        <v>2</v>
      </c>
      <c r="P75" s="9">
        <v>1</v>
      </c>
      <c r="Q75" s="9">
        <v>25</v>
      </c>
      <c r="R75" s="9">
        <v>3</v>
      </c>
      <c r="S75" s="9">
        <v>16</v>
      </c>
      <c r="T75" s="9">
        <v>1</v>
      </c>
      <c r="U75" s="9">
        <v>1</v>
      </c>
      <c r="V75" s="9">
        <v>21</v>
      </c>
      <c r="W75" s="9">
        <v>8</v>
      </c>
      <c r="X75" s="9">
        <v>0.29299999999999998</v>
      </c>
      <c r="Y75" s="9">
        <v>0.33300000000000002</v>
      </c>
    </row>
    <row r="76" spans="1:25" x14ac:dyDescent="0.15">
      <c r="A76" s="4">
        <v>75</v>
      </c>
      <c r="B76" s="5" t="s">
        <v>713</v>
      </c>
      <c r="C76" s="36" t="s">
        <v>20</v>
      </c>
      <c r="D76" s="6">
        <v>0.251</v>
      </c>
      <c r="E76" s="2">
        <v>104</v>
      </c>
      <c r="F76" s="2">
        <v>310</v>
      </c>
      <c r="G76" s="2">
        <v>267</v>
      </c>
      <c r="H76" s="2">
        <v>32</v>
      </c>
      <c r="I76" s="2">
        <v>67</v>
      </c>
      <c r="J76" s="2">
        <v>11</v>
      </c>
      <c r="K76" s="2">
        <v>0</v>
      </c>
      <c r="L76" s="2">
        <v>5</v>
      </c>
      <c r="M76" s="2">
        <v>93</v>
      </c>
      <c r="N76" s="2">
        <v>30</v>
      </c>
      <c r="O76" s="2">
        <v>2</v>
      </c>
      <c r="P76" s="2">
        <v>1</v>
      </c>
      <c r="Q76" s="2">
        <v>23</v>
      </c>
      <c r="R76" s="2">
        <v>4</v>
      </c>
      <c r="S76" s="2">
        <v>8</v>
      </c>
      <c r="T76" s="2">
        <v>0</v>
      </c>
      <c r="U76" s="2">
        <v>8</v>
      </c>
      <c r="V76" s="2">
        <v>45</v>
      </c>
      <c r="W76" s="2">
        <v>6</v>
      </c>
      <c r="X76" s="2">
        <v>0.28899999999999998</v>
      </c>
      <c r="Y76" s="2">
        <v>0.34799999999999998</v>
      </c>
    </row>
    <row r="77" spans="1:25" x14ac:dyDescent="0.15">
      <c r="A77" s="7">
        <v>75</v>
      </c>
      <c r="B77" s="8" t="s">
        <v>714</v>
      </c>
      <c r="C77" s="29" t="s">
        <v>13</v>
      </c>
      <c r="D77" s="6">
        <v>0.251</v>
      </c>
      <c r="E77" s="9">
        <v>109</v>
      </c>
      <c r="F77" s="9">
        <v>277</v>
      </c>
      <c r="G77" s="9">
        <v>247</v>
      </c>
      <c r="H77" s="9">
        <v>20</v>
      </c>
      <c r="I77" s="9">
        <v>62</v>
      </c>
      <c r="J77" s="9">
        <v>16</v>
      </c>
      <c r="K77" s="9">
        <v>0</v>
      </c>
      <c r="L77" s="9">
        <v>6</v>
      </c>
      <c r="M77" s="9">
        <v>96</v>
      </c>
      <c r="N77" s="9">
        <v>47</v>
      </c>
      <c r="O77" s="9">
        <v>1</v>
      </c>
      <c r="P77" s="9">
        <v>0</v>
      </c>
      <c r="Q77" s="9">
        <v>0</v>
      </c>
      <c r="R77" s="9">
        <v>2</v>
      </c>
      <c r="S77" s="9">
        <v>27</v>
      </c>
      <c r="T77" s="9">
        <v>1</v>
      </c>
      <c r="U77" s="9">
        <v>1</v>
      </c>
      <c r="V77" s="9">
        <v>38</v>
      </c>
      <c r="W77" s="9">
        <v>4</v>
      </c>
      <c r="X77" s="9">
        <v>0.32500000000000001</v>
      </c>
      <c r="Y77" s="9">
        <v>0.38900000000000001</v>
      </c>
    </row>
    <row r="78" spans="1:25" x14ac:dyDescent="0.15">
      <c r="A78" s="4">
        <v>77</v>
      </c>
      <c r="B78" s="5" t="s">
        <v>715</v>
      </c>
      <c r="C78" s="33" t="s">
        <v>18</v>
      </c>
      <c r="D78" s="6">
        <v>0.25</v>
      </c>
      <c r="E78" s="2">
        <v>87</v>
      </c>
      <c r="F78" s="2">
        <v>367</v>
      </c>
      <c r="G78" s="2">
        <v>332</v>
      </c>
      <c r="H78" s="2">
        <v>43</v>
      </c>
      <c r="I78" s="2">
        <v>83</v>
      </c>
      <c r="J78" s="2">
        <v>11</v>
      </c>
      <c r="K78" s="2">
        <v>1</v>
      </c>
      <c r="L78" s="2">
        <v>18</v>
      </c>
      <c r="M78" s="2">
        <v>150</v>
      </c>
      <c r="N78" s="2">
        <v>49</v>
      </c>
      <c r="O78" s="2">
        <v>4</v>
      </c>
      <c r="P78" s="2">
        <v>0</v>
      </c>
      <c r="Q78" s="2">
        <v>0</v>
      </c>
      <c r="R78" s="2">
        <v>1</v>
      </c>
      <c r="S78" s="2">
        <v>29</v>
      </c>
      <c r="T78" s="2">
        <v>0</v>
      </c>
      <c r="U78" s="2">
        <v>5</v>
      </c>
      <c r="V78" s="2">
        <v>52</v>
      </c>
      <c r="W78" s="2">
        <v>10</v>
      </c>
      <c r="X78" s="2">
        <v>0.31900000000000001</v>
      </c>
      <c r="Y78" s="2">
        <v>0.45200000000000001</v>
      </c>
    </row>
    <row r="79" spans="1:25" x14ac:dyDescent="0.15">
      <c r="A79" s="7">
        <v>77</v>
      </c>
      <c r="B79" s="8" t="s">
        <v>716</v>
      </c>
      <c r="C79" s="26" t="s">
        <v>24</v>
      </c>
      <c r="D79" s="6">
        <v>0.25</v>
      </c>
      <c r="E79" s="9">
        <v>103</v>
      </c>
      <c r="F79" s="9">
        <v>353</v>
      </c>
      <c r="G79" s="9">
        <v>328</v>
      </c>
      <c r="H79" s="9">
        <v>40</v>
      </c>
      <c r="I79" s="9">
        <v>82</v>
      </c>
      <c r="J79" s="9">
        <v>15</v>
      </c>
      <c r="K79" s="9">
        <v>3</v>
      </c>
      <c r="L79" s="9">
        <v>6</v>
      </c>
      <c r="M79" s="9">
        <v>121</v>
      </c>
      <c r="N79" s="9">
        <v>24</v>
      </c>
      <c r="O79" s="9">
        <v>6</v>
      </c>
      <c r="P79" s="9">
        <v>3</v>
      </c>
      <c r="Q79" s="9">
        <v>0</v>
      </c>
      <c r="R79" s="9">
        <v>1</v>
      </c>
      <c r="S79" s="9">
        <v>21</v>
      </c>
      <c r="T79" s="9">
        <v>0</v>
      </c>
      <c r="U79" s="9">
        <v>3</v>
      </c>
      <c r="V79" s="9">
        <v>77</v>
      </c>
      <c r="W79" s="9">
        <v>3</v>
      </c>
      <c r="X79" s="9">
        <v>0.3</v>
      </c>
      <c r="Y79" s="9">
        <v>0.36899999999999999</v>
      </c>
    </row>
    <row r="80" spans="1:25" x14ac:dyDescent="0.15">
      <c r="A80" s="4">
        <v>77</v>
      </c>
      <c r="B80" s="5" t="s">
        <v>717</v>
      </c>
      <c r="C80" s="30" t="s">
        <v>17</v>
      </c>
      <c r="D80" s="6">
        <v>0.25</v>
      </c>
      <c r="E80" s="2">
        <v>111</v>
      </c>
      <c r="F80" s="2">
        <v>252</v>
      </c>
      <c r="G80" s="2">
        <v>232</v>
      </c>
      <c r="H80" s="2">
        <v>29</v>
      </c>
      <c r="I80" s="2">
        <v>58</v>
      </c>
      <c r="J80" s="2">
        <v>14</v>
      </c>
      <c r="K80" s="2">
        <v>2</v>
      </c>
      <c r="L80" s="2">
        <v>1</v>
      </c>
      <c r="M80" s="2">
        <v>79</v>
      </c>
      <c r="N80" s="2">
        <v>21</v>
      </c>
      <c r="O80" s="2">
        <v>2</v>
      </c>
      <c r="P80" s="2">
        <v>1</v>
      </c>
      <c r="Q80" s="2">
        <v>2</v>
      </c>
      <c r="R80" s="2">
        <v>1</v>
      </c>
      <c r="S80" s="2">
        <v>13</v>
      </c>
      <c r="T80" s="2">
        <v>0</v>
      </c>
      <c r="U80" s="2">
        <v>4</v>
      </c>
      <c r="V80" s="2">
        <v>50</v>
      </c>
      <c r="W80" s="2">
        <v>2</v>
      </c>
      <c r="X80" s="2">
        <v>0.3</v>
      </c>
      <c r="Y80" s="2">
        <v>0.34100000000000003</v>
      </c>
    </row>
    <row r="81" spans="1:25" x14ac:dyDescent="0.15">
      <c r="A81" s="7">
        <v>80</v>
      </c>
      <c r="B81" s="8" t="s">
        <v>718</v>
      </c>
      <c r="C81" s="19" t="s">
        <v>18</v>
      </c>
      <c r="D81" s="6">
        <v>0.249</v>
      </c>
      <c r="E81" s="9">
        <v>85</v>
      </c>
      <c r="F81" s="9">
        <v>267</v>
      </c>
      <c r="G81" s="9">
        <v>249</v>
      </c>
      <c r="H81" s="9">
        <v>17</v>
      </c>
      <c r="I81" s="9">
        <v>62</v>
      </c>
      <c r="J81" s="9">
        <v>6</v>
      </c>
      <c r="K81" s="9">
        <v>1</v>
      </c>
      <c r="L81" s="9">
        <v>0</v>
      </c>
      <c r="M81" s="9">
        <v>70</v>
      </c>
      <c r="N81" s="9">
        <v>8</v>
      </c>
      <c r="O81" s="9">
        <v>5</v>
      </c>
      <c r="P81" s="9">
        <v>0</v>
      </c>
      <c r="Q81" s="9">
        <v>5</v>
      </c>
      <c r="R81" s="9">
        <v>0</v>
      </c>
      <c r="S81" s="9">
        <v>13</v>
      </c>
      <c r="T81" s="9">
        <v>0</v>
      </c>
      <c r="U81" s="9">
        <v>0</v>
      </c>
      <c r="V81" s="9">
        <v>41</v>
      </c>
      <c r="W81" s="9">
        <v>8</v>
      </c>
      <c r="X81" s="9">
        <v>0.28599999999999998</v>
      </c>
      <c r="Y81" s="9">
        <v>0.28100000000000003</v>
      </c>
    </row>
    <row r="82" spans="1:25" x14ac:dyDescent="0.15">
      <c r="A82" s="4">
        <v>80</v>
      </c>
      <c r="B82" s="5" t="s">
        <v>719</v>
      </c>
      <c r="C82" s="13" t="s">
        <v>13</v>
      </c>
      <c r="D82" s="6">
        <v>0.249</v>
      </c>
      <c r="E82" s="2">
        <v>90</v>
      </c>
      <c r="F82" s="2">
        <v>254</v>
      </c>
      <c r="G82" s="2">
        <v>229</v>
      </c>
      <c r="H82" s="2">
        <v>32</v>
      </c>
      <c r="I82" s="2">
        <v>57</v>
      </c>
      <c r="J82" s="2">
        <v>12</v>
      </c>
      <c r="K82" s="2">
        <v>1</v>
      </c>
      <c r="L82" s="2">
        <v>5</v>
      </c>
      <c r="M82" s="2">
        <v>86</v>
      </c>
      <c r="N82" s="2">
        <v>15</v>
      </c>
      <c r="O82" s="2">
        <v>2</v>
      </c>
      <c r="P82" s="2">
        <v>1</v>
      </c>
      <c r="Q82" s="2">
        <v>4</v>
      </c>
      <c r="R82" s="2">
        <v>1</v>
      </c>
      <c r="S82" s="2">
        <v>19</v>
      </c>
      <c r="T82" s="2">
        <v>0</v>
      </c>
      <c r="U82" s="2">
        <v>1</v>
      </c>
      <c r="V82" s="2">
        <v>44</v>
      </c>
      <c r="W82" s="2">
        <v>5</v>
      </c>
      <c r="X82" s="2">
        <v>0.308</v>
      </c>
      <c r="Y82" s="2">
        <v>0.376</v>
      </c>
    </row>
    <row r="83" spans="1:25" x14ac:dyDescent="0.15">
      <c r="A83" s="7">
        <v>82</v>
      </c>
      <c r="B83" s="8" t="s">
        <v>720</v>
      </c>
      <c r="C83" s="31" t="s">
        <v>19</v>
      </c>
      <c r="D83" s="6">
        <v>0.248</v>
      </c>
      <c r="E83" s="9">
        <v>132</v>
      </c>
      <c r="F83" s="9">
        <v>359</v>
      </c>
      <c r="G83" s="9">
        <v>311</v>
      </c>
      <c r="H83" s="9">
        <v>31</v>
      </c>
      <c r="I83" s="9">
        <v>77</v>
      </c>
      <c r="J83" s="9">
        <v>12</v>
      </c>
      <c r="K83" s="9">
        <v>3</v>
      </c>
      <c r="L83" s="9">
        <v>3</v>
      </c>
      <c r="M83" s="9">
        <v>104</v>
      </c>
      <c r="N83" s="9">
        <v>36</v>
      </c>
      <c r="O83" s="9">
        <v>4</v>
      </c>
      <c r="P83" s="9">
        <v>2</v>
      </c>
      <c r="Q83" s="9">
        <v>17</v>
      </c>
      <c r="R83" s="9">
        <v>4</v>
      </c>
      <c r="S83" s="9">
        <v>26</v>
      </c>
      <c r="T83" s="9">
        <v>0</v>
      </c>
      <c r="U83" s="9">
        <v>1</v>
      </c>
      <c r="V83" s="9">
        <v>68</v>
      </c>
      <c r="W83" s="9">
        <v>7</v>
      </c>
      <c r="X83" s="9">
        <v>0.30399999999999999</v>
      </c>
      <c r="Y83" s="9">
        <v>0.33400000000000002</v>
      </c>
    </row>
    <row r="84" spans="1:25" x14ac:dyDescent="0.15">
      <c r="A84" s="4">
        <v>83</v>
      </c>
      <c r="B84" s="5" t="s">
        <v>721</v>
      </c>
      <c r="C84" s="18" t="s">
        <v>14</v>
      </c>
      <c r="D84" s="6">
        <v>0.247</v>
      </c>
      <c r="E84" s="2">
        <v>143</v>
      </c>
      <c r="F84" s="2">
        <v>624</v>
      </c>
      <c r="G84" s="2">
        <v>526</v>
      </c>
      <c r="H84" s="2">
        <v>79</v>
      </c>
      <c r="I84" s="2">
        <v>130</v>
      </c>
      <c r="J84" s="2">
        <v>25</v>
      </c>
      <c r="K84" s="2">
        <v>1</v>
      </c>
      <c r="L84" s="2">
        <v>24</v>
      </c>
      <c r="M84" s="2">
        <v>229</v>
      </c>
      <c r="N84" s="2">
        <v>78</v>
      </c>
      <c r="O84" s="2">
        <v>14</v>
      </c>
      <c r="P84" s="2">
        <v>4</v>
      </c>
      <c r="Q84" s="2">
        <v>0</v>
      </c>
      <c r="R84" s="2">
        <v>1</v>
      </c>
      <c r="S84" s="2">
        <v>91</v>
      </c>
      <c r="T84" s="2">
        <v>1</v>
      </c>
      <c r="U84" s="2">
        <v>6</v>
      </c>
      <c r="V84" s="2">
        <v>132</v>
      </c>
      <c r="W84" s="2">
        <v>15</v>
      </c>
      <c r="X84" s="2">
        <v>0.36399999999999999</v>
      </c>
      <c r="Y84" s="2">
        <v>0.435</v>
      </c>
    </row>
    <row r="85" spans="1:25" x14ac:dyDescent="0.15">
      <c r="A85" s="7">
        <v>84</v>
      </c>
      <c r="B85" s="8" t="s">
        <v>722</v>
      </c>
      <c r="C85" s="28" t="s">
        <v>21</v>
      </c>
      <c r="D85" s="6">
        <v>0.246</v>
      </c>
      <c r="E85" s="9">
        <v>122</v>
      </c>
      <c r="F85" s="9">
        <v>400</v>
      </c>
      <c r="G85" s="9">
        <v>345</v>
      </c>
      <c r="H85" s="9">
        <v>28</v>
      </c>
      <c r="I85" s="9">
        <v>85</v>
      </c>
      <c r="J85" s="9">
        <v>10</v>
      </c>
      <c r="K85" s="9">
        <v>1</v>
      </c>
      <c r="L85" s="9">
        <v>2</v>
      </c>
      <c r="M85" s="9">
        <v>103</v>
      </c>
      <c r="N85" s="9">
        <v>21</v>
      </c>
      <c r="O85" s="9">
        <v>7</v>
      </c>
      <c r="P85" s="9">
        <v>4</v>
      </c>
      <c r="Q85" s="9">
        <v>35</v>
      </c>
      <c r="R85" s="9">
        <v>1</v>
      </c>
      <c r="S85" s="9">
        <v>16</v>
      </c>
      <c r="T85" s="9">
        <v>0</v>
      </c>
      <c r="U85" s="9">
        <v>3</v>
      </c>
      <c r="V85" s="9">
        <v>59</v>
      </c>
      <c r="W85" s="9">
        <v>6</v>
      </c>
      <c r="X85" s="9">
        <v>0.28499999999999998</v>
      </c>
      <c r="Y85" s="9">
        <v>0.29899999999999999</v>
      </c>
    </row>
    <row r="86" spans="1:25" x14ac:dyDescent="0.15">
      <c r="A86" s="4">
        <v>85</v>
      </c>
      <c r="B86" s="5" t="s">
        <v>723</v>
      </c>
      <c r="C86" s="33" t="s">
        <v>18</v>
      </c>
      <c r="D86" s="6">
        <v>0.24399999999999999</v>
      </c>
      <c r="E86" s="2">
        <v>66</v>
      </c>
      <c r="F86" s="2">
        <v>270</v>
      </c>
      <c r="G86" s="2">
        <v>238</v>
      </c>
      <c r="H86" s="2">
        <v>26</v>
      </c>
      <c r="I86" s="2">
        <v>58</v>
      </c>
      <c r="J86" s="2">
        <v>14</v>
      </c>
      <c r="K86" s="2">
        <v>2</v>
      </c>
      <c r="L86" s="2">
        <v>6</v>
      </c>
      <c r="M86" s="2">
        <v>94</v>
      </c>
      <c r="N86" s="2">
        <v>29</v>
      </c>
      <c r="O86" s="2">
        <v>4</v>
      </c>
      <c r="P86" s="2">
        <v>0</v>
      </c>
      <c r="Q86" s="2">
        <v>0</v>
      </c>
      <c r="R86" s="2">
        <v>2</v>
      </c>
      <c r="S86" s="2">
        <v>29</v>
      </c>
      <c r="T86" s="2">
        <v>0</v>
      </c>
      <c r="U86" s="2">
        <v>1</v>
      </c>
      <c r="V86" s="2">
        <v>60</v>
      </c>
      <c r="W86" s="2">
        <v>4</v>
      </c>
      <c r="X86" s="2">
        <v>0.32600000000000001</v>
      </c>
      <c r="Y86" s="2">
        <v>0.39500000000000002</v>
      </c>
    </row>
    <row r="87" spans="1:25" x14ac:dyDescent="0.15">
      <c r="A87" s="7">
        <v>86</v>
      </c>
      <c r="B87" s="8" t="s">
        <v>724</v>
      </c>
      <c r="C87" s="15" t="s">
        <v>15</v>
      </c>
      <c r="D87" s="6">
        <v>0.24299999999999999</v>
      </c>
      <c r="E87" s="9">
        <v>137</v>
      </c>
      <c r="F87" s="9">
        <v>578</v>
      </c>
      <c r="G87" s="9">
        <v>511</v>
      </c>
      <c r="H87" s="9">
        <v>83</v>
      </c>
      <c r="I87" s="9">
        <v>124</v>
      </c>
      <c r="J87" s="9">
        <v>27</v>
      </c>
      <c r="K87" s="9">
        <v>2</v>
      </c>
      <c r="L87" s="9">
        <v>21</v>
      </c>
      <c r="M87" s="9">
        <v>218</v>
      </c>
      <c r="N87" s="9">
        <v>60</v>
      </c>
      <c r="O87" s="9">
        <v>21</v>
      </c>
      <c r="P87" s="9">
        <v>3</v>
      </c>
      <c r="Q87" s="9">
        <v>0</v>
      </c>
      <c r="R87" s="9">
        <v>2</v>
      </c>
      <c r="S87" s="9">
        <v>62</v>
      </c>
      <c r="T87" s="9">
        <v>2</v>
      </c>
      <c r="U87" s="9">
        <v>3</v>
      </c>
      <c r="V87" s="9">
        <v>157</v>
      </c>
      <c r="W87" s="9">
        <v>10</v>
      </c>
      <c r="X87" s="9">
        <v>0.32700000000000001</v>
      </c>
      <c r="Y87" s="9">
        <v>0.42699999999999999</v>
      </c>
    </row>
    <row r="88" spans="1:25" x14ac:dyDescent="0.15">
      <c r="A88" s="4">
        <v>86</v>
      </c>
      <c r="B88" s="5" t="s">
        <v>725</v>
      </c>
      <c r="C88" s="18" t="s">
        <v>14</v>
      </c>
      <c r="D88" s="6">
        <v>0.24299999999999999</v>
      </c>
      <c r="E88" s="2">
        <v>127</v>
      </c>
      <c r="F88" s="2">
        <v>486</v>
      </c>
      <c r="G88" s="2">
        <v>419</v>
      </c>
      <c r="H88" s="2">
        <v>42</v>
      </c>
      <c r="I88" s="2">
        <v>102</v>
      </c>
      <c r="J88" s="2">
        <v>14</v>
      </c>
      <c r="K88" s="2">
        <v>4</v>
      </c>
      <c r="L88" s="2">
        <v>4</v>
      </c>
      <c r="M88" s="2">
        <v>136</v>
      </c>
      <c r="N88" s="2">
        <v>34</v>
      </c>
      <c r="O88" s="2">
        <v>2</v>
      </c>
      <c r="P88" s="2">
        <v>1</v>
      </c>
      <c r="Q88" s="2">
        <v>11</v>
      </c>
      <c r="R88" s="2">
        <v>4</v>
      </c>
      <c r="S88" s="2">
        <v>42</v>
      </c>
      <c r="T88" s="2">
        <v>0</v>
      </c>
      <c r="U88" s="2">
        <v>10</v>
      </c>
      <c r="V88" s="2">
        <v>65</v>
      </c>
      <c r="W88" s="2">
        <v>14</v>
      </c>
      <c r="X88" s="2">
        <v>0.32400000000000001</v>
      </c>
      <c r="Y88" s="2">
        <v>0.32500000000000001</v>
      </c>
    </row>
    <row r="89" spans="1:25" x14ac:dyDescent="0.15">
      <c r="A89" s="7">
        <v>88</v>
      </c>
      <c r="B89" s="8" t="s">
        <v>726</v>
      </c>
      <c r="C89" s="31" t="s">
        <v>19</v>
      </c>
      <c r="D89" s="6">
        <v>0.24199999999999999</v>
      </c>
      <c r="E89" s="9">
        <v>70</v>
      </c>
      <c r="F89" s="9">
        <v>252</v>
      </c>
      <c r="G89" s="9">
        <v>219</v>
      </c>
      <c r="H89" s="9">
        <v>24</v>
      </c>
      <c r="I89" s="9">
        <v>53</v>
      </c>
      <c r="J89" s="9">
        <v>14</v>
      </c>
      <c r="K89" s="9">
        <v>0</v>
      </c>
      <c r="L89" s="9">
        <v>15</v>
      </c>
      <c r="M89" s="9">
        <v>112</v>
      </c>
      <c r="N89" s="9">
        <v>38</v>
      </c>
      <c r="O89" s="9">
        <v>0</v>
      </c>
      <c r="P89" s="9">
        <v>0</v>
      </c>
      <c r="Q89" s="9">
        <v>0</v>
      </c>
      <c r="R89" s="9">
        <v>2</v>
      </c>
      <c r="S89" s="9">
        <v>26</v>
      </c>
      <c r="T89" s="9">
        <v>0</v>
      </c>
      <c r="U89" s="9">
        <v>5</v>
      </c>
      <c r="V89" s="9">
        <v>72</v>
      </c>
      <c r="W89" s="9">
        <v>8</v>
      </c>
      <c r="X89" s="9">
        <v>0.33300000000000002</v>
      </c>
      <c r="Y89" s="9">
        <v>0.51100000000000001</v>
      </c>
    </row>
    <row r="90" spans="1:25" x14ac:dyDescent="0.15">
      <c r="A90" s="4">
        <v>88</v>
      </c>
      <c r="B90" s="5" t="s">
        <v>727</v>
      </c>
      <c r="C90" s="13" t="s">
        <v>13</v>
      </c>
      <c r="D90" s="6">
        <v>0.24199999999999999</v>
      </c>
      <c r="E90" s="2">
        <v>99</v>
      </c>
      <c r="F90" s="2">
        <v>251</v>
      </c>
      <c r="G90" s="2">
        <v>236</v>
      </c>
      <c r="H90" s="2">
        <v>21</v>
      </c>
      <c r="I90" s="2">
        <v>57</v>
      </c>
      <c r="J90" s="2">
        <v>12</v>
      </c>
      <c r="K90" s="2">
        <v>3</v>
      </c>
      <c r="L90" s="2">
        <v>5</v>
      </c>
      <c r="M90" s="2">
        <v>90</v>
      </c>
      <c r="N90" s="2">
        <v>20</v>
      </c>
      <c r="O90" s="2">
        <v>2</v>
      </c>
      <c r="P90" s="2">
        <v>0</v>
      </c>
      <c r="Q90" s="2">
        <v>0</v>
      </c>
      <c r="R90" s="2">
        <v>0</v>
      </c>
      <c r="S90" s="2">
        <v>13</v>
      </c>
      <c r="T90" s="2">
        <v>0</v>
      </c>
      <c r="U90" s="2">
        <v>2</v>
      </c>
      <c r="V90" s="2">
        <v>51</v>
      </c>
      <c r="W90" s="2">
        <v>8</v>
      </c>
      <c r="X90" s="2">
        <v>0.28699999999999998</v>
      </c>
      <c r="Y90" s="2">
        <v>0.38100000000000001</v>
      </c>
    </row>
    <row r="91" spans="1:25" x14ac:dyDescent="0.15">
      <c r="A91" s="7">
        <v>88</v>
      </c>
      <c r="B91" s="8" t="s">
        <v>728</v>
      </c>
      <c r="C91" s="14" t="s">
        <v>14</v>
      </c>
      <c r="D91" s="6">
        <v>0.24199999999999999</v>
      </c>
      <c r="E91" s="9">
        <v>59</v>
      </c>
      <c r="F91" s="9">
        <v>246</v>
      </c>
      <c r="G91" s="9">
        <v>219</v>
      </c>
      <c r="H91" s="9">
        <v>30</v>
      </c>
      <c r="I91" s="9">
        <v>53</v>
      </c>
      <c r="J91" s="9">
        <v>10</v>
      </c>
      <c r="K91" s="9">
        <v>2</v>
      </c>
      <c r="L91" s="9">
        <v>1</v>
      </c>
      <c r="M91" s="9">
        <v>70</v>
      </c>
      <c r="N91" s="9">
        <v>13</v>
      </c>
      <c r="O91" s="9">
        <v>6</v>
      </c>
      <c r="P91" s="9">
        <v>5</v>
      </c>
      <c r="Q91" s="9">
        <v>9</v>
      </c>
      <c r="R91" s="9">
        <v>0</v>
      </c>
      <c r="S91" s="9">
        <v>18</v>
      </c>
      <c r="T91" s="9">
        <v>0</v>
      </c>
      <c r="U91" s="9">
        <v>0</v>
      </c>
      <c r="V91" s="9">
        <v>44</v>
      </c>
      <c r="W91" s="9">
        <v>3</v>
      </c>
      <c r="X91" s="9">
        <v>0.3</v>
      </c>
      <c r="Y91" s="9">
        <v>0.32</v>
      </c>
    </row>
    <row r="92" spans="1:25" x14ac:dyDescent="0.15">
      <c r="A92" s="4">
        <v>88</v>
      </c>
      <c r="B92" s="5" t="s">
        <v>729</v>
      </c>
      <c r="C92" s="20" t="s">
        <v>19</v>
      </c>
      <c r="D92" s="6">
        <v>0.24199999999999999</v>
      </c>
      <c r="E92" s="2">
        <v>85</v>
      </c>
      <c r="F92" s="2">
        <v>229</v>
      </c>
      <c r="G92" s="2">
        <v>207</v>
      </c>
      <c r="H92" s="2">
        <v>18</v>
      </c>
      <c r="I92" s="2">
        <v>50</v>
      </c>
      <c r="J92" s="2">
        <v>9</v>
      </c>
      <c r="K92" s="2">
        <v>0</v>
      </c>
      <c r="L92" s="2">
        <v>2</v>
      </c>
      <c r="M92" s="2">
        <v>65</v>
      </c>
      <c r="N92" s="2">
        <v>19</v>
      </c>
      <c r="O92" s="2">
        <v>0</v>
      </c>
      <c r="P92" s="2">
        <v>1</v>
      </c>
      <c r="Q92" s="2">
        <v>9</v>
      </c>
      <c r="R92" s="2">
        <v>2</v>
      </c>
      <c r="S92" s="2">
        <v>8</v>
      </c>
      <c r="T92" s="2">
        <v>0</v>
      </c>
      <c r="U92" s="2">
        <v>3</v>
      </c>
      <c r="V92" s="2">
        <v>55</v>
      </c>
      <c r="W92" s="2">
        <v>1</v>
      </c>
      <c r="X92" s="2">
        <v>0.27700000000000002</v>
      </c>
      <c r="Y92" s="2">
        <v>0.314</v>
      </c>
    </row>
    <row r="93" spans="1:25" x14ac:dyDescent="0.15">
      <c r="A93" s="7">
        <v>92</v>
      </c>
      <c r="B93" s="8" t="s">
        <v>730</v>
      </c>
      <c r="C93" s="26" t="s">
        <v>24</v>
      </c>
      <c r="D93" s="6">
        <v>0.24099999999999999</v>
      </c>
      <c r="E93" s="9">
        <v>133</v>
      </c>
      <c r="F93" s="9">
        <v>455</v>
      </c>
      <c r="G93" s="9">
        <v>411</v>
      </c>
      <c r="H93" s="9">
        <v>64</v>
      </c>
      <c r="I93" s="9">
        <v>99</v>
      </c>
      <c r="J93" s="9">
        <v>21</v>
      </c>
      <c r="K93" s="9">
        <v>1</v>
      </c>
      <c r="L93" s="9">
        <v>20</v>
      </c>
      <c r="M93" s="9">
        <v>182</v>
      </c>
      <c r="N93" s="9">
        <v>61</v>
      </c>
      <c r="O93" s="9">
        <v>2</v>
      </c>
      <c r="P93" s="9">
        <v>1</v>
      </c>
      <c r="Q93" s="9">
        <v>0</v>
      </c>
      <c r="R93" s="9">
        <v>3</v>
      </c>
      <c r="S93" s="9">
        <v>36</v>
      </c>
      <c r="T93" s="9">
        <v>2</v>
      </c>
      <c r="U93" s="9">
        <v>5</v>
      </c>
      <c r="V93" s="9">
        <v>96</v>
      </c>
      <c r="W93" s="9">
        <v>5</v>
      </c>
      <c r="X93" s="9">
        <v>0.308</v>
      </c>
      <c r="Y93" s="9">
        <v>0.443</v>
      </c>
    </row>
    <row r="94" spans="1:25" x14ac:dyDescent="0.15">
      <c r="A94" s="4">
        <v>92</v>
      </c>
      <c r="B94" s="5" t="s">
        <v>731</v>
      </c>
      <c r="C94" s="36" t="s">
        <v>20</v>
      </c>
      <c r="D94" s="6">
        <v>0.24099999999999999</v>
      </c>
      <c r="E94" s="2">
        <v>113</v>
      </c>
      <c r="F94" s="2">
        <v>388</v>
      </c>
      <c r="G94" s="2">
        <v>345</v>
      </c>
      <c r="H94" s="2">
        <v>34</v>
      </c>
      <c r="I94" s="2">
        <v>83</v>
      </c>
      <c r="J94" s="2">
        <v>18</v>
      </c>
      <c r="K94" s="2">
        <v>0</v>
      </c>
      <c r="L94" s="2">
        <v>19</v>
      </c>
      <c r="M94" s="2">
        <v>158</v>
      </c>
      <c r="N94" s="2">
        <v>53</v>
      </c>
      <c r="O94" s="2">
        <v>1</v>
      </c>
      <c r="P94" s="2">
        <v>0</v>
      </c>
      <c r="Q94" s="2">
        <v>0</v>
      </c>
      <c r="R94" s="2">
        <v>2</v>
      </c>
      <c r="S94" s="2">
        <v>37</v>
      </c>
      <c r="T94" s="2">
        <v>0</v>
      </c>
      <c r="U94" s="2">
        <v>4</v>
      </c>
      <c r="V94" s="2">
        <v>100</v>
      </c>
      <c r="W94" s="2">
        <v>7</v>
      </c>
      <c r="X94" s="2">
        <v>0.32</v>
      </c>
      <c r="Y94" s="2">
        <v>0.45800000000000002</v>
      </c>
    </row>
    <row r="95" spans="1:25" x14ac:dyDescent="0.15">
      <c r="A95" s="7">
        <v>94</v>
      </c>
      <c r="B95" s="8" t="s">
        <v>732</v>
      </c>
      <c r="C95" s="28" t="s">
        <v>21</v>
      </c>
      <c r="D95" s="6">
        <v>0.24</v>
      </c>
      <c r="E95" s="9">
        <v>129</v>
      </c>
      <c r="F95" s="9">
        <v>329</v>
      </c>
      <c r="G95" s="9">
        <v>296</v>
      </c>
      <c r="H95" s="9">
        <v>29</v>
      </c>
      <c r="I95" s="9">
        <v>71</v>
      </c>
      <c r="J95" s="9">
        <v>16</v>
      </c>
      <c r="K95" s="9">
        <v>7</v>
      </c>
      <c r="L95" s="9">
        <v>2</v>
      </c>
      <c r="M95" s="9">
        <v>107</v>
      </c>
      <c r="N95" s="9">
        <v>27</v>
      </c>
      <c r="O95" s="9">
        <v>4</v>
      </c>
      <c r="P95" s="9">
        <v>3</v>
      </c>
      <c r="Q95" s="9">
        <v>13</v>
      </c>
      <c r="R95" s="9">
        <v>4</v>
      </c>
      <c r="S95" s="9">
        <v>15</v>
      </c>
      <c r="T95" s="9">
        <v>1</v>
      </c>
      <c r="U95" s="9">
        <v>1</v>
      </c>
      <c r="V95" s="9">
        <v>76</v>
      </c>
      <c r="W95" s="9">
        <v>3</v>
      </c>
      <c r="X95" s="9">
        <v>0.27500000000000002</v>
      </c>
      <c r="Y95" s="9">
        <v>0.36099999999999999</v>
      </c>
    </row>
    <row r="96" spans="1:25" x14ac:dyDescent="0.15">
      <c r="A96" s="4">
        <v>95</v>
      </c>
      <c r="B96" s="5" t="s">
        <v>733</v>
      </c>
      <c r="C96" s="30" t="s">
        <v>17</v>
      </c>
      <c r="D96" s="6">
        <v>0.23699999999999999</v>
      </c>
      <c r="E96" s="2">
        <v>121</v>
      </c>
      <c r="F96" s="2">
        <v>460</v>
      </c>
      <c r="G96" s="2">
        <v>417</v>
      </c>
      <c r="H96" s="2">
        <v>35</v>
      </c>
      <c r="I96" s="2">
        <v>99</v>
      </c>
      <c r="J96" s="2">
        <v>9</v>
      </c>
      <c r="K96" s="2">
        <v>0</v>
      </c>
      <c r="L96" s="2">
        <v>23</v>
      </c>
      <c r="M96" s="2">
        <v>177</v>
      </c>
      <c r="N96" s="2">
        <v>65</v>
      </c>
      <c r="O96" s="2">
        <v>0</v>
      </c>
      <c r="P96" s="2">
        <v>1</v>
      </c>
      <c r="Q96" s="2">
        <v>0</v>
      </c>
      <c r="R96" s="2">
        <v>2</v>
      </c>
      <c r="S96" s="2">
        <v>39</v>
      </c>
      <c r="T96" s="2">
        <v>0</v>
      </c>
      <c r="U96" s="2">
        <v>2</v>
      </c>
      <c r="V96" s="2">
        <v>102</v>
      </c>
      <c r="W96" s="2">
        <v>18</v>
      </c>
      <c r="X96" s="2">
        <v>0.30399999999999999</v>
      </c>
      <c r="Y96" s="2">
        <v>0.42399999999999999</v>
      </c>
    </row>
    <row r="97" spans="1:25" x14ac:dyDescent="0.15">
      <c r="A97" s="7">
        <v>96</v>
      </c>
      <c r="B97" s="8" t="s">
        <v>734</v>
      </c>
      <c r="C97" s="28" t="s">
        <v>21</v>
      </c>
      <c r="D97" s="6">
        <v>0.23400000000000001</v>
      </c>
      <c r="E97" s="9">
        <v>100</v>
      </c>
      <c r="F97" s="9">
        <v>331</v>
      </c>
      <c r="G97" s="9">
        <v>282</v>
      </c>
      <c r="H97" s="9">
        <v>33</v>
      </c>
      <c r="I97" s="9">
        <v>66</v>
      </c>
      <c r="J97" s="9">
        <v>11</v>
      </c>
      <c r="K97" s="9">
        <v>2</v>
      </c>
      <c r="L97" s="9">
        <v>2</v>
      </c>
      <c r="M97" s="9">
        <v>87</v>
      </c>
      <c r="N97" s="9">
        <v>21</v>
      </c>
      <c r="O97" s="9">
        <v>8</v>
      </c>
      <c r="P97" s="9">
        <v>4</v>
      </c>
      <c r="Q97" s="9">
        <v>16</v>
      </c>
      <c r="R97" s="9">
        <v>3</v>
      </c>
      <c r="S97" s="9">
        <v>24</v>
      </c>
      <c r="T97" s="9">
        <v>0</v>
      </c>
      <c r="U97" s="9">
        <v>6</v>
      </c>
      <c r="V97" s="9">
        <v>46</v>
      </c>
      <c r="W97" s="9">
        <v>4</v>
      </c>
      <c r="X97" s="9">
        <v>0.30499999999999999</v>
      </c>
      <c r="Y97" s="9">
        <v>0.309</v>
      </c>
    </row>
    <row r="98" spans="1:25" x14ac:dyDescent="0.15">
      <c r="A98" s="4">
        <v>97</v>
      </c>
      <c r="B98" s="5" t="s">
        <v>735</v>
      </c>
      <c r="C98" s="34" t="s">
        <v>15</v>
      </c>
      <c r="D98" s="6">
        <v>0.23300000000000001</v>
      </c>
      <c r="E98" s="2">
        <v>88</v>
      </c>
      <c r="F98" s="2">
        <v>248</v>
      </c>
      <c r="G98" s="2">
        <v>215</v>
      </c>
      <c r="H98" s="2">
        <v>25</v>
      </c>
      <c r="I98" s="2">
        <v>50</v>
      </c>
      <c r="J98" s="2">
        <v>8</v>
      </c>
      <c r="K98" s="2">
        <v>0</v>
      </c>
      <c r="L98" s="2">
        <v>1</v>
      </c>
      <c r="M98" s="2">
        <v>61</v>
      </c>
      <c r="N98" s="2">
        <v>11</v>
      </c>
      <c r="O98" s="2">
        <v>1</v>
      </c>
      <c r="P98" s="2">
        <v>1</v>
      </c>
      <c r="Q98" s="2">
        <v>11</v>
      </c>
      <c r="R98" s="2">
        <v>2</v>
      </c>
      <c r="S98" s="2">
        <v>17</v>
      </c>
      <c r="T98" s="2">
        <v>0</v>
      </c>
      <c r="U98" s="2">
        <v>3</v>
      </c>
      <c r="V98" s="2">
        <v>50</v>
      </c>
      <c r="W98" s="2">
        <v>2</v>
      </c>
      <c r="X98" s="2">
        <v>0.29499999999999998</v>
      </c>
      <c r="Y98" s="2">
        <v>0.28399999999999997</v>
      </c>
    </row>
    <row r="99" spans="1:25" x14ac:dyDescent="0.15">
      <c r="A99" s="7">
        <v>98</v>
      </c>
      <c r="B99" s="8" t="s">
        <v>736</v>
      </c>
      <c r="C99" s="27" t="s">
        <v>23</v>
      </c>
      <c r="D99" s="6">
        <v>0.23200000000000001</v>
      </c>
      <c r="E99" s="9">
        <v>103</v>
      </c>
      <c r="F99" s="9">
        <v>257</v>
      </c>
      <c r="G99" s="9">
        <v>207</v>
      </c>
      <c r="H99" s="9">
        <v>30</v>
      </c>
      <c r="I99" s="9">
        <v>48</v>
      </c>
      <c r="J99" s="9">
        <v>8</v>
      </c>
      <c r="K99" s="9">
        <v>3</v>
      </c>
      <c r="L99" s="9">
        <v>5</v>
      </c>
      <c r="M99" s="9">
        <v>77</v>
      </c>
      <c r="N99" s="9">
        <v>18</v>
      </c>
      <c r="O99" s="9">
        <v>4</v>
      </c>
      <c r="P99" s="9">
        <v>0</v>
      </c>
      <c r="Q99" s="9">
        <v>22</v>
      </c>
      <c r="R99" s="9">
        <v>0</v>
      </c>
      <c r="S99" s="9">
        <v>26</v>
      </c>
      <c r="T99" s="9">
        <v>1</v>
      </c>
      <c r="U99" s="9">
        <v>2</v>
      </c>
      <c r="V99" s="9">
        <v>68</v>
      </c>
      <c r="W99" s="9">
        <v>2</v>
      </c>
      <c r="X99" s="9">
        <v>0.32300000000000001</v>
      </c>
      <c r="Y99" s="9">
        <v>0.372</v>
      </c>
    </row>
    <row r="100" spans="1:25" x14ac:dyDescent="0.15">
      <c r="A100" s="4">
        <v>99</v>
      </c>
      <c r="B100" s="5" t="s">
        <v>737</v>
      </c>
      <c r="C100" s="24" t="s">
        <v>22</v>
      </c>
      <c r="D100" s="6">
        <v>0.22900000000000001</v>
      </c>
      <c r="E100" s="2">
        <v>137</v>
      </c>
      <c r="F100" s="2">
        <v>571</v>
      </c>
      <c r="G100" s="2">
        <v>503</v>
      </c>
      <c r="H100" s="2">
        <v>56</v>
      </c>
      <c r="I100" s="2">
        <v>115</v>
      </c>
      <c r="J100" s="2">
        <v>18</v>
      </c>
      <c r="K100" s="2">
        <v>1</v>
      </c>
      <c r="L100" s="2">
        <v>32</v>
      </c>
      <c r="M100" s="2">
        <v>231</v>
      </c>
      <c r="N100" s="2">
        <v>90</v>
      </c>
      <c r="O100" s="2">
        <v>0</v>
      </c>
      <c r="P100" s="2">
        <v>0</v>
      </c>
      <c r="Q100" s="2">
        <v>0</v>
      </c>
      <c r="R100" s="2">
        <v>7</v>
      </c>
      <c r="S100" s="2">
        <v>54</v>
      </c>
      <c r="T100" s="2">
        <v>0</v>
      </c>
      <c r="U100" s="2">
        <v>7</v>
      </c>
      <c r="V100" s="2">
        <v>125</v>
      </c>
      <c r="W100" s="2">
        <v>18</v>
      </c>
      <c r="X100" s="2">
        <v>0.308</v>
      </c>
      <c r="Y100" s="2">
        <v>0.45900000000000002</v>
      </c>
    </row>
    <row r="101" spans="1:25" x14ac:dyDescent="0.15">
      <c r="A101" s="7">
        <v>100</v>
      </c>
      <c r="B101" s="8" t="s">
        <v>738</v>
      </c>
      <c r="C101" s="14" t="s">
        <v>14</v>
      </c>
      <c r="D101" s="6">
        <v>0.22700000000000001</v>
      </c>
      <c r="E101" s="9">
        <v>80</v>
      </c>
      <c r="F101" s="9">
        <v>311</v>
      </c>
      <c r="G101" s="9">
        <v>273</v>
      </c>
      <c r="H101" s="9">
        <v>25</v>
      </c>
      <c r="I101" s="9">
        <v>62</v>
      </c>
      <c r="J101" s="9">
        <v>11</v>
      </c>
      <c r="K101" s="9">
        <v>0</v>
      </c>
      <c r="L101" s="9">
        <v>5</v>
      </c>
      <c r="M101" s="9">
        <v>88</v>
      </c>
      <c r="N101" s="9">
        <v>29</v>
      </c>
      <c r="O101" s="9">
        <v>3</v>
      </c>
      <c r="P101" s="9">
        <v>0</v>
      </c>
      <c r="Q101" s="9">
        <v>10</v>
      </c>
      <c r="R101" s="9">
        <v>0</v>
      </c>
      <c r="S101" s="9">
        <v>27</v>
      </c>
      <c r="T101" s="9">
        <v>0</v>
      </c>
      <c r="U101" s="9">
        <v>1</v>
      </c>
      <c r="V101" s="9">
        <v>43</v>
      </c>
      <c r="W101" s="9">
        <v>8</v>
      </c>
      <c r="X101" s="9">
        <v>0.29899999999999999</v>
      </c>
      <c r="Y101" s="9">
        <v>0.32200000000000001</v>
      </c>
    </row>
    <row r="102" spans="1:25" x14ac:dyDescent="0.15">
      <c r="A102" s="4">
        <v>101</v>
      </c>
      <c r="B102" s="5" t="s">
        <v>739</v>
      </c>
      <c r="C102" s="33" t="s">
        <v>18</v>
      </c>
      <c r="D102" s="6">
        <v>0.221</v>
      </c>
      <c r="E102" s="2">
        <v>87</v>
      </c>
      <c r="F102" s="2">
        <v>244</v>
      </c>
      <c r="G102" s="2">
        <v>208</v>
      </c>
      <c r="H102" s="2">
        <v>22</v>
      </c>
      <c r="I102" s="2">
        <v>46</v>
      </c>
      <c r="J102" s="2">
        <v>7</v>
      </c>
      <c r="K102" s="2">
        <v>1</v>
      </c>
      <c r="L102" s="2">
        <v>2</v>
      </c>
      <c r="M102" s="2">
        <v>61</v>
      </c>
      <c r="N102" s="2">
        <v>17</v>
      </c>
      <c r="O102" s="2">
        <v>0</v>
      </c>
      <c r="P102" s="2">
        <v>0</v>
      </c>
      <c r="Q102" s="2">
        <v>10</v>
      </c>
      <c r="R102" s="2">
        <v>1</v>
      </c>
      <c r="S102" s="2">
        <v>22</v>
      </c>
      <c r="T102" s="2">
        <v>0</v>
      </c>
      <c r="U102" s="2">
        <v>3</v>
      </c>
      <c r="V102" s="2">
        <v>63</v>
      </c>
      <c r="W102" s="2">
        <v>3</v>
      </c>
      <c r="X102" s="2">
        <v>0.30299999999999999</v>
      </c>
      <c r="Y102" s="2">
        <v>0.29299999999999998</v>
      </c>
    </row>
    <row r="103" spans="1:25" x14ac:dyDescent="0.15">
      <c r="A103" s="7">
        <v>102</v>
      </c>
      <c r="B103" s="8" t="s">
        <v>740</v>
      </c>
      <c r="C103" s="31" t="s">
        <v>19</v>
      </c>
      <c r="D103" s="6">
        <v>0.219</v>
      </c>
      <c r="E103" s="9">
        <v>89</v>
      </c>
      <c r="F103" s="9">
        <v>289</v>
      </c>
      <c r="G103" s="9">
        <v>269</v>
      </c>
      <c r="H103" s="9">
        <v>31</v>
      </c>
      <c r="I103" s="9">
        <v>59</v>
      </c>
      <c r="J103" s="9">
        <v>9</v>
      </c>
      <c r="K103" s="9">
        <v>0</v>
      </c>
      <c r="L103" s="9">
        <v>10</v>
      </c>
      <c r="M103" s="9">
        <v>98</v>
      </c>
      <c r="N103" s="9">
        <v>26</v>
      </c>
      <c r="O103" s="9">
        <v>1</v>
      </c>
      <c r="P103" s="9">
        <v>0</v>
      </c>
      <c r="Q103" s="9">
        <v>0</v>
      </c>
      <c r="R103" s="9">
        <v>1</v>
      </c>
      <c r="S103" s="9">
        <v>16</v>
      </c>
      <c r="T103" s="9">
        <v>0</v>
      </c>
      <c r="U103" s="9">
        <v>3</v>
      </c>
      <c r="V103" s="9">
        <v>97</v>
      </c>
      <c r="W103" s="9">
        <v>5</v>
      </c>
      <c r="X103" s="9">
        <v>0.27</v>
      </c>
      <c r="Y103" s="9">
        <v>0.36399999999999999</v>
      </c>
    </row>
    <row r="104" spans="1:25" x14ac:dyDescent="0.15">
      <c r="A104" s="4">
        <v>103</v>
      </c>
      <c r="B104" s="5" t="s">
        <v>741</v>
      </c>
      <c r="C104" s="36" t="s">
        <v>20</v>
      </c>
      <c r="D104" s="6">
        <v>0.217</v>
      </c>
      <c r="E104" s="2">
        <v>115</v>
      </c>
      <c r="F104" s="2">
        <v>486</v>
      </c>
      <c r="G104" s="2">
        <v>415</v>
      </c>
      <c r="H104" s="2">
        <v>69</v>
      </c>
      <c r="I104" s="2">
        <v>90</v>
      </c>
      <c r="J104" s="2">
        <v>14</v>
      </c>
      <c r="K104" s="2">
        <v>0</v>
      </c>
      <c r="L104" s="2">
        <v>27</v>
      </c>
      <c r="M104" s="2">
        <v>185</v>
      </c>
      <c r="N104" s="2">
        <v>79</v>
      </c>
      <c r="O104" s="2">
        <v>1</v>
      </c>
      <c r="P104" s="2">
        <v>0</v>
      </c>
      <c r="Q104" s="2">
        <v>0</v>
      </c>
      <c r="R104" s="2">
        <v>6</v>
      </c>
      <c r="S104" s="2">
        <v>61</v>
      </c>
      <c r="T104" s="2">
        <v>1</v>
      </c>
      <c r="U104" s="2">
        <v>4</v>
      </c>
      <c r="V104" s="2">
        <v>118</v>
      </c>
      <c r="W104" s="2">
        <v>12</v>
      </c>
      <c r="X104" s="2">
        <v>0.31900000000000001</v>
      </c>
      <c r="Y104" s="2">
        <v>0.44600000000000001</v>
      </c>
    </row>
    <row r="105" spans="1:25" x14ac:dyDescent="0.15">
      <c r="A105" s="7">
        <v>104</v>
      </c>
      <c r="B105" s="8" t="s">
        <v>742</v>
      </c>
      <c r="C105" s="23" t="s">
        <v>22</v>
      </c>
      <c r="D105" s="6">
        <v>0.216</v>
      </c>
      <c r="E105" s="9">
        <v>129</v>
      </c>
      <c r="F105" s="9">
        <v>542</v>
      </c>
      <c r="G105" s="9">
        <v>472</v>
      </c>
      <c r="H105" s="9">
        <v>56</v>
      </c>
      <c r="I105" s="9">
        <v>102</v>
      </c>
      <c r="J105" s="9">
        <v>23</v>
      </c>
      <c r="K105" s="9">
        <v>0</v>
      </c>
      <c r="L105" s="9">
        <v>16</v>
      </c>
      <c r="M105" s="9">
        <v>173</v>
      </c>
      <c r="N105" s="9">
        <v>67</v>
      </c>
      <c r="O105" s="9">
        <v>0</v>
      </c>
      <c r="P105" s="9">
        <v>1</v>
      </c>
      <c r="Q105" s="9">
        <v>0</v>
      </c>
      <c r="R105" s="9">
        <v>4</v>
      </c>
      <c r="S105" s="9">
        <v>61</v>
      </c>
      <c r="T105" s="9">
        <v>0</v>
      </c>
      <c r="U105" s="9">
        <v>5</v>
      </c>
      <c r="V105" s="9">
        <v>103</v>
      </c>
      <c r="W105" s="9">
        <v>14</v>
      </c>
      <c r="X105" s="9">
        <v>0.31</v>
      </c>
      <c r="Y105" s="9">
        <v>0.36699999999999999</v>
      </c>
    </row>
    <row r="106" spans="1:25" x14ac:dyDescent="0.15">
      <c r="A106" s="4">
        <v>105</v>
      </c>
      <c r="B106" s="5" t="s">
        <v>743</v>
      </c>
      <c r="C106" s="34" t="s">
        <v>15</v>
      </c>
      <c r="D106" s="6">
        <v>0.214</v>
      </c>
      <c r="E106" s="2">
        <v>112</v>
      </c>
      <c r="F106" s="2">
        <v>363</v>
      </c>
      <c r="G106" s="2">
        <v>336</v>
      </c>
      <c r="H106" s="2">
        <v>25</v>
      </c>
      <c r="I106" s="2">
        <v>72</v>
      </c>
      <c r="J106" s="2">
        <v>13</v>
      </c>
      <c r="K106" s="2">
        <v>0</v>
      </c>
      <c r="L106" s="2">
        <v>9</v>
      </c>
      <c r="M106" s="2">
        <v>112</v>
      </c>
      <c r="N106" s="2">
        <v>52</v>
      </c>
      <c r="O106" s="2">
        <v>0</v>
      </c>
      <c r="P106" s="2">
        <v>0</v>
      </c>
      <c r="Q106" s="2">
        <v>6</v>
      </c>
      <c r="R106" s="2">
        <v>2</v>
      </c>
      <c r="S106" s="2">
        <v>19</v>
      </c>
      <c r="T106" s="2">
        <v>0</v>
      </c>
      <c r="U106" s="2">
        <v>0</v>
      </c>
      <c r="V106" s="2">
        <v>59</v>
      </c>
      <c r="W106" s="2">
        <v>9</v>
      </c>
      <c r="X106" s="2">
        <v>0.255</v>
      </c>
      <c r="Y106" s="2">
        <v>0.33300000000000002</v>
      </c>
    </row>
    <row r="107" spans="1:25" x14ac:dyDescent="0.15">
      <c r="A107" s="7">
        <v>106</v>
      </c>
      <c r="B107" s="8" t="s">
        <v>744</v>
      </c>
      <c r="C107" s="26" t="s">
        <v>24</v>
      </c>
      <c r="D107" s="6">
        <v>0.21</v>
      </c>
      <c r="E107" s="9">
        <v>83</v>
      </c>
      <c r="F107" s="9">
        <v>252</v>
      </c>
      <c r="G107" s="9">
        <v>219</v>
      </c>
      <c r="H107" s="9">
        <v>26</v>
      </c>
      <c r="I107" s="9">
        <v>46</v>
      </c>
      <c r="J107" s="9">
        <v>7</v>
      </c>
      <c r="K107" s="9">
        <v>2</v>
      </c>
      <c r="L107" s="9">
        <v>3</v>
      </c>
      <c r="M107" s="9">
        <v>66</v>
      </c>
      <c r="N107" s="9">
        <v>20</v>
      </c>
      <c r="O107" s="9">
        <v>0</v>
      </c>
      <c r="P107" s="9">
        <v>0</v>
      </c>
      <c r="Q107" s="9">
        <v>7</v>
      </c>
      <c r="R107" s="9">
        <v>2</v>
      </c>
      <c r="S107" s="9">
        <v>23</v>
      </c>
      <c r="T107" s="9">
        <v>0</v>
      </c>
      <c r="U107" s="9">
        <v>1</v>
      </c>
      <c r="V107" s="9">
        <v>42</v>
      </c>
      <c r="W107" s="9">
        <v>4</v>
      </c>
      <c r="X107" s="9">
        <v>0.28599999999999998</v>
      </c>
      <c r="Y107" s="9">
        <v>0.30099999999999999</v>
      </c>
    </row>
    <row r="108" spans="1:25" x14ac:dyDescent="0.15">
      <c r="A108" s="4">
        <v>107</v>
      </c>
      <c r="B108" s="5" t="s">
        <v>745</v>
      </c>
      <c r="C108" s="24" t="s">
        <v>22</v>
      </c>
      <c r="D108" s="6">
        <v>0.20799999999999999</v>
      </c>
      <c r="E108" s="2">
        <v>91</v>
      </c>
      <c r="F108" s="2">
        <v>331</v>
      </c>
      <c r="G108" s="2">
        <v>283</v>
      </c>
      <c r="H108" s="2">
        <v>26</v>
      </c>
      <c r="I108" s="2">
        <v>59</v>
      </c>
      <c r="J108" s="2">
        <v>1</v>
      </c>
      <c r="K108" s="2">
        <v>2</v>
      </c>
      <c r="L108" s="2">
        <v>1</v>
      </c>
      <c r="M108" s="2">
        <v>67</v>
      </c>
      <c r="N108" s="2">
        <v>13</v>
      </c>
      <c r="O108" s="2">
        <v>11</v>
      </c>
      <c r="P108" s="2">
        <v>3</v>
      </c>
      <c r="Q108" s="2">
        <v>25</v>
      </c>
      <c r="R108" s="2">
        <v>0</v>
      </c>
      <c r="S108" s="2">
        <v>23</v>
      </c>
      <c r="T108" s="2">
        <v>0</v>
      </c>
      <c r="U108" s="2">
        <v>0</v>
      </c>
      <c r="V108" s="2">
        <v>80</v>
      </c>
      <c r="W108" s="2">
        <v>2</v>
      </c>
      <c r="X108" s="2">
        <v>0.26800000000000002</v>
      </c>
      <c r="Y108" s="2">
        <v>0.23699999999999999</v>
      </c>
    </row>
    <row r="109" spans="1:25" x14ac:dyDescent="0.15">
      <c r="A109" s="7">
        <v>108</v>
      </c>
      <c r="B109" s="8" t="s">
        <v>746</v>
      </c>
      <c r="C109" s="29" t="s">
        <v>13</v>
      </c>
      <c r="D109" s="6">
        <v>0.20599999999999999</v>
      </c>
      <c r="E109" s="9">
        <v>138</v>
      </c>
      <c r="F109" s="9">
        <v>443</v>
      </c>
      <c r="G109" s="9">
        <v>378</v>
      </c>
      <c r="H109" s="9">
        <v>25</v>
      </c>
      <c r="I109" s="9">
        <v>78</v>
      </c>
      <c r="J109" s="9">
        <v>11</v>
      </c>
      <c r="K109" s="9">
        <v>1</v>
      </c>
      <c r="L109" s="9">
        <v>2</v>
      </c>
      <c r="M109" s="9">
        <v>97</v>
      </c>
      <c r="N109" s="9">
        <v>27</v>
      </c>
      <c r="O109" s="9">
        <v>2</v>
      </c>
      <c r="P109" s="9">
        <v>0</v>
      </c>
      <c r="Q109" s="9">
        <v>19</v>
      </c>
      <c r="R109" s="9">
        <v>3</v>
      </c>
      <c r="S109" s="9">
        <v>41</v>
      </c>
      <c r="T109" s="9">
        <v>4</v>
      </c>
      <c r="U109" s="9">
        <v>2</v>
      </c>
      <c r="V109" s="9">
        <v>64</v>
      </c>
      <c r="W109" s="9">
        <v>12</v>
      </c>
      <c r="X109" s="9">
        <v>0.28499999999999998</v>
      </c>
      <c r="Y109" s="9">
        <v>0.25700000000000001</v>
      </c>
    </row>
    <row r="110" spans="1:25" x14ac:dyDescent="0.15">
      <c r="A110" s="4">
        <v>108</v>
      </c>
      <c r="B110" s="5" t="s">
        <v>747</v>
      </c>
      <c r="C110" s="32" t="s">
        <v>24</v>
      </c>
      <c r="D110" s="6">
        <v>0.20599999999999999</v>
      </c>
      <c r="E110" s="2">
        <v>112</v>
      </c>
      <c r="F110" s="2">
        <v>340</v>
      </c>
      <c r="G110" s="2">
        <v>282</v>
      </c>
      <c r="H110" s="2">
        <v>22</v>
      </c>
      <c r="I110" s="2">
        <v>58</v>
      </c>
      <c r="J110" s="2">
        <v>9</v>
      </c>
      <c r="K110" s="2">
        <v>2</v>
      </c>
      <c r="L110" s="2">
        <v>2</v>
      </c>
      <c r="M110" s="2">
        <v>77</v>
      </c>
      <c r="N110" s="2">
        <v>33</v>
      </c>
      <c r="O110" s="2">
        <v>1</v>
      </c>
      <c r="P110" s="2">
        <v>0</v>
      </c>
      <c r="Q110" s="2">
        <v>27</v>
      </c>
      <c r="R110" s="2">
        <v>3</v>
      </c>
      <c r="S110" s="2">
        <v>24</v>
      </c>
      <c r="T110" s="2">
        <v>2</v>
      </c>
      <c r="U110" s="2">
        <v>4</v>
      </c>
      <c r="V110" s="2">
        <v>63</v>
      </c>
      <c r="W110" s="2">
        <v>3</v>
      </c>
      <c r="X110" s="2">
        <v>0.27500000000000002</v>
      </c>
      <c r="Y110" s="2">
        <v>0.27300000000000002</v>
      </c>
    </row>
    <row r="111" spans="1:25" x14ac:dyDescent="0.15">
      <c r="A111" s="7">
        <v>108</v>
      </c>
      <c r="B111" s="8" t="s">
        <v>748</v>
      </c>
      <c r="C111" s="31" t="s">
        <v>19</v>
      </c>
      <c r="D111" s="6">
        <v>0.20599999999999999</v>
      </c>
      <c r="E111" s="9">
        <v>91</v>
      </c>
      <c r="F111" s="9">
        <v>240</v>
      </c>
      <c r="G111" s="9">
        <v>214</v>
      </c>
      <c r="H111" s="9">
        <v>15</v>
      </c>
      <c r="I111" s="9">
        <v>44</v>
      </c>
      <c r="J111" s="9">
        <v>9</v>
      </c>
      <c r="K111" s="9">
        <v>2</v>
      </c>
      <c r="L111" s="9">
        <v>5</v>
      </c>
      <c r="M111" s="9">
        <v>72</v>
      </c>
      <c r="N111" s="9">
        <v>23</v>
      </c>
      <c r="O111" s="9">
        <v>1</v>
      </c>
      <c r="P111" s="9">
        <v>0</v>
      </c>
      <c r="Q111" s="9">
        <v>9</v>
      </c>
      <c r="R111" s="9">
        <v>2</v>
      </c>
      <c r="S111" s="9">
        <v>14</v>
      </c>
      <c r="T111" s="9">
        <v>0</v>
      </c>
      <c r="U111" s="9">
        <v>1</v>
      </c>
      <c r="V111" s="9">
        <v>56</v>
      </c>
      <c r="W111" s="9">
        <v>1</v>
      </c>
      <c r="X111" s="9">
        <v>0.255</v>
      </c>
      <c r="Y111" s="9">
        <v>0.33600000000000002</v>
      </c>
    </row>
    <row r="112" spans="1:25" x14ac:dyDescent="0.15">
      <c r="A112" s="4">
        <v>111</v>
      </c>
      <c r="B112" s="5" t="s">
        <v>749</v>
      </c>
      <c r="C112" s="24" t="s">
        <v>22</v>
      </c>
      <c r="D112" s="6">
        <v>0.20499999999999999</v>
      </c>
      <c r="E112" s="2">
        <v>114</v>
      </c>
      <c r="F112" s="2">
        <v>361</v>
      </c>
      <c r="G112" s="2">
        <v>317</v>
      </c>
      <c r="H112" s="2">
        <v>33</v>
      </c>
      <c r="I112" s="2">
        <v>65</v>
      </c>
      <c r="J112" s="2">
        <v>8</v>
      </c>
      <c r="K112" s="2">
        <v>2</v>
      </c>
      <c r="L112" s="2">
        <v>3</v>
      </c>
      <c r="M112" s="2">
        <v>86</v>
      </c>
      <c r="N112" s="2">
        <v>24</v>
      </c>
      <c r="O112" s="2">
        <v>3</v>
      </c>
      <c r="P112" s="2">
        <v>5</v>
      </c>
      <c r="Q112" s="2">
        <v>14</v>
      </c>
      <c r="R112" s="2">
        <v>1</v>
      </c>
      <c r="S112" s="2">
        <v>28</v>
      </c>
      <c r="T112" s="2">
        <v>0</v>
      </c>
      <c r="U112" s="2">
        <v>1</v>
      </c>
      <c r="V112" s="2">
        <v>113</v>
      </c>
      <c r="W112" s="2">
        <v>6</v>
      </c>
      <c r="X112" s="2">
        <v>0.27100000000000002</v>
      </c>
      <c r="Y112" s="2">
        <v>0.27100000000000002</v>
      </c>
    </row>
    <row r="113" spans="1:25" x14ac:dyDescent="0.15">
      <c r="A113" s="7">
        <v>112</v>
      </c>
      <c r="B113" s="8" t="s">
        <v>750</v>
      </c>
      <c r="C113" s="28" t="s">
        <v>21</v>
      </c>
      <c r="D113" s="6">
        <v>0.20300000000000001</v>
      </c>
      <c r="E113" s="9">
        <v>109</v>
      </c>
      <c r="F113" s="9">
        <v>380</v>
      </c>
      <c r="G113" s="9">
        <v>316</v>
      </c>
      <c r="H113" s="9">
        <v>40</v>
      </c>
      <c r="I113" s="9">
        <v>64</v>
      </c>
      <c r="J113" s="9">
        <v>9</v>
      </c>
      <c r="K113" s="9">
        <v>3</v>
      </c>
      <c r="L113" s="9">
        <v>3</v>
      </c>
      <c r="M113" s="9">
        <v>88</v>
      </c>
      <c r="N113" s="9">
        <v>26</v>
      </c>
      <c r="O113" s="9">
        <v>4</v>
      </c>
      <c r="P113" s="9">
        <v>3</v>
      </c>
      <c r="Q113" s="9">
        <v>17</v>
      </c>
      <c r="R113" s="9">
        <v>0</v>
      </c>
      <c r="S113" s="9">
        <v>37</v>
      </c>
      <c r="T113" s="9">
        <v>0</v>
      </c>
      <c r="U113" s="9">
        <v>10</v>
      </c>
      <c r="V113" s="9">
        <v>61</v>
      </c>
      <c r="W113" s="9">
        <v>5</v>
      </c>
      <c r="X113" s="9">
        <v>0.30599999999999999</v>
      </c>
      <c r="Y113" s="9">
        <v>0.27800000000000002</v>
      </c>
    </row>
    <row r="114" spans="1:25" x14ac:dyDescent="0.15">
      <c r="A114" s="4">
        <v>112</v>
      </c>
      <c r="B114" s="5" t="s">
        <v>751</v>
      </c>
      <c r="C114" s="20" t="s">
        <v>19</v>
      </c>
      <c r="D114" s="6">
        <v>0.20300000000000001</v>
      </c>
      <c r="E114" s="2">
        <v>79</v>
      </c>
      <c r="F114" s="2">
        <v>263</v>
      </c>
      <c r="G114" s="2">
        <v>231</v>
      </c>
      <c r="H114" s="2">
        <v>28</v>
      </c>
      <c r="I114" s="2">
        <v>47</v>
      </c>
      <c r="J114" s="2">
        <v>8</v>
      </c>
      <c r="K114" s="2">
        <v>1</v>
      </c>
      <c r="L114" s="2">
        <v>3</v>
      </c>
      <c r="M114" s="2">
        <v>66</v>
      </c>
      <c r="N114" s="2">
        <v>21</v>
      </c>
      <c r="O114" s="2">
        <v>3</v>
      </c>
      <c r="P114" s="2">
        <v>0</v>
      </c>
      <c r="Q114" s="2">
        <v>5</v>
      </c>
      <c r="R114" s="2">
        <v>0</v>
      </c>
      <c r="S114" s="2">
        <v>24</v>
      </c>
      <c r="T114" s="2">
        <v>0</v>
      </c>
      <c r="U114" s="2">
        <v>3</v>
      </c>
      <c r="V114" s="2">
        <v>61</v>
      </c>
      <c r="W114" s="2">
        <v>8</v>
      </c>
      <c r="X114" s="2">
        <v>0.28699999999999998</v>
      </c>
      <c r="Y114" s="2">
        <v>0.28599999999999998</v>
      </c>
    </row>
    <row r="115" spans="1:25" x14ac:dyDescent="0.15">
      <c r="A115" s="7">
        <v>114</v>
      </c>
      <c r="B115" s="8" t="s">
        <v>752</v>
      </c>
      <c r="C115" s="28" t="s">
        <v>21</v>
      </c>
      <c r="D115" s="6">
        <v>0.20200000000000001</v>
      </c>
      <c r="E115" s="9">
        <v>100</v>
      </c>
      <c r="F115" s="9">
        <v>256</v>
      </c>
      <c r="G115" s="9">
        <v>218</v>
      </c>
      <c r="H115" s="9">
        <v>16</v>
      </c>
      <c r="I115" s="9">
        <v>44</v>
      </c>
      <c r="J115" s="9">
        <v>8</v>
      </c>
      <c r="K115" s="9">
        <v>2</v>
      </c>
      <c r="L115" s="9">
        <v>1</v>
      </c>
      <c r="M115" s="9">
        <v>59</v>
      </c>
      <c r="N115" s="9">
        <v>18</v>
      </c>
      <c r="O115" s="9">
        <v>0</v>
      </c>
      <c r="P115" s="9">
        <v>0</v>
      </c>
      <c r="Q115" s="9">
        <v>23</v>
      </c>
      <c r="R115" s="9">
        <v>2</v>
      </c>
      <c r="S115" s="9">
        <v>10</v>
      </c>
      <c r="T115" s="9">
        <v>0</v>
      </c>
      <c r="U115" s="9">
        <v>3</v>
      </c>
      <c r="V115" s="9">
        <v>50</v>
      </c>
      <c r="W115" s="9">
        <v>9</v>
      </c>
      <c r="X115" s="9">
        <v>0.245</v>
      </c>
      <c r="Y115" s="9">
        <v>0.27100000000000002</v>
      </c>
    </row>
    <row r="116" spans="1:25" x14ac:dyDescent="0.15">
      <c r="A116" s="4">
        <v>115</v>
      </c>
      <c r="B116" s="5" t="s">
        <v>753</v>
      </c>
      <c r="C116" s="30" t="s">
        <v>17</v>
      </c>
      <c r="D116" s="6">
        <v>0.19900000000000001</v>
      </c>
      <c r="E116" s="2">
        <v>112</v>
      </c>
      <c r="F116" s="2">
        <v>369</v>
      </c>
      <c r="G116" s="2">
        <v>281</v>
      </c>
      <c r="H116" s="2">
        <v>34</v>
      </c>
      <c r="I116" s="2">
        <v>56</v>
      </c>
      <c r="J116" s="2">
        <v>9</v>
      </c>
      <c r="K116" s="2">
        <v>0</v>
      </c>
      <c r="L116" s="2">
        <v>3</v>
      </c>
      <c r="M116" s="2">
        <v>74</v>
      </c>
      <c r="N116" s="2">
        <v>28</v>
      </c>
      <c r="O116" s="2">
        <v>2</v>
      </c>
      <c r="P116" s="2">
        <v>1</v>
      </c>
      <c r="Q116" s="2">
        <v>27</v>
      </c>
      <c r="R116" s="2">
        <v>1</v>
      </c>
      <c r="S116" s="2">
        <v>57</v>
      </c>
      <c r="T116" s="2">
        <v>0</v>
      </c>
      <c r="U116" s="2">
        <v>3</v>
      </c>
      <c r="V116" s="2">
        <v>62</v>
      </c>
      <c r="W116" s="2">
        <v>8</v>
      </c>
      <c r="X116" s="2">
        <v>0.33900000000000002</v>
      </c>
      <c r="Y116" s="2">
        <v>0.26300000000000001</v>
      </c>
    </row>
    <row r="117" spans="1:25" x14ac:dyDescent="0.15">
      <c r="A117" s="7">
        <v>116</v>
      </c>
      <c r="B117" s="8" t="s">
        <v>754</v>
      </c>
      <c r="C117" s="28" t="s">
        <v>21</v>
      </c>
      <c r="D117" s="6">
        <v>0.189</v>
      </c>
      <c r="E117" s="9">
        <v>103</v>
      </c>
      <c r="F117" s="9">
        <v>239</v>
      </c>
      <c r="G117" s="9">
        <v>196</v>
      </c>
      <c r="H117" s="9">
        <v>21</v>
      </c>
      <c r="I117" s="9">
        <v>37</v>
      </c>
      <c r="J117" s="9">
        <v>9</v>
      </c>
      <c r="K117" s="9">
        <v>2</v>
      </c>
      <c r="L117" s="9">
        <v>5</v>
      </c>
      <c r="M117" s="9">
        <v>65</v>
      </c>
      <c r="N117" s="9">
        <v>23</v>
      </c>
      <c r="O117" s="9">
        <v>0</v>
      </c>
      <c r="P117" s="9">
        <v>0</v>
      </c>
      <c r="Q117" s="9">
        <v>22</v>
      </c>
      <c r="R117" s="9">
        <v>1</v>
      </c>
      <c r="S117" s="9">
        <v>18</v>
      </c>
      <c r="T117" s="9">
        <v>1</v>
      </c>
      <c r="U117" s="9">
        <v>2</v>
      </c>
      <c r="V117" s="9">
        <v>47</v>
      </c>
      <c r="W117" s="9">
        <v>2</v>
      </c>
      <c r="X117" s="9">
        <v>0.26300000000000001</v>
      </c>
      <c r="Y117" s="9">
        <v>0.33200000000000002</v>
      </c>
    </row>
  </sheetData>
  <phoneticPr fontId="1"/>
  <hyperlinks>
    <hyperlink ref="B2" r:id="rId1" display="https://baseball-data.com/17/player/f/%E8%BF%91%E8%97%A4%E3%80%80%E5%81%A5%E4%BB%8B"/>
    <hyperlink ref="B3" r:id="rId2" display="https://baseball-data.com/17/player/f/%E5%A4%A7%E8%B0%B7%E3%80%80%E7%BF%94%E5%B9%B3"/>
    <hyperlink ref="B4" r:id="rId3" display="https://baseball-data.com/17/player/c/%E6%9D%BE%E5%B1%B1%E3%80%80%E7%AB%9C%E5%B9%B3"/>
    <hyperlink ref="B5" r:id="rId4" display="https://baseball-data.com/17/player/yb/%E5%AE%AE%EF%A8%91%E3%80%80%E6%95%8F%E9%83%8E"/>
    <hyperlink ref="B6" r:id="rId5" display="https://baseball-data.com/17/player/l/%E7%A7%8B%E5%B1%B1%E3%80%80%E7%BF%94%E5%90%BE"/>
    <hyperlink ref="B7" r:id="rId6" display="https://baseball-data.com/17/player/g/%E3%83%9E%E3%82%AE%E3%83%BC"/>
    <hyperlink ref="B8" r:id="rId7" display="https://baseball-data.com/17/player/d/%E5%A4%A7%E5%B3%B6%E3%80%80%E6%B4%8B%E5%B9%B3"/>
    <hyperlink ref="B9" r:id="rId8" display="https://baseball-data.com/17/player/bs/%E5%90%89%E7%94%B0%E3%80%80%E6%AD%A3%E5%B0%9A"/>
    <hyperlink ref="B10" r:id="rId9" display="https://baseball-data.com/17/player/h/%E6%9F%B3%E7%94%B0%E3%80%80%E6%82%A0%E5%B2%90"/>
    <hyperlink ref="B11" r:id="rId10" display="https://baseball-data.com/17/player/c/%E5%AE%89%E9%83%A8%E3%80%80%E5%8F%8B%E8%A3%95"/>
    <hyperlink ref="B12" r:id="rId11" display="https://baseball-data.com/17/player/c/%E4%B8%B8%E3%80%80%E4%BD%B3%E6%B5%A9"/>
    <hyperlink ref="B13" r:id="rId12" display="https://baseball-data.com/17/player/s/%E9%9B%84%E5%B9%B3"/>
    <hyperlink ref="B14" r:id="rId13" display="https://baseball-data.com/17/player/yb/%E3%83%AD%E3%83%9A%E3%82%B9"/>
    <hyperlink ref="B15" r:id="rId14" display="https://baseball-data.com/17/player/c/%E9%88%B4%E6%9C%A8%E3%80%80%E8%AA%A0%E4%B9%9F"/>
    <hyperlink ref="B16" r:id="rId15" display="https://baseball-data.com/17/player/l/%E5%B1%B1%E5%B7%9D%E3%80%80%E7%A9%82%E9%AB%98"/>
    <hyperlink ref="B17" r:id="rId16" display="https://baseball-data.com/17/player/h/%E5%86%85%E5%B7%9D%E3%80%80%E8%81%96%E4%B8%80"/>
    <hyperlink ref="B18" r:id="rId17" display="https://baseball-data.com/17/player/f/%E8%A5%BF%E5%B7%9D%E3%80%80%E9%81%A5%E8%BC%9D"/>
    <hyperlink ref="B19" r:id="rId18" display="https://baseball-data.com/17/player/e/%E8%8C%82%E6%9C%A8%E3%80%80%E6%A0%84%E4%BA%94%E9%83%8E"/>
    <hyperlink ref="B20" r:id="rId19" display="https://baseball-data.com/17/player/e/%E9%8A%80%E6%AC%A1"/>
    <hyperlink ref="B21" r:id="rId20" display="https://baseball-data.com/17/player/t/%E9%B3%A5%E8%B0%B7%E3%80%80%E6%95%AC"/>
    <hyperlink ref="B22" r:id="rId21" display="https://baseball-data.com/17/player/c/%E6%96%B0%E4%BA%95%E3%80%80%E8%B2%B4%E6%B5%A9"/>
    <hyperlink ref="B23" r:id="rId22" display="https://baseball-data.com/17/player/l/%E6%B5%85%E6%9D%91%E3%80%80%E6%A0%84%E6%96%97"/>
    <hyperlink ref="B24" r:id="rId23" display="https://baseball-data.com/17/player/g/%E5%9D%82%E6%9C%AC%E3%80%80%E5%8B%87%E4%BA%BA"/>
    <hyperlink ref="B25" r:id="rId24" display="https://baseball-data.com/17/player/c/%E7%94%B0%E4%B8%AD%E3%80%80%E5%BA%83%E8%BC%94"/>
    <hyperlink ref="B26" r:id="rId25" display="https://baseball-data.com/17/player/s/%E5%9D%82%E5%8F%A3%E3%80%80%E6%99%BA%E9%9A%86"/>
    <hyperlink ref="B27" r:id="rId26" display="https://baseball-data.com/17/player/t/%E7%B3%B8%E4%BA%95%E3%80%80%E5%98%89%E7%94%B7"/>
    <hyperlink ref="B28" r:id="rId27" display="https://baseball-data.com/17/player/bs/%E3%83%9E%E3%83%AC%E3%83%BC%E3%83%AD"/>
    <hyperlink ref="B29" r:id="rId28" display="https://baseball-data.com/17/player/d/%E4%BA%80%E6%BE%A4%E3%80%80%E6%81%AD%E5%B9%B3"/>
    <hyperlink ref="B30" r:id="rId29" display="https://baseball-data.com/17/player/bs/%E4%B8%AD%E5%B3%B6%E3%80%80%E5%AE%8F%E4%B9%8B"/>
    <hyperlink ref="B31" r:id="rId30" display="https://baseball-data.com/17/player/yb/%E7%AD%92%E9%A6%99%E3%80%80%E5%98%89%E6%99%BA"/>
    <hyperlink ref="B32" r:id="rId31" display="https://baseball-data.com/17/player/t/%E4%B8%8A%E6%9C%AC%E3%80%80%E5%8D%9A%E7%B4%80"/>
    <hyperlink ref="B33" r:id="rId32" display="https://baseball-data.com/17/player/e/%E3%83%9A%E3%82%B2%E3%83%BC%E3%83%AD"/>
    <hyperlink ref="B34" r:id="rId33" display="https://baseball-data.com/17/player/t/%E5%A4%A7%E5%92%8C"/>
    <hyperlink ref="B35" r:id="rId34" display="https://baseball-data.com/17/player/d/%E3%82%B2%E3%83%AC%E3%83%BC%E3%83%AD"/>
    <hyperlink ref="B36" r:id="rId35" display="https://baseball-data.com/17/player/h/%E6%98%8E%E7%9F%B3%E3%80%80%E5%81%A5%E5%BF%97"/>
    <hyperlink ref="B37" r:id="rId36" display="https://baseball-data.com/17/player/bs/%E5%B0%8F%E8%B0%B7%E9%87%8E%E3%80%80%E6%A0%84%E4%B8%80"/>
    <hyperlink ref="B38" r:id="rId37" display="https://baseball-data.com/17/player/c/%E6%9C%83%E6%BE%A4%E3%80%80%E7%BF%BC"/>
    <hyperlink ref="B39" r:id="rId38" display="https://baseball-data.com/17/player/m/%E4%B8%AD%E6%9D%91%E3%80%80%E5%A5%A8%E5%90%BE"/>
    <hyperlink ref="B40" r:id="rId39" display="https://baseball-data.com/17/player/f/%E6%9D%BE%E6%9C%AC%E3%80%80%E5%89%9B"/>
    <hyperlink ref="B41" r:id="rId40" display="https://baseball-data.com/17/player/bs/%E3%83%AD%E3%83%A1%E3%83%AD"/>
    <hyperlink ref="B42" r:id="rId41" display="https://baseball-data.com/17/player/l/%E9%87%91%E5%AD%90%E3%80%80%E4%BE%91%E5%8F%B8"/>
    <hyperlink ref="B43" r:id="rId42" display="https://baseball-data.com/17/player/c/%E8%8F%8A%E6%B1%A0%E3%80%80%E6%B6%BC%E4%BB%8B"/>
    <hyperlink ref="B44" r:id="rId43" display="https://baseball-data.com/17/player/e/%E3%82%A6%E3%82%A3%E3%83%BC%E3%83%A9%E3%83%BC"/>
    <hyperlink ref="B45" r:id="rId44" display="https://baseball-data.com/17/player/d/%E7%A6%8F%E7%94%B0%E3%80%80%E6%B0%B8%E5%B0%86"/>
    <hyperlink ref="B46" r:id="rId45" display="https://baseball-data.com/17/player/l/%E6%BA%90%E7%94%B0%E3%80%80%E5%A3%AE%E4%BA%AE"/>
    <hyperlink ref="B47" r:id="rId46" display="https://baseball-data.com/17/player/h/%E4%B8%AD%E6%9D%91%E3%80%80%E6%99%83"/>
    <hyperlink ref="B48" r:id="rId47" display="https://baseball-data.com/17/player/yb/%E6%A1%91%E5%8E%9F%E3%80%80%E5%B0%86%E5%BF%97"/>
    <hyperlink ref="B49" r:id="rId48" display="https://baseball-data.com/17/player/m/%E8%A7%92%E4%B8%AD%E3%80%80%E5%8B%9D%E4%B9%9F"/>
    <hyperlink ref="B50" r:id="rId49" display="https://baseball-data.com/17/player/bs/%EF%BC%B4%EF%BC%8D%E5%B2%A1%E7%94%B0"/>
    <hyperlink ref="B51" r:id="rId50" display="https://baseball-data.com/17/player/m/%E5%8A%A0%E8%97%A4%E3%80%80%E7%BF%94%E5%B9%B3"/>
    <hyperlink ref="B52" r:id="rId51" display="https://baseball-data.com/17/player/e/%E5%B3%B6%E5%86%85%E3%80%80%E5%AE%8F%E6%98%8E"/>
    <hyperlink ref="B53" r:id="rId52" display="https://baseball-data.com/17/player/d/%E8%97%A4%E4%BA%95%E3%80%80%E6%B7%B3%E5%BF%97"/>
    <hyperlink ref="B54" r:id="rId53" display="https://baseball-data.com/17/player/c/%E3%82%A8%E3%83%AB%E3%83%89%E3%83%AC%E3%83%83%E3%83%89"/>
    <hyperlink ref="B55" r:id="rId54" display="https://baseball-data.com/17/player/h/%E4%BB%8A%E5%AE%AE%E3%80%80%E5%81%A5%E5%A4%AA"/>
    <hyperlink ref="B56" r:id="rId55" display="https://baseball-data.com/17/player/d/%E4%BA%AC%E7%94%B0%E3%80%80%E9%99%BD%E5%A4%AA"/>
    <hyperlink ref="B57" r:id="rId56" display="https://baseball-data.com/17/player/h/%E6%9D%BE%E7%94%B0%E3%80%80%E5%AE%A3%E6%B5%A9"/>
    <hyperlink ref="B58" r:id="rId57" display="https://baseball-data.com/17/player/m/%E8%8D%BB%E9%87%8E%E3%80%80%E8%B2%B4%E5%8F%B8"/>
    <hyperlink ref="B59" r:id="rId58" display="https://baseball-data.com/17/player/g/%E9%99%BD%E3%80%80%E5%B2%B1%E9%8B%BC"/>
    <hyperlink ref="B60" r:id="rId59" display="https://baseball-data.com/17/player/t/%E7%A6%8F%E7%95%99%E3%80%80%E5%AD%9D%E4%BB%8B"/>
    <hyperlink ref="B61" r:id="rId60" display="https://baseball-data.com/17/player/h/%E3%83%87%E3%82%B9%E3%83%91%E3%82%A4%E3%83%8D"/>
    <hyperlink ref="B62" r:id="rId61" display="https://baseball-data.com/17/player/yb/%E5%80%89%E6%9C%AC%E3%80%80%E5%AF%BF%E5%BD%A6"/>
    <hyperlink ref="B63" r:id="rId62" display="https://baseball-data.com/17/player/g/%E9%98%BF%E9%83%A8%E3%80%80%E6%85%8E%E4%B9%8B%E5%8A%A9"/>
    <hyperlink ref="B64" r:id="rId63" display="https://baseball-data.com/17/player/g/%E6%9D%91%E7%94%B0%E3%80%80%E4%BF%AE%E4%B8%80"/>
    <hyperlink ref="B65" r:id="rId64" display="https://baseball-data.com/17/player/g/%E9%95%B7%E9%87%8E%E3%80%80%E4%B9%85%E7%BE%A9"/>
    <hyperlink ref="B66" r:id="rId65" display="https://baseball-data.com/17/player/m/%E9%88%B4%E6%9C%A8%E3%80%80%E5%A4%A7%E5%9C%B0"/>
    <hyperlink ref="B67" r:id="rId66" display="https://baseball-data.com/17/player/h/%E4%B8%8A%E6%9E%97%E3%80%80%E8%AA%A0%E7%9F%A5"/>
    <hyperlink ref="B68" r:id="rId67" display="https://baseball-data.com/17/player/e/%E5%B2%A1%E5%B3%B6%E3%80%80%E8%B1%AA%E9%83%8E"/>
    <hyperlink ref="B69" r:id="rId68" display="https://baseball-data.com/17/player/l/%E5%A4%96%E5%B4%8E%E3%80%80%E4%BF%AE%E6%B1%B0"/>
    <hyperlink ref="B70" r:id="rId69" display="https://baseball-data.com/17/player/f/%E5%A4%A7%E7%94%B0%E3%80%80%E6%B3%B0%E7%A4%BA"/>
    <hyperlink ref="B71" r:id="rId70" display="https://baseball-data.com/17/player/s/%E8%97%A4%E4%BA%95%E3%80%80%E4%BA%AE%E5%A4%AA"/>
    <hyperlink ref="B72" r:id="rId71" display="https://baseball-data.com/17/player/s/%E3%83%90%E3%83%AC%E3%83%B3%E3%83%86%E3%82%A3%E3%83%B3"/>
    <hyperlink ref="B73" r:id="rId72" display="https://baseball-data.com/17/player/l/%E6%A0%97%E5%B1%B1%E3%80%80%E5%B7%A7"/>
    <hyperlink ref="B74" r:id="rId73" display="https://baseball-data.com/17/player/f/%E7%94%B0%E4%B8%AD%E3%80%80%E8%B3%A2%E4%BB%8B"/>
    <hyperlink ref="B75" r:id="rId74" display="https://baseball-data.com/17/player/e/%E8%97%A4%E7%94%B0%E3%80%80%E4%B8%80%E4%B9%9F"/>
    <hyperlink ref="B76" r:id="rId75" display="https://baseball-data.com/17/player/l/%E7%82%AD%E8%B0%B7%E3%80%80%E9%8A%80%E4%BB%81%EF%A4%A9"/>
    <hyperlink ref="B77" r:id="rId76" display="https://baseball-data.com/17/player/g/%E4%BA%80%E4%BA%95%E3%80%80%E5%96%84%E8%A1%8C"/>
    <hyperlink ref="B78" r:id="rId77" display="https://baseball-data.com/17/player/d/%E3%83%93%E3%82%B7%E3%82%A8%E3%83%89"/>
    <hyperlink ref="B79" r:id="rId78" display="https://baseball-data.com/17/player/t/%E9%AB%99%E5%B1%B1%E3%80%80%E4%BF%8A"/>
    <hyperlink ref="B80" r:id="rId79" display="https://baseball-data.com/17/player/e/%E8%81%96%E6%BE%A4%E3%80%80%E8%AB%92"/>
    <hyperlink ref="B81" r:id="rId80" display="https://baseball-data.com/17/player/d/%E8%8D%92%E6%9C%A8%E3%80%80%E9%9B%85%E5%8D%9A"/>
    <hyperlink ref="B82" r:id="rId81" display="https://baseball-data.com/17/player/g/%E4%B8%AD%E4%BA%95%E3%80%80%E5%A4%A7%E4%BB%8B"/>
    <hyperlink ref="B83" r:id="rId82" display="https://baseball-data.com/17/player/m/%E7%94%B0%E6%9D%91%E3%80%80%E9%BE%8D%E5%BC%98"/>
    <hyperlink ref="B84" r:id="rId83" display="https://baseball-data.com/17/player/s/%E5%B1%B1%E7%94%B0%E3%80%80%E5%93%B2%E4%BA%BA"/>
    <hyperlink ref="B85" r:id="rId84" display="https://baseball-data.com/17/player/bs/%E5%A4%A7%E5%9F%8E%E3%80%80%E6%BB%89%E4%BA%8C"/>
    <hyperlink ref="B86" r:id="rId85" display="https://baseball-data.com/17/player/d/%E5%B9%B3%E7%94%B0%E3%80%80%E8%89%AF%E4%BB%8B"/>
    <hyperlink ref="B87" r:id="rId86" display="https://baseball-data.com/17/player/yb/%E6%A2%B6%E8%B0%B7%E3%80%80%E9%9A%86%E5%B9%B8"/>
    <hyperlink ref="B88" r:id="rId87" display="https://baseball-data.com/17/player/s/%E4%B8%AD%E6%9D%91%E3%80%80%E6%82%A0%E5%B9%B3"/>
    <hyperlink ref="B89" r:id="rId88" display="https://baseball-data.com/17/player/m/%E3%83%9A%E3%83%BC%E3%83%8B%E3%83%A3"/>
    <hyperlink ref="B90" r:id="rId89" display="https://baseball-data.com/17/player/g/%E7%9F%B3%E5%B7%9D%E3%80%80%E6%85%8E%E5%90%BE"/>
    <hyperlink ref="B91" r:id="rId90" display="https://baseball-data.com/17/player/s/%E5%B1%B1%E5%B4%8E%E3%80%80%E6%99%83%E5%A4%A7%E6%9C%97"/>
    <hyperlink ref="B92" r:id="rId91" display="https://baseball-data.com/17/player/m/%E4%B8%89%E6%9C%A8%E3%80%80%E4%BA%AE"/>
    <hyperlink ref="B93" r:id="rId92" display="https://baseball-data.com/17/player/t/%E4%B8%AD%E8%B0%B7%E3%80%80%E5%B0%86%E5%A4%A7"/>
    <hyperlink ref="B94" r:id="rId93" display="https://baseball-data.com/17/player/l/%E3%83%A1%E3%83%92%E3%82%A2"/>
    <hyperlink ref="B95" r:id="rId94" display="https://baseball-data.com/17/player/bs/%E9%A7%BF%E5%A4%AA"/>
    <hyperlink ref="B96" r:id="rId95" display="https://baseball-data.com/17/player/e/%E3%82%A2%E3%83%9E%E3%83%80%E3%83%BC"/>
    <hyperlink ref="B97" r:id="rId96" display="https://baseball-data.com/17/player/bs/%E8%A5%BF%E9%87%8E%E3%80%80%E7%9C%9F%E5%BC%98"/>
    <hyperlink ref="B98" r:id="rId97" display="https://baseball-data.com/17/player/yb/%E6%9F%B4%E7%94%B0%E3%80%80%E7%AB%9C%E6%8B%93"/>
    <hyperlink ref="B99" r:id="rId98" display="https://baseball-data.com/17/player/h/%E7%94%B2%E6%96%90%E3%80%80%E6%8B%93%E4%B9%9F"/>
    <hyperlink ref="B100" r:id="rId99" display="https://baseball-data.com/17/player/f/%E3%83%AC%E3%82%A2%E3%83%BC%E3%83%89"/>
    <hyperlink ref="B101" r:id="rId100" display="https://baseball-data.com/17/player/s/%E5%A4%A7%E5%BC%95%E3%80%80%E5%95%93%E6%AC%A1"/>
    <hyperlink ref="B102" r:id="rId101" display="https://baseball-data.com/17/player/d/%E6%9D%BE%E4%BA%95%E3%80%80%E9%9B%85%E4%BA%BA"/>
    <hyperlink ref="B103" r:id="rId102" display="https://baseball-data.com/17/player/m/%E3%83%91%E3%83%A9%E3%83%87%E3%82%B9"/>
    <hyperlink ref="B104" r:id="rId103" display="https://baseball-data.com/17/player/l/%E4%B8%AD%E6%9D%91%E3%80%80%E5%89%9B%E4%B9%9F"/>
    <hyperlink ref="B105" r:id="rId104" display="https://baseball-data.com/17/player/f/%E4%B8%AD%E7%94%B0%E3%80%80%E7%BF%94"/>
    <hyperlink ref="B106" r:id="rId105" display="https://baseball-data.com/17/player/yb/%E6%88%B8%E6%9F%B1%E3%80%80%E6%81%AD%E5%AD%9D"/>
    <hyperlink ref="B107" r:id="rId106" display="https://baseball-data.com/17/player/t/%E5%8C%97%E6%A2%9D%E3%80%80%E5%8F%B2%E4%B9%9F"/>
    <hyperlink ref="B108" r:id="rId107" display="https://baseball-data.com/17/player/f/%E4%B8%AD%E5%B3%B6%E3%80%80%E5%8D%93%E4%B9%9F"/>
    <hyperlink ref="B109" r:id="rId108" display="https://baseball-data.com/17/player/g/%E5%B0%8F%E6%9E%97%E3%80%80%E8%AA%A0%E5%8F%B8"/>
    <hyperlink ref="B110" r:id="rId109" display="https://baseball-data.com/17/player/t/%E6%A2%85%E9%87%8E%E3%80%80%E9%9A%86%E5%A4%AA%E9%83%8E"/>
    <hyperlink ref="B111" r:id="rId110" display="https://baseball-data.com/17/player/m/%E5%A4%A7%E5%B6%BA%E3%80%80%E7%BF%94%E5%A4%AA"/>
    <hyperlink ref="B112" r:id="rId111" display="https://baseball-data.com/17/player/f/%E7%9F%B3%E4%BA%95%E3%80%80%E4%B8%80%E6%88%90"/>
    <hyperlink ref="B113" r:id="rId112" display="https://baseball-data.com/17/player/bs/%E5%AE%89%E9%81%94%E3%80%80%E4%BA%86%E4%B8%80"/>
    <hyperlink ref="B114" r:id="rId113" display="https://baseball-data.com/17/player/m/%E6%B8%85%E7%94%B0%E3%80%80%E8%82%B2%E5%AE%8F"/>
    <hyperlink ref="B115" r:id="rId114" display="https://baseball-data.com/17/player/bs/%E8%8B%A5%E6%9C%88%E3%80%80%E5%81%A5%E7%9F%A2"/>
    <hyperlink ref="B116" r:id="rId115" display="https://baseball-data.com/17/player/e/%E5%B6%8B%E3%80%80%E5%9F%BA%E5%AE%8F"/>
    <hyperlink ref="B117" r:id="rId116" display="https://baseball-data.com/17/player/bs/%E4%BC%8A%E8%97%A4%E3%80%80%E5%85%89"/>
  </hyperlinks>
  <pageMargins left="0.7" right="0.7" top="0.75" bottom="0.75" header="0.3" footer="0.3"/>
  <pageSetup paperSize="9" orientation="portrait" r:id="rId117"/>
  <legacyDrawing r:id="rId118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67"/>
  <sheetViews>
    <sheetView topLeftCell="A10" zoomScale="85" zoomScaleNormal="85" workbookViewId="0">
      <selection activeCell="AB34" sqref="AB34"/>
    </sheetView>
  </sheetViews>
  <sheetFormatPr defaultRowHeight="13.5" x14ac:dyDescent="0.15"/>
  <cols>
    <col min="2" max="2" width="14.375" bestFit="1" customWidth="1"/>
    <col min="3" max="3" width="10.875" bestFit="1" customWidth="1"/>
    <col min="4" max="26" width="0" hidden="1" customWidth="1"/>
    <col min="28" max="28" width="21.375" customWidth="1"/>
  </cols>
  <sheetData>
    <row r="1" spans="1:46" ht="54" x14ac:dyDescent="0.15">
      <c r="A1" s="38" t="s">
        <v>306</v>
      </c>
      <c r="B1" s="40" t="s">
        <v>0</v>
      </c>
      <c r="C1" s="40" t="s">
        <v>12</v>
      </c>
      <c r="D1" s="38" t="s">
        <v>326</v>
      </c>
      <c r="E1" s="38" t="s">
        <v>1</v>
      </c>
      <c r="F1" s="38" t="s">
        <v>2</v>
      </c>
      <c r="G1" s="38" t="s">
        <v>3</v>
      </c>
      <c r="H1" s="38" t="s">
        <v>4</v>
      </c>
      <c r="I1" s="38" t="s">
        <v>5</v>
      </c>
      <c r="J1" s="38" t="s">
        <v>6</v>
      </c>
      <c r="K1" s="38" t="s">
        <v>7</v>
      </c>
      <c r="L1" s="38" t="s">
        <v>307</v>
      </c>
      <c r="M1" s="38" t="s">
        <v>308</v>
      </c>
      <c r="N1" s="38" t="s">
        <v>309</v>
      </c>
      <c r="O1" s="38" t="s">
        <v>310</v>
      </c>
      <c r="P1" s="38" t="s">
        <v>311</v>
      </c>
      <c r="Q1" s="38" t="s">
        <v>312</v>
      </c>
      <c r="R1" s="38" t="s">
        <v>313</v>
      </c>
      <c r="S1" s="38" t="s">
        <v>314</v>
      </c>
      <c r="T1" s="38" t="s">
        <v>56</v>
      </c>
      <c r="U1" s="38" t="s">
        <v>316</v>
      </c>
      <c r="V1" s="38" t="s">
        <v>317</v>
      </c>
      <c r="W1" s="38" t="s">
        <v>318</v>
      </c>
      <c r="X1" s="38" t="s">
        <v>319</v>
      </c>
      <c r="Y1" s="38" t="s">
        <v>320</v>
      </c>
      <c r="Z1" s="38" t="s">
        <v>321</v>
      </c>
      <c r="AA1" s="46" t="s">
        <v>187</v>
      </c>
      <c r="AB1" s="46" t="s">
        <v>67</v>
      </c>
      <c r="AC1" s="46" t="s">
        <v>326</v>
      </c>
      <c r="AD1" s="42" t="s">
        <v>322</v>
      </c>
      <c r="AE1" s="42" t="s">
        <v>323</v>
      </c>
      <c r="AF1" s="49" t="s">
        <v>324</v>
      </c>
      <c r="AG1" s="49" t="s">
        <v>325</v>
      </c>
      <c r="AH1" s="43" t="s">
        <v>482</v>
      </c>
      <c r="AI1" s="39" t="s">
        <v>481</v>
      </c>
      <c r="AJ1" s="39" t="s">
        <v>467</v>
      </c>
      <c r="AK1" s="11" t="s">
        <v>479</v>
      </c>
      <c r="AL1" s="39" t="s">
        <v>468</v>
      </c>
      <c r="AM1" s="39" t="s">
        <v>469</v>
      </c>
      <c r="AN1" s="39" t="s">
        <v>470</v>
      </c>
      <c r="AO1" s="39" t="s">
        <v>61</v>
      </c>
      <c r="AP1" s="39" t="s">
        <v>62</v>
      </c>
      <c r="AQ1" s="39" t="s">
        <v>63</v>
      </c>
      <c r="AR1" s="39" t="s">
        <v>64</v>
      </c>
      <c r="AS1" s="39" t="s">
        <v>65</v>
      </c>
      <c r="AT1" s="39" t="s">
        <v>66</v>
      </c>
    </row>
    <row r="2" spans="1:46" x14ac:dyDescent="0.15">
      <c r="A2" s="4">
        <v>1</v>
      </c>
      <c r="B2" s="5" t="s">
        <v>330</v>
      </c>
      <c r="C2" s="13" t="s">
        <v>13</v>
      </c>
      <c r="D2" s="6">
        <v>1.59</v>
      </c>
      <c r="E2" s="2">
        <v>25</v>
      </c>
      <c r="F2" s="2">
        <v>17</v>
      </c>
      <c r="G2" s="2">
        <v>5</v>
      </c>
      <c r="H2" s="2">
        <v>0</v>
      </c>
      <c r="I2" s="2">
        <v>0</v>
      </c>
      <c r="J2" s="2">
        <v>0</v>
      </c>
      <c r="K2" s="2">
        <v>6</v>
      </c>
      <c r="L2" s="2">
        <v>4</v>
      </c>
      <c r="M2" s="2">
        <v>3</v>
      </c>
      <c r="N2" s="2">
        <v>0.77300000000000002</v>
      </c>
      <c r="O2" s="2">
        <v>713</v>
      </c>
      <c r="P2" s="2">
        <v>187.1</v>
      </c>
      <c r="Q2" s="2">
        <v>129</v>
      </c>
      <c r="R2" s="2">
        <v>10</v>
      </c>
      <c r="S2" s="2">
        <v>31</v>
      </c>
      <c r="T2" s="2">
        <v>0</v>
      </c>
      <c r="U2" s="2">
        <v>1</v>
      </c>
      <c r="V2" s="2">
        <v>171</v>
      </c>
      <c r="W2" s="2">
        <v>1</v>
      </c>
      <c r="X2" s="2">
        <v>0</v>
      </c>
      <c r="Y2" s="2">
        <v>36</v>
      </c>
      <c r="Z2" s="2">
        <v>33</v>
      </c>
      <c r="AB2" t="s">
        <v>790</v>
      </c>
      <c r="AC2" s="2">
        <f t="shared" ref="AC2:AC65" si="0">D2</f>
        <v>1.59</v>
      </c>
      <c r="AD2" s="10">
        <f t="shared" ref="AD2" si="1">(S2+U2)/O2</f>
        <v>4.4880785413744739E-2</v>
      </c>
      <c r="AE2" s="10">
        <f t="shared" ref="AE2" si="2">V2/O2</f>
        <v>0.23983169705469845</v>
      </c>
      <c r="AF2" s="10">
        <f t="shared" ref="AF2" si="3">Q2/O2</f>
        <v>0.18092566619915848</v>
      </c>
      <c r="AG2" s="10">
        <f t="shared" ref="AG2" si="4">R2/O2</f>
        <v>1.4025245441795231E-2</v>
      </c>
      <c r="AH2" s="52">
        <f>100*AI2/50</f>
        <v>66</v>
      </c>
      <c r="AI2">
        <f>(work!$E$2*AO2)+(work!$E$3*AP2)+(work!$E$4*AQ2)+(work!$E$5*AR2)+(work!$E$6*AS2)+(work!$E$7*AT2)</f>
        <v>33</v>
      </c>
      <c r="AJ2" t="s">
        <v>475</v>
      </c>
      <c r="AK2" t="s">
        <v>473</v>
      </c>
      <c r="AL2" t="s">
        <v>474</v>
      </c>
      <c r="AM2" t="s">
        <v>478</v>
      </c>
      <c r="AN2" t="s">
        <v>474</v>
      </c>
      <c r="AO2">
        <f t="shared" ref="AO2:AO65" si="5">COUNTIF($AJ2:$AN2,"A")</f>
        <v>1</v>
      </c>
      <c r="AP2">
        <f t="shared" ref="AP2:AP65" si="6">COUNTIF($AJ2:$AN2,"B")</f>
        <v>2</v>
      </c>
      <c r="AQ2">
        <f t="shared" ref="AQ2:AQ65" si="7">COUNTIF($AJ2:$AN2,"C")</f>
        <v>1</v>
      </c>
      <c r="AR2">
        <f t="shared" ref="AR2:AR65" si="8">COUNTIF($AJ2:$AN2,"D")</f>
        <v>0</v>
      </c>
      <c r="AS2">
        <f t="shared" ref="AS2:AS65" si="9">COUNTIF($AJ2:$AN2,"E")</f>
        <v>0</v>
      </c>
      <c r="AT2">
        <f t="shared" ref="AT2:AT65" si="10">COUNTIF($AJ2:$AN2,"F")</f>
        <v>1</v>
      </c>
    </row>
    <row r="3" spans="1:46" x14ac:dyDescent="0.15">
      <c r="A3" s="7">
        <v>2</v>
      </c>
      <c r="B3" s="8" t="s">
        <v>337</v>
      </c>
      <c r="C3" s="21" t="s">
        <v>20</v>
      </c>
      <c r="D3" s="6">
        <v>1.97</v>
      </c>
      <c r="E3" s="9">
        <v>26</v>
      </c>
      <c r="F3" s="9">
        <v>16</v>
      </c>
      <c r="G3" s="9">
        <v>6</v>
      </c>
      <c r="H3" s="9">
        <v>0</v>
      </c>
      <c r="I3" s="9">
        <v>0</v>
      </c>
      <c r="J3" s="9">
        <v>0</v>
      </c>
      <c r="K3" s="9">
        <v>6</v>
      </c>
      <c r="L3" s="9">
        <v>4</v>
      </c>
      <c r="M3" s="9">
        <v>0</v>
      </c>
      <c r="N3" s="9">
        <v>0.72699999999999998</v>
      </c>
      <c r="O3" s="9">
        <v>735</v>
      </c>
      <c r="P3" s="9">
        <v>187.2</v>
      </c>
      <c r="Q3" s="9">
        <v>122</v>
      </c>
      <c r="R3" s="9">
        <v>16</v>
      </c>
      <c r="S3" s="9">
        <v>49</v>
      </c>
      <c r="T3" s="9">
        <v>0</v>
      </c>
      <c r="U3" s="9">
        <v>6</v>
      </c>
      <c r="V3" s="9">
        <v>217</v>
      </c>
      <c r="W3" s="9">
        <v>6</v>
      </c>
      <c r="X3" s="9">
        <v>0</v>
      </c>
      <c r="Y3" s="9">
        <v>49</v>
      </c>
      <c r="Z3" s="9">
        <v>41</v>
      </c>
      <c r="AB3" t="s">
        <v>791</v>
      </c>
      <c r="AC3" s="2">
        <f t="shared" si="0"/>
        <v>1.97</v>
      </c>
      <c r="AD3" s="10">
        <f t="shared" ref="AD3:AD66" si="11">(S3+U3)/O3</f>
        <v>7.4829931972789115E-2</v>
      </c>
      <c r="AE3" s="10">
        <f t="shared" ref="AE3:AE66" si="12">V3/O3</f>
        <v>0.29523809523809524</v>
      </c>
      <c r="AF3" s="10">
        <f t="shared" ref="AF3:AF66" si="13">Q3/O3</f>
        <v>0.16598639455782313</v>
      </c>
      <c r="AG3" s="10">
        <f t="shared" ref="AG3:AG66" si="14">R3/O3</f>
        <v>2.1768707482993196E-2</v>
      </c>
      <c r="AH3" s="52">
        <f t="shared" ref="AH3:AH66" si="15">100*AI3/50</f>
        <v>66</v>
      </c>
      <c r="AI3">
        <f>(work!$E$2*AO3)+(work!$E$3*AP3)+(work!$E$4*AQ3)+(work!$E$5*AR3)+(work!$E$6*AS3)+(work!$E$7*AT3)</f>
        <v>33</v>
      </c>
      <c r="AJ3" t="s">
        <v>475</v>
      </c>
      <c r="AK3" t="s">
        <v>473</v>
      </c>
      <c r="AL3" t="s">
        <v>474</v>
      </c>
      <c r="AM3" t="s">
        <v>478</v>
      </c>
      <c r="AN3" t="s">
        <v>474</v>
      </c>
      <c r="AO3">
        <f t="shared" si="5"/>
        <v>1</v>
      </c>
      <c r="AP3">
        <f t="shared" si="6"/>
        <v>2</v>
      </c>
      <c r="AQ3">
        <f t="shared" si="7"/>
        <v>1</v>
      </c>
      <c r="AR3">
        <f t="shared" si="8"/>
        <v>0</v>
      </c>
      <c r="AS3">
        <f t="shared" si="9"/>
        <v>0</v>
      </c>
      <c r="AT3">
        <f t="shared" si="10"/>
        <v>1</v>
      </c>
    </row>
    <row r="4" spans="1:46" x14ac:dyDescent="0.15">
      <c r="A4" s="4">
        <v>3</v>
      </c>
      <c r="B4" s="5" t="s">
        <v>792</v>
      </c>
      <c r="C4" s="25" t="s">
        <v>23</v>
      </c>
      <c r="D4" s="6">
        <v>1.99</v>
      </c>
      <c r="E4" s="2">
        <v>72</v>
      </c>
      <c r="F4" s="2">
        <v>6</v>
      </c>
      <c r="G4" s="2">
        <v>3</v>
      </c>
      <c r="H4" s="2">
        <v>2</v>
      </c>
      <c r="I4" s="2">
        <v>40</v>
      </c>
      <c r="J4" s="2">
        <v>46</v>
      </c>
      <c r="K4" s="2">
        <v>0</v>
      </c>
      <c r="L4" s="2">
        <v>0</v>
      </c>
      <c r="M4" s="2">
        <v>0</v>
      </c>
      <c r="N4" s="2">
        <v>0.66700000000000004</v>
      </c>
      <c r="O4" s="2">
        <v>289</v>
      </c>
      <c r="P4" s="2">
        <v>72.099999999999994</v>
      </c>
      <c r="Q4" s="2">
        <v>55</v>
      </c>
      <c r="R4" s="2">
        <v>8</v>
      </c>
      <c r="S4" s="2">
        <v>16</v>
      </c>
      <c r="T4" s="2">
        <v>0</v>
      </c>
      <c r="U4" s="2">
        <v>2</v>
      </c>
      <c r="V4" s="2">
        <v>66</v>
      </c>
      <c r="W4" s="2">
        <v>1</v>
      </c>
      <c r="X4" s="2">
        <v>0</v>
      </c>
      <c r="Y4" s="2">
        <v>16</v>
      </c>
      <c r="Z4" s="2">
        <v>16</v>
      </c>
      <c r="AB4" t="s">
        <v>793</v>
      </c>
      <c r="AC4" s="2">
        <f t="shared" si="0"/>
        <v>1.99</v>
      </c>
      <c r="AD4" s="10">
        <f t="shared" si="11"/>
        <v>6.228373702422145E-2</v>
      </c>
      <c r="AE4" s="10">
        <f t="shared" si="12"/>
        <v>0.22837370242214533</v>
      </c>
      <c r="AF4" s="10">
        <f t="shared" si="13"/>
        <v>0.19031141868512111</v>
      </c>
      <c r="AG4" s="10">
        <f t="shared" si="14"/>
        <v>2.768166089965398E-2</v>
      </c>
      <c r="AH4" s="52">
        <f t="shared" si="15"/>
        <v>66</v>
      </c>
      <c r="AI4">
        <f>(work!$E$2*AO4)+(work!$E$3*AP4)+(work!$E$4*AQ4)+(work!$E$5*AR4)+(work!$E$6*AS4)+(work!$E$7*AT4)</f>
        <v>33</v>
      </c>
      <c r="AJ4" t="s">
        <v>475</v>
      </c>
      <c r="AK4" t="s">
        <v>473</v>
      </c>
      <c r="AL4" t="s">
        <v>474</v>
      </c>
      <c r="AM4" t="s">
        <v>478</v>
      </c>
      <c r="AN4" t="s">
        <v>474</v>
      </c>
      <c r="AO4">
        <f t="shared" si="5"/>
        <v>1</v>
      </c>
      <c r="AP4">
        <f t="shared" si="6"/>
        <v>2</v>
      </c>
      <c r="AQ4">
        <f t="shared" si="7"/>
        <v>1</v>
      </c>
      <c r="AR4">
        <f t="shared" si="8"/>
        <v>0</v>
      </c>
      <c r="AS4">
        <f t="shared" si="9"/>
        <v>0</v>
      </c>
      <c r="AT4">
        <f t="shared" si="10"/>
        <v>1</v>
      </c>
    </row>
    <row r="5" spans="1:46" x14ac:dyDescent="0.15">
      <c r="A5" s="7">
        <v>4</v>
      </c>
      <c r="B5" s="8" t="s">
        <v>794</v>
      </c>
      <c r="C5" s="19" t="s">
        <v>18</v>
      </c>
      <c r="D5" s="6">
        <v>2.13</v>
      </c>
      <c r="E5" s="9">
        <v>50</v>
      </c>
      <c r="F5" s="9">
        <v>8</v>
      </c>
      <c r="G5" s="9">
        <v>3</v>
      </c>
      <c r="H5" s="9">
        <v>0</v>
      </c>
      <c r="I5" s="9">
        <v>21</v>
      </c>
      <c r="J5" s="9">
        <v>26</v>
      </c>
      <c r="K5" s="9">
        <v>1</v>
      </c>
      <c r="L5" s="9">
        <v>1</v>
      </c>
      <c r="M5" s="9">
        <v>0</v>
      </c>
      <c r="N5" s="9">
        <v>0.72699999999999998</v>
      </c>
      <c r="O5" s="9">
        <v>434</v>
      </c>
      <c r="P5" s="9">
        <v>110</v>
      </c>
      <c r="Q5" s="9">
        <v>84</v>
      </c>
      <c r="R5" s="9">
        <v>7</v>
      </c>
      <c r="S5" s="9">
        <v>36</v>
      </c>
      <c r="T5" s="9">
        <v>0</v>
      </c>
      <c r="U5" s="9">
        <v>5</v>
      </c>
      <c r="V5" s="9">
        <v>78</v>
      </c>
      <c r="W5" s="9">
        <v>0</v>
      </c>
      <c r="X5" s="9">
        <v>1</v>
      </c>
      <c r="Y5" s="9">
        <v>27</v>
      </c>
      <c r="Z5" s="9">
        <v>26</v>
      </c>
      <c r="AB5" t="s">
        <v>795</v>
      </c>
      <c r="AC5" s="2">
        <f t="shared" si="0"/>
        <v>2.13</v>
      </c>
      <c r="AD5" s="10">
        <f t="shared" si="11"/>
        <v>9.4470046082949302E-2</v>
      </c>
      <c r="AE5" s="10">
        <f t="shared" si="12"/>
        <v>0.17972350230414746</v>
      </c>
      <c r="AF5" s="10">
        <f t="shared" si="13"/>
        <v>0.19354838709677419</v>
      </c>
      <c r="AG5" s="10">
        <f t="shared" si="14"/>
        <v>1.6129032258064516E-2</v>
      </c>
      <c r="AH5" s="52">
        <f t="shared" si="15"/>
        <v>66</v>
      </c>
      <c r="AI5">
        <f>(work!$E$2*AO5)+(work!$E$3*AP5)+(work!$E$4*AQ5)+(work!$E$5*AR5)+(work!$E$6*AS5)+(work!$E$7*AT5)</f>
        <v>33</v>
      </c>
      <c r="AJ5" t="s">
        <v>475</v>
      </c>
      <c r="AK5" t="s">
        <v>473</v>
      </c>
      <c r="AL5" t="s">
        <v>474</v>
      </c>
      <c r="AM5" t="s">
        <v>478</v>
      </c>
      <c r="AN5" t="s">
        <v>474</v>
      </c>
      <c r="AO5">
        <f t="shared" si="5"/>
        <v>1</v>
      </c>
      <c r="AP5">
        <f t="shared" si="6"/>
        <v>2</v>
      </c>
      <c r="AQ5">
        <f t="shared" si="7"/>
        <v>1</v>
      </c>
      <c r="AR5">
        <f t="shared" si="8"/>
        <v>0</v>
      </c>
      <c r="AS5">
        <f t="shared" si="9"/>
        <v>0</v>
      </c>
      <c r="AT5">
        <f t="shared" si="10"/>
        <v>1</v>
      </c>
    </row>
    <row r="6" spans="1:46" x14ac:dyDescent="0.15">
      <c r="A6" s="4">
        <v>5</v>
      </c>
      <c r="B6" s="5" t="s">
        <v>796</v>
      </c>
      <c r="C6" s="13" t="s">
        <v>13</v>
      </c>
      <c r="D6" s="6">
        <v>2.25</v>
      </c>
      <c r="E6" s="2">
        <v>27</v>
      </c>
      <c r="F6" s="2">
        <v>14</v>
      </c>
      <c r="G6" s="2">
        <v>8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0.63600000000000001</v>
      </c>
      <c r="O6" s="2">
        <v>745</v>
      </c>
      <c r="P6" s="2">
        <v>188</v>
      </c>
      <c r="Q6" s="2">
        <v>162</v>
      </c>
      <c r="R6" s="2">
        <v>10</v>
      </c>
      <c r="S6" s="2">
        <v>23</v>
      </c>
      <c r="T6" s="2">
        <v>0</v>
      </c>
      <c r="U6" s="2">
        <v>11</v>
      </c>
      <c r="V6" s="2">
        <v>187</v>
      </c>
      <c r="W6" s="2">
        <v>4</v>
      </c>
      <c r="X6" s="2">
        <v>1</v>
      </c>
      <c r="Y6" s="2">
        <v>53</v>
      </c>
      <c r="Z6" s="2">
        <v>47</v>
      </c>
      <c r="AB6" t="s">
        <v>797</v>
      </c>
      <c r="AC6" s="2">
        <f t="shared" si="0"/>
        <v>2.25</v>
      </c>
      <c r="AD6" s="10">
        <f t="shared" si="11"/>
        <v>4.5637583892617448E-2</v>
      </c>
      <c r="AE6" s="10">
        <f t="shared" si="12"/>
        <v>0.25100671140939596</v>
      </c>
      <c r="AF6" s="10">
        <f t="shared" si="13"/>
        <v>0.2174496644295302</v>
      </c>
      <c r="AG6" s="10">
        <f t="shared" si="14"/>
        <v>1.3422818791946308E-2</v>
      </c>
      <c r="AH6" s="52">
        <f t="shared" si="15"/>
        <v>66</v>
      </c>
      <c r="AI6">
        <f>(work!$E$2*AO6)+(work!$E$3*AP6)+(work!$E$4*AQ6)+(work!$E$5*AR6)+(work!$E$6*AS6)+(work!$E$7*AT6)</f>
        <v>33</v>
      </c>
      <c r="AJ6" t="s">
        <v>475</v>
      </c>
      <c r="AK6" t="s">
        <v>473</v>
      </c>
      <c r="AL6" t="s">
        <v>474</v>
      </c>
      <c r="AM6" t="s">
        <v>478</v>
      </c>
      <c r="AN6" t="s">
        <v>474</v>
      </c>
      <c r="AO6">
        <f t="shared" si="5"/>
        <v>1</v>
      </c>
      <c r="AP6">
        <f t="shared" si="6"/>
        <v>2</v>
      </c>
      <c r="AQ6">
        <f t="shared" si="7"/>
        <v>1</v>
      </c>
      <c r="AR6">
        <f t="shared" si="8"/>
        <v>0</v>
      </c>
      <c r="AS6">
        <f t="shared" si="9"/>
        <v>0</v>
      </c>
      <c r="AT6">
        <f t="shared" si="10"/>
        <v>1</v>
      </c>
    </row>
    <row r="7" spans="1:46" x14ac:dyDescent="0.15">
      <c r="A7" s="7">
        <v>6</v>
      </c>
      <c r="B7" s="8" t="s">
        <v>798</v>
      </c>
      <c r="C7" s="19" t="s">
        <v>18</v>
      </c>
      <c r="D7" s="6">
        <v>2.2999999999999998</v>
      </c>
      <c r="E7" s="9">
        <v>18</v>
      </c>
      <c r="F7" s="9">
        <v>6</v>
      </c>
      <c r="G7" s="9">
        <v>4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0.6</v>
      </c>
      <c r="O7" s="9">
        <v>310</v>
      </c>
      <c r="P7" s="9">
        <v>74.099999999999994</v>
      </c>
      <c r="Q7" s="9">
        <v>52</v>
      </c>
      <c r="R7" s="9">
        <v>2</v>
      </c>
      <c r="S7" s="9">
        <v>35</v>
      </c>
      <c r="T7" s="9">
        <v>0</v>
      </c>
      <c r="U7" s="9">
        <v>6</v>
      </c>
      <c r="V7" s="9">
        <v>66</v>
      </c>
      <c r="W7" s="9">
        <v>2</v>
      </c>
      <c r="X7" s="9">
        <v>3</v>
      </c>
      <c r="Y7" s="9">
        <v>25</v>
      </c>
      <c r="Z7" s="9">
        <v>19</v>
      </c>
      <c r="AB7" t="s">
        <v>799</v>
      </c>
      <c r="AC7" s="2">
        <f t="shared" si="0"/>
        <v>2.2999999999999998</v>
      </c>
      <c r="AD7" s="10">
        <f t="shared" si="11"/>
        <v>0.13225806451612904</v>
      </c>
      <c r="AE7" s="10">
        <f t="shared" si="12"/>
        <v>0.2129032258064516</v>
      </c>
      <c r="AF7" s="10">
        <f t="shared" si="13"/>
        <v>0.16774193548387098</v>
      </c>
      <c r="AG7" s="10">
        <f t="shared" si="14"/>
        <v>6.4516129032258064E-3</v>
      </c>
      <c r="AH7" s="52">
        <f t="shared" si="15"/>
        <v>66</v>
      </c>
      <c r="AI7">
        <f>(work!$E$2*AO7)+(work!$E$3*AP7)+(work!$E$4*AQ7)+(work!$E$5*AR7)+(work!$E$6*AS7)+(work!$E$7*AT7)</f>
        <v>33</v>
      </c>
      <c r="AJ7" t="s">
        <v>475</v>
      </c>
      <c r="AK7" t="s">
        <v>473</v>
      </c>
      <c r="AL7" t="s">
        <v>474</v>
      </c>
      <c r="AM7" t="s">
        <v>478</v>
      </c>
      <c r="AN7" t="s">
        <v>474</v>
      </c>
      <c r="AO7">
        <f t="shared" si="5"/>
        <v>1</v>
      </c>
      <c r="AP7">
        <f t="shared" si="6"/>
        <v>2</v>
      </c>
      <c r="AQ7">
        <f t="shared" si="7"/>
        <v>1</v>
      </c>
      <c r="AR7">
        <f t="shared" si="8"/>
        <v>0</v>
      </c>
      <c r="AS7">
        <f t="shared" si="9"/>
        <v>0</v>
      </c>
      <c r="AT7">
        <f t="shared" si="10"/>
        <v>1</v>
      </c>
    </row>
    <row r="8" spans="1:46" x14ac:dyDescent="0.15">
      <c r="A8" s="4">
        <v>7</v>
      </c>
      <c r="B8" s="5" t="s">
        <v>755</v>
      </c>
      <c r="C8" s="32" t="s">
        <v>24</v>
      </c>
      <c r="D8" s="6">
        <v>2.39</v>
      </c>
      <c r="E8" s="2">
        <v>22</v>
      </c>
      <c r="F8" s="2">
        <v>11</v>
      </c>
      <c r="G8" s="2">
        <v>5</v>
      </c>
      <c r="H8" s="2">
        <v>0</v>
      </c>
      <c r="I8" s="2">
        <v>0</v>
      </c>
      <c r="J8" s="2">
        <v>0</v>
      </c>
      <c r="K8" s="2">
        <v>1</v>
      </c>
      <c r="L8" s="2">
        <v>1</v>
      </c>
      <c r="M8" s="2">
        <v>0</v>
      </c>
      <c r="N8" s="2">
        <v>0.68799999999999994</v>
      </c>
      <c r="O8" s="2">
        <v>594</v>
      </c>
      <c r="P8" s="2">
        <v>143</v>
      </c>
      <c r="Q8" s="2">
        <v>134</v>
      </c>
      <c r="R8" s="2">
        <v>5</v>
      </c>
      <c r="S8" s="2">
        <v>44</v>
      </c>
      <c r="T8" s="2">
        <v>0</v>
      </c>
      <c r="U8" s="2">
        <v>1</v>
      </c>
      <c r="V8" s="2">
        <v>155</v>
      </c>
      <c r="W8" s="2">
        <v>2</v>
      </c>
      <c r="X8" s="2">
        <v>0</v>
      </c>
      <c r="Y8" s="2">
        <v>42</v>
      </c>
      <c r="Z8" s="2">
        <v>38</v>
      </c>
      <c r="AB8" t="s">
        <v>460</v>
      </c>
      <c r="AC8" s="2">
        <f t="shared" si="0"/>
        <v>2.39</v>
      </c>
      <c r="AD8" s="10">
        <f t="shared" si="11"/>
        <v>7.575757575757576E-2</v>
      </c>
      <c r="AE8" s="10">
        <f t="shared" si="12"/>
        <v>0.26094276094276092</v>
      </c>
      <c r="AF8" s="10">
        <f t="shared" si="13"/>
        <v>0.22558922558922559</v>
      </c>
      <c r="AG8" s="10">
        <f t="shared" si="14"/>
        <v>8.4175084175084174E-3</v>
      </c>
      <c r="AH8" s="52">
        <f t="shared" si="15"/>
        <v>66</v>
      </c>
      <c r="AI8">
        <f>(work!$E$2*AO8)+(work!$E$3*AP8)+(work!$E$4*AQ8)+(work!$E$5*AR8)+(work!$E$6*AS8)+(work!$E$7*AT8)</f>
        <v>33</v>
      </c>
      <c r="AJ8" t="s">
        <v>475</v>
      </c>
      <c r="AK8" t="s">
        <v>473</v>
      </c>
      <c r="AL8" t="s">
        <v>474</v>
      </c>
      <c r="AM8" t="s">
        <v>478</v>
      </c>
      <c r="AN8" t="s">
        <v>474</v>
      </c>
      <c r="AO8">
        <f t="shared" si="5"/>
        <v>1</v>
      </c>
      <c r="AP8">
        <f t="shared" si="6"/>
        <v>2</v>
      </c>
      <c r="AQ8">
        <f t="shared" si="7"/>
        <v>1</v>
      </c>
      <c r="AR8">
        <f t="shared" si="8"/>
        <v>0</v>
      </c>
      <c r="AS8">
        <f t="shared" si="9"/>
        <v>0</v>
      </c>
      <c r="AT8">
        <f t="shared" si="10"/>
        <v>1</v>
      </c>
    </row>
    <row r="9" spans="1:46" x14ac:dyDescent="0.15">
      <c r="A9" s="7">
        <v>7</v>
      </c>
      <c r="B9" s="8" t="s">
        <v>800</v>
      </c>
      <c r="C9" s="26" t="s">
        <v>24</v>
      </c>
      <c r="D9" s="6">
        <v>2.39</v>
      </c>
      <c r="E9" s="9">
        <v>66</v>
      </c>
      <c r="F9" s="9">
        <v>4</v>
      </c>
      <c r="G9" s="9">
        <v>1</v>
      </c>
      <c r="H9" s="9">
        <v>0</v>
      </c>
      <c r="I9" s="9">
        <v>15</v>
      </c>
      <c r="J9" s="9">
        <v>19</v>
      </c>
      <c r="K9" s="9">
        <v>0</v>
      </c>
      <c r="L9" s="9">
        <v>0</v>
      </c>
      <c r="M9" s="9">
        <v>0</v>
      </c>
      <c r="N9" s="9">
        <v>0.8</v>
      </c>
      <c r="O9" s="9">
        <v>311</v>
      </c>
      <c r="P9" s="9">
        <v>71.2</v>
      </c>
      <c r="Q9" s="9">
        <v>63</v>
      </c>
      <c r="R9" s="9">
        <v>2</v>
      </c>
      <c r="S9" s="9">
        <v>27</v>
      </c>
      <c r="T9" s="9">
        <v>1</v>
      </c>
      <c r="U9" s="9">
        <v>5</v>
      </c>
      <c r="V9" s="9">
        <v>88</v>
      </c>
      <c r="W9" s="9">
        <v>0</v>
      </c>
      <c r="X9" s="9">
        <v>0</v>
      </c>
      <c r="Y9" s="9">
        <v>28</v>
      </c>
      <c r="Z9" s="9">
        <v>19</v>
      </c>
      <c r="AB9" t="s">
        <v>801</v>
      </c>
      <c r="AC9" s="2">
        <f t="shared" si="0"/>
        <v>2.39</v>
      </c>
      <c r="AD9" s="10">
        <f t="shared" si="11"/>
        <v>0.10289389067524116</v>
      </c>
      <c r="AE9" s="10">
        <f t="shared" si="12"/>
        <v>0.28295819935691319</v>
      </c>
      <c r="AF9" s="10">
        <f t="shared" si="13"/>
        <v>0.20257234726688103</v>
      </c>
      <c r="AG9" s="10">
        <f t="shared" si="14"/>
        <v>6.4308681672025723E-3</v>
      </c>
      <c r="AH9" s="52">
        <f t="shared" si="15"/>
        <v>66</v>
      </c>
      <c r="AI9">
        <f>(work!$E$2*AO9)+(work!$E$3*AP9)+(work!$E$4*AQ9)+(work!$E$5*AR9)+(work!$E$6*AS9)+(work!$E$7*AT9)</f>
        <v>33</v>
      </c>
      <c r="AJ9" t="s">
        <v>475</v>
      </c>
      <c r="AK9" t="s">
        <v>473</v>
      </c>
      <c r="AL9" t="s">
        <v>474</v>
      </c>
      <c r="AM9" t="s">
        <v>478</v>
      </c>
      <c r="AN9" t="s">
        <v>474</v>
      </c>
      <c r="AO9">
        <f t="shared" si="5"/>
        <v>1</v>
      </c>
      <c r="AP9">
        <f t="shared" si="6"/>
        <v>2</v>
      </c>
      <c r="AQ9">
        <f t="shared" si="7"/>
        <v>1</v>
      </c>
      <c r="AR9">
        <f t="shared" si="8"/>
        <v>0</v>
      </c>
      <c r="AS9">
        <f t="shared" si="9"/>
        <v>0</v>
      </c>
      <c r="AT9">
        <f t="shared" si="10"/>
        <v>1</v>
      </c>
    </row>
    <row r="10" spans="1:46" x14ac:dyDescent="0.15">
      <c r="A10" s="4">
        <v>9</v>
      </c>
      <c r="B10" s="5" t="s">
        <v>354</v>
      </c>
      <c r="C10" s="30" t="s">
        <v>17</v>
      </c>
      <c r="D10" s="6">
        <v>2.57</v>
      </c>
      <c r="E10" s="2">
        <v>25</v>
      </c>
      <c r="F10" s="2">
        <v>15</v>
      </c>
      <c r="G10" s="2">
        <v>7</v>
      </c>
      <c r="H10" s="2">
        <v>0</v>
      </c>
      <c r="I10" s="2">
        <v>0</v>
      </c>
      <c r="J10" s="2">
        <v>0</v>
      </c>
      <c r="K10" s="2">
        <v>8</v>
      </c>
      <c r="L10" s="2">
        <v>2</v>
      </c>
      <c r="M10" s="2">
        <v>0</v>
      </c>
      <c r="N10" s="2">
        <v>0.68200000000000005</v>
      </c>
      <c r="O10" s="2">
        <v>750</v>
      </c>
      <c r="P10" s="2">
        <v>185.2</v>
      </c>
      <c r="Q10" s="2">
        <v>148</v>
      </c>
      <c r="R10" s="2">
        <v>11</v>
      </c>
      <c r="S10" s="2">
        <v>48</v>
      </c>
      <c r="T10" s="2">
        <v>1</v>
      </c>
      <c r="U10" s="2">
        <v>3</v>
      </c>
      <c r="V10" s="2">
        <v>222</v>
      </c>
      <c r="W10" s="2">
        <v>12</v>
      </c>
      <c r="X10" s="2">
        <v>0</v>
      </c>
      <c r="Y10" s="2">
        <v>63</v>
      </c>
      <c r="Z10" s="2">
        <v>53</v>
      </c>
      <c r="AB10" t="s">
        <v>446</v>
      </c>
      <c r="AC10" s="2">
        <f t="shared" si="0"/>
        <v>2.57</v>
      </c>
      <c r="AD10" s="10">
        <f t="shared" si="11"/>
        <v>6.8000000000000005E-2</v>
      </c>
      <c r="AE10" s="10">
        <f t="shared" si="12"/>
        <v>0.29599999999999999</v>
      </c>
      <c r="AF10" s="10">
        <f t="shared" si="13"/>
        <v>0.19733333333333333</v>
      </c>
      <c r="AG10" s="10">
        <f t="shared" si="14"/>
        <v>1.4666666666666666E-2</v>
      </c>
      <c r="AH10" s="52">
        <f t="shared" si="15"/>
        <v>66</v>
      </c>
      <c r="AI10">
        <f>(work!$E$2*AO10)+(work!$E$3*AP10)+(work!$E$4*AQ10)+(work!$E$5*AR10)+(work!$E$6*AS10)+(work!$E$7*AT10)</f>
        <v>33</v>
      </c>
      <c r="AJ10" t="s">
        <v>475</v>
      </c>
      <c r="AK10" t="s">
        <v>473</v>
      </c>
      <c r="AL10" t="s">
        <v>474</v>
      </c>
      <c r="AM10" t="s">
        <v>478</v>
      </c>
      <c r="AN10" t="s">
        <v>474</v>
      </c>
      <c r="AO10">
        <f t="shared" si="5"/>
        <v>1</v>
      </c>
      <c r="AP10">
        <f t="shared" si="6"/>
        <v>2</v>
      </c>
      <c r="AQ10">
        <f t="shared" si="7"/>
        <v>1</v>
      </c>
      <c r="AR10">
        <f t="shared" si="8"/>
        <v>0</v>
      </c>
      <c r="AS10">
        <f t="shared" si="9"/>
        <v>0</v>
      </c>
      <c r="AT10">
        <f t="shared" si="10"/>
        <v>1</v>
      </c>
    </row>
    <row r="11" spans="1:46" x14ac:dyDescent="0.15">
      <c r="A11" s="7">
        <v>10</v>
      </c>
      <c r="B11" s="8" t="s">
        <v>802</v>
      </c>
      <c r="C11" s="35" t="s">
        <v>16</v>
      </c>
      <c r="D11" s="6">
        <v>2.58</v>
      </c>
      <c r="E11" s="9">
        <v>38</v>
      </c>
      <c r="F11" s="9">
        <v>15</v>
      </c>
      <c r="G11" s="9">
        <v>3</v>
      </c>
      <c r="H11" s="9">
        <v>0</v>
      </c>
      <c r="I11" s="9">
        <v>3</v>
      </c>
      <c r="J11" s="9">
        <v>6</v>
      </c>
      <c r="K11" s="9">
        <v>2</v>
      </c>
      <c r="L11" s="9">
        <v>2</v>
      </c>
      <c r="M11" s="9">
        <v>0</v>
      </c>
      <c r="N11" s="9">
        <v>0.83299999999999996</v>
      </c>
      <c r="O11" s="9">
        <v>536</v>
      </c>
      <c r="P11" s="9">
        <v>129</v>
      </c>
      <c r="Q11" s="9">
        <v>102</v>
      </c>
      <c r="R11" s="9">
        <v>10</v>
      </c>
      <c r="S11" s="9">
        <v>51</v>
      </c>
      <c r="T11" s="9">
        <v>0</v>
      </c>
      <c r="U11" s="9">
        <v>4</v>
      </c>
      <c r="V11" s="9">
        <v>115</v>
      </c>
      <c r="W11" s="9">
        <v>4</v>
      </c>
      <c r="X11" s="9">
        <v>0</v>
      </c>
      <c r="Y11" s="9">
        <v>42</v>
      </c>
      <c r="Z11" s="9">
        <v>37</v>
      </c>
      <c r="AB11" t="s">
        <v>803</v>
      </c>
      <c r="AC11" s="2">
        <f t="shared" si="0"/>
        <v>2.58</v>
      </c>
      <c r="AD11" s="10">
        <f t="shared" si="11"/>
        <v>0.10261194029850747</v>
      </c>
      <c r="AE11" s="10">
        <f t="shared" si="12"/>
        <v>0.21455223880597016</v>
      </c>
      <c r="AF11" s="10">
        <f t="shared" si="13"/>
        <v>0.19029850746268656</v>
      </c>
      <c r="AG11" s="10">
        <f t="shared" si="14"/>
        <v>1.8656716417910446E-2</v>
      </c>
      <c r="AH11" s="52">
        <f t="shared" si="15"/>
        <v>66</v>
      </c>
      <c r="AI11">
        <f>(work!$E$2*AO11)+(work!$E$3*AP11)+(work!$E$4*AQ11)+(work!$E$5*AR11)+(work!$E$6*AS11)+(work!$E$7*AT11)</f>
        <v>33</v>
      </c>
      <c r="AJ11" t="s">
        <v>475</v>
      </c>
      <c r="AK11" t="s">
        <v>473</v>
      </c>
      <c r="AL11" t="s">
        <v>474</v>
      </c>
      <c r="AM11" t="s">
        <v>478</v>
      </c>
      <c r="AN11" t="s">
        <v>474</v>
      </c>
      <c r="AO11">
        <f t="shared" si="5"/>
        <v>1</v>
      </c>
      <c r="AP11">
        <f t="shared" si="6"/>
        <v>2</v>
      </c>
      <c r="AQ11">
        <f t="shared" si="7"/>
        <v>1</v>
      </c>
      <c r="AR11">
        <f t="shared" si="8"/>
        <v>0</v>
      </c>
      <c r="AS11">
        <f t="shared" si="9"/>
        <v>0</v>
      </c>
      <c r="AT11">
        <f t="shared" si="10"/>
        <v>1</v>
      </c>
    </row>
    <row r="12" spans="1:46" x14ac:dyDescent="0.15">
      <c r="A12" s="4">
        <v>11</v>
      </c>
      <c r="B12" s="5" t="s">
        <v>344</v>
      </c>
      <c r="C12" s="25" t="s">
        <v>23</v>
      </c>
      <c r="D12" s="6">
        <v>2.64</v>
      </c>
      <c r="E12" s="2">
        <v>24</v>
      </c>
      <c r="F12" s="2">
        <v>16</v>
      </c>
      <c r="G12" s="2">
        <v>5</v>
      </c>
      <c r="H12" s="2">
        <v>0</v>
      </c>
      <c r="I12" s="2">
        <v>0</v>
      </c>
      <c r="J12" s="2">
        <v>0</v>
      </c>
      <c r="K12" s="2">
        <v>2</v>
      </c>
      <c r="L12" s="2">
        <v>1</v>
      </c>
      <c r="M12" s="2">
        <v>0</v>
      </c>
      <c r="N12" s="2">
        <v>0.76200000000000001</v>
      </c>
      <c r="O12" s="2">
        <v>637</v>
      </c>
      <c r="P12" s="2">
        <v>160</v>
      </c>
      <c r="Q12" s="2">
        <v>135</v>
      </c>
      <c r="R12" s="2">
        <v>17</v>
      </c>
      <c r="S12" s="2">
        <v>44</v>
      </c>
      <c r="T12" s="2">
        <v>0</v>
      </c>
      <c r="U12" s="2">
        <v>1</v>
      </c>
      <c r="V12" s="2">
        <v>139</v>
      </c>
      <c r="W12" s="2">
        <v>2</v>
      </c>
      <c r="X12" s="2">
        <v>0</v>
      </c>
      <c r="Y12" s="2">
        <v>48</v>
      </c>
      <c r="Z12" s="2">
        <v>47</v>
      </c>
      <c r="AB12" t="s">
        <v>804</v>
      </c>
      <c r="AC12" s="2">
        <f t="shared" si="0"/>
        <v>2.64</v>
      </c>
      <c r="AD12" s="10">
        <f t="shared" si="11"/>
        <v>7.0643642072213506E-2</v>
      </c>
      <c r="AE12" s="10">
        <f t="shared" si="12"/>
        <v>0.21821036106750394</v>
      </c>
      <c r="AF12" s="10">
        <f t="shared" si="13"/>
        <v>0.2119309262166405</v>
      </c>
      <c r="AG12" s="10">
        <f t="shared" si="14"/>
        <v>2.6687598116169546E-2</v>
      </c>
      <c r="AH12" s="52">
        <f t="shared" si="15"/>
        <v>66</v>
      </c>
      <c r="AI12">
        <f>(work!$E$2*AO12)+(work!$E$3*AP12)+(work!$E$4*AQ12)+(work!$E$5*AR12)+(work!$E$6*AS12)+(work!$E$7*AT12)</f>
        <v>33</v>
      </c>
      <c r="AJ12" t="s">
        <v>475</v>
      </c>
      <c r="AK12" t="s">
        <v>473</v>
      </c>
      <c r="AL12" t="s">
        <v>474</v>
      </c>
      <c r="AM12" t="s">
        <v>478</v>
      </c>
      <c r="AN12" t="s">
        <v>474</v>
      </c>
      <c r="AO12">
        <f t="shared" si="5"/>
        <v>1</v>
      </c>
      <c r="AP12">
        <f t="shared" si="6"/>
        <v>2</v>
      </c>
      <c r="AQ12">
        <f t="shared" si="7"/>
        <v>1</v>
      </c>
      <c r="AR12">
        <f t="shared" si="8"/>
        <v>0</v>
      </c>
      <c r="AS12">
        <f t="shared" si="9"/>
        <v>0</v>
      </c>
      <c r="AT12">
        <f t="shared" si="10"/>
        <v>1</v>
      </c>
    </row>
    <row r="13" spans="1:46" x14ac:dyDescent="0.15">
      <c r="A13" s="7">
        <v>11</v>
      </c>
      <c r="B13" s="8" t="s">
        <v>347</v>
      </c>
      <c r="C13" s="27" t="s">
        <v>23</v>
      </c>
      <c r="D13" s="6">
        <v>2.64</v>
      </c>
      <c r="E13" s="9">
        <v>22</v>
      </c>
      <c r="F13" s="9">
        <v>13</v>
      </c>
      <c r="G13" s="9">
        <v>4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0.76500000000000001</v>
      </c>
      <c r="O13" s="9">
        <v>572</v>
      </c>
      <c r="P13" s="9">
        <v>143</v>
      </c>
      <c r="Q13" s="9">
        <v>107</v>
      </c>
      <c r="R13" s="9">
        <v>15</v>
      </c>
      <c r="S13" s="9">
        <v>46</v>
      </c>
      <c r="T13" s="9">
        <v>0</v>
      </c>
      <c r="U13" s="9">
        <v>2</v>
      </c>
      <c r="V13" s="9">
        <v>151</v>
      </c>
      <c r="W13" s="9">
        <v>6</v>
      </c>
      <c r="X13" s="9">
        <v>0</v>
      </c>
      <c r="Y13" s="9">
        <v>47</v>
      </c>
      <c r="Z13" s="9">
        <v>42</v>
      </c>
      <c r="AB13" t="s">
        <v>436</v>
      </c>
      <c r="AC13" s="2">
        <f t="shared" si="0"/>
        <v>2.64</v>
      </c>
      <c r="AD13" s="10">
        <f t="shared" si="11"/>
        <v>8.3916083916083919E-2</v>
      </c>
      <c r="AE13" s="10">
        <f t="shared" si="12"/>
        <v>0.26398601398601401</v>
      </c>
      <c r="AF13" s="10">
        <f t="shared" si="13"/>
        <v>0.18706293706293706</v>
      </c>
      <c r="AG13" s="10">
        <f t="shared" si="14"/>
        <v>2.6223776223776224E-2</v>
      </c>
      <c r="AH13" s="52">
        <f t="shared" si="15"/>
        <v>66</v>
      </c>
      <c r="AI13">
        <f>(work!$E$2*AO13)+(work!$E$3*AP13)+(work!$E$4*AQ13)+(work!$E$5*AR13)+(work!$E$6*AS13)+(work!$E$7*AT13)</f>
        <v>33</v>
      </c>
      <c r="AJ13" t="s">
        <v>475</v>
      </c>
      <c r="AK13" t="s">
        <v>473</v>
      </c>
      <c r="AL13" t="s">
        <v>474</v>
      </c>
      <c r="AM13" t="s">
        <v>478</v>
      </c>
      <c r="AN13" t="s">
        <v>474</v>
      </c>
      <c r="AO13">
        <f t="shared" si="5"/>
        <v>1</v>
      </c>
      <c r="AP13">
        <f t="shared" si="6"/>
        <v>2</v>
      </c>
      <c r="AQ13">
        <f t="shared" si="7"/>
        <v>1</v>
      </c>
      <c r="AR13">
        <f t="shared" si="8"/>
        <v>0</v>
      </c>
      <c r="AS13">
        <f t="shared" si="9"/>
        <v>0</v>
      </c>
      <c r="AT13">
        <f t="shared" si="10"/>
        <v>1</v>
      </c>
    </row>
    <row r="14" spans="1:46" x14ac:dyDescent="0.15">
      <c r="A14" s="4">
        <v>13</v>
      </c>
      <c r="B14" s="5" t="s">
        <v>333</v>
      </c>
      <c r="C14" s="30" t="s">
        <v>17</v>
      </c>
      <c r="D14" s="6">
        <v>2.76</v>
      </c>
      <c r="E14" s="2">
        <v>26</v>
      </c>
      <c r="F14" s="2">
        <v>8</v>
      </c>
      <c r="G14" s="2">
        <v>10</v>
      </c>
      <c r="H14" s="2">
        <v>0</v>
      </c>
      <c r="I14" s="2">
        <v>0</v>
      </c>
      <c r="J14" s="2">
        <v>0</v>
      </c>
      <c r="K14" s="2">
        <v>1</v>
      </c>
      <c r="L14" s="2">
        <v>0</v>
      </c>
      <c r="M14" s="2">
        <v>0</v>
      </c>
      <c r="N14" s="2">
        <v>0.44400000000000001</v>
      </c>
      <c r="O14" s="2">
        <v>703</v>
      </c>
      <c r="P14" s="2">
        <v>176.1</v>
      </c>
      <c r="Q14" s="2">
        <v>141</v>
      </c>
      <c r="R14" s="2">
        <v>19</v>
      </c>
      <c r="S14" s="2">
        <v>38</v>
      </c>
      <c r="T14" s="2">
        <v>2</v>
      </c>
      <c r="U14" s="2">
        <v>3</v>
      </c>
      <c r="V14" s="2">
        <v>189</v>
      </c>
      <c r="W14" s="2">
        <v>4</v>
      </c>
      <c r="X14" s="2">
        <v>0</v>
      </c>
      <c r="Y14" s="2">
        <v>56</v>
      </c>
      <c r="Z14" s="2">
        <v>54</v>
      </c>
      <c r="AB14" t="s">
        <v>806</v>
      </c>
      <c r="AC14" s="2">
        <f t="shared" si="0"/>
        <v>2.76</v>
      </c>
      <c r="AD14" s="10">
        <f t="shared" si="11"/>
        <v>5.8321479374110953E-2</v>
      </c>
      <c r="AE14" s="10">
        <f t="shared" si="12"/>
        <v>0.26884779516358465</v>
      </c>
      <c r="AF14" s="10">
        <f t="shared" si="13"/>
        <v>0.20056899004267426</v>
      </c>
      <c r="AG14" s="10">
        <f t="shared" si="14"/>
        <v>2.7027027027027029E-2</v>
      </c>
      <c r="AH14" s="52">
        <f t="shared" si="15"/>
        <v>66</v>
      </c>
      <c r="AI14">
        <f>(work!$E$2*AO14)+(work!$E$3*AP14)+(work!$E$4*AQ14)+(work!$E$5*AR14)+(work!$E$6*AS14)+(work!$E$7*AT14)</f>
        <v>33</v>
      </c>
      <c r="AJ14" t="s">
        <v>475</v>
      </c>
      <c r="AK14" t="s">
        <v>473</v>
      </c>
      <c r="AL14" t="s">
        <v>474</v>
      </c>
      <c r="AM14" t="s">
        <v>478</v>
      </c>
      <c r="AN14" t="s">
        <v>474</v>
      </c>
      <c r="AO14">
        <f t="shared" si="5"/>
        <v>1</v>
      </c>
      <c r="AP14">
        <f t="shared" si="6"/>
        <v>2</v>
      </c>
      <c r="AQ14">
        <f t="shared" si="7"/>
        <v>1</v>
      </c>
      <c r="AR14">
        <f t="shared" si="8"/>
        <v>0</v>
      </c>
      <c r="AS14">
        <f t="shared" si="9"/>
        <v>0</v>
      </c>
      <c r="AT14">
        <f t="shared" si="10"/>
        <v>1</v>
      </c>
    </row>
    <row r="15" spans="1:46" x14ac:dyDescent="0.15">
      <c r="A15" s="7">
        <v>14</v>
      </c>
      <c r="B15" s="8" t="s">
        <v>373</v>
      </c>
      <c r="C15" s="35" t="s">
        <v>16</v>
      </c>
      <c r="D15" s="6">
        <v>2.78</v>
      </c>
      <c r="E15" s="9">
        <v>25</v>
      </c>
      <c r="F15" s="9">
        <v>9</v>
      </c>
      <c r="G15" s="9">
        <v>5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0.64300000000000002</v>
      </c>
      <c r="O15" s="9">
        <v>645</v>
      </c>
      <c r="P15" s="9">
        <v>155.1</v>
      </c>
      <c r="Q15" s="9">
        <v>152</v>
      </c>
      <c r="R15" s="9">
        <v>12</v>
      </c>
      <c r="S15" s="9">
        <v>38</v>
      </c>
      <c r="T15" s="9">
        <v>0</v>
      </c>
      <c r="U15" s="9">
        <v>4</v>
      </c>
      <c r="V15" s="9">
        <v>106</v>
      </c>
      <c r="W15" s="9">
        <v>4</v>
      </c>
      <c r="X15" s="9">
        <v>0</v>
      </c>
      <c r="Y15" s="9">
        <v>53</v>
      </c>
      <c r="Z15" s="9">
        <v>48</v>
      </c>
      <c r="AB15" t="s">
        <v>445</v>
      </c>
      <c r="AC15" s="2">
        <f t="shared" si="0"/>
        <v>2.78</v>
      </c>
      <c r="AD15" s="10">
        <f t="shared" si="11"/>
        <v>6.5116279069767441E-2</v>
      </c>
      <c r="AE15" s="10">
        <f t="shared" si="12"/>
        <v>0.16434108527131783</v>
      </c>
      <c r="AF15" s="10">
        <f t="shared" si="13"/>
        <v>0.23565891472868217</v>
      </c>
      <c r="AG15" s="10">
        <f t="shared" si="14"/>
        <v>1.8604651162790697E-2</v>
      </c>
      <c r="AH15" s="52">
        <f t="shared" si="15"/>
        <v>66</v>
      </c>
      <c r="AI15">
        <f>(work!$E$2*AO15)+(work!$E$3*AP15)+(work!$E$4*AQ15)+(work!$E$5*AR15)+(work!$E$6*AS15)+(work!$E$7*AT15)</f>
        <v>33</v>
      </c>
      <c r="AJ15" t="s">
        <v>475</v>
      </c>
      <c r="AK15" t="s">
        <v>473</v>
      </c>
      <c r="AL15" t="s">
        <v>474</v>
      </c>
      <c r="AM15" t="s">
        <v>478</v>
      </c>
      <c r="AN15" t="s">
        <v>474</v>
      </c>
      <c r="AO15">
        <f t="shared" si="5"/>
        <v>1</v>
      </c>
      <c r="AP15">
        <f t="shared" si="6"/>
        <v>2</v>
      </c>
      <c r="AQ15">
        <f t="shared" si="7"/>
        <v>1</v>
      </c>
      <c r="AR15">
        <f t="shared" si="8"/>
        <v>0</v>
      </c>
      <c r="AS15">
        <f t="shared" si="9"/>
        <v>0</v>
      </c>
      <c r="AT15">
        <f t="shared" si="10"/>
        <v>1</v>
      </c>
    </row>
    <row r="16" spans="1:46" x14ac:dyDescent="0.15">
      <c r="A16" s="4">
        <v>15</v>
      </c>
      <c r="B16" s="5" t="s">
        <v>334</v>
      </c>
      <c r="C16" s="18" t="s">
        <v>14</v>
      </c>
      <c r="D16" s="6">
        <v>2.83</v>
      </c>
      <c r="E16" s="2">
        <v>22</v>
      </c>
      <c r="F16" s="2">
        <v>8</v>
      </c>
      <c r="G16" s="2">
        <v>7</v>
      </c>
      <c r="H16" s="2">
        <v>0</v>
      </c>
      <c r="I16" s="2">
        <v>1</v>
      </c>
      <c r="J16" s="2">
        <v>1</v>
      </c>
      <c r="K16" s="2">
        <v>2</v>
      </c>
      <c r="L16" s="2">
        <v>1</v>
      </c>
      <c r="M16" s="2">
        <v>0</v>
      </c>
      <c r="N16" s="2">
        <v>0.53300000000000003</v>
      </c>
      <c r="O16" s="2">
        <v>509</v>
      </c>
      <c r="P16" s="2">
        <v>124</v>
      </c>
      <c r="Q16" s="2">
        <v>104</v>
      </c>
      <c r="R16" s="2">
        <v>11</v>
      </c>
      <c r="S16" s="2">
        <v>39</v>
      </c>
      <c r="T16" s="2">
        <v>0</v>
      </c>
      <c r="U16" s="2">
        <v>0</v>
      </c>
      <c r="V16" s="2">
        <v>109</v>
      </c>
      <c r="W16" s="2">
        <v>0</v>
      </c>
      <c r="X16" s="2">
        <v>0</v>
      </c>
      <c r="Y16" s="2">
        <v>42</v>
      </c>
      <c r="Z16" s="2">
        <v>39</v>
      </c>
      <c r="AB16" t="s">
        <v>807</v>
      </c>
      <c r="AC16" s="2">
        <f t="shared" si="0"/>
        <v>2.83</v>
      </c>
      <c r="AD16" s="10">
        <f t="shared" si="11"/>
        <v>7.6620825147347735E-2</v>
      </c>
      <c r="AE16" s="10">
        <f t="shared" si="12"/>
        <v>0.21414538310412573</v>
      </c>
      <c r="AF16" s="10">
        <f t="shared" si="13"/>
        <v>0.20432220039292731</v>
      </c>
      <c r="AG16" s="10">
        <f t="shared" si="14"/>
        <v>2.1611001964636542E-2</v>
      </c>
      <c r="AH16" s="52">
        <f t="shared" si="15"/>
        <v>66</v>
      </c>
      <c r="AI16">
        <f>(work!$E$2*AO16)+(work!$E$3*AP16)+(work!$E$4*AQ16)+(work!$E$5*AR16)+(work!$E$6*AS16)+(work!$E$7*AT16)</f>
        <v>33</v>
      </c>
      <c r="AJ16" t="s">
        <v>475</v>
      </c>
      <c r="AK16" t="s">
        <v>473</v>
      </c>
      <c r="AL16" t="s">
        <v>474</v>
      </c>
      <c r="AM16" t="s">
        <v>478</v>
      </c>
      <c r="AN16" t="s">
        <v>474</v>
      </c>
      <c r="AO16">
        <f t="shared" si="5"/>
        <v>1</v>
      </c>
      <c r="AP16">
        <f t="shared" si="6"/>
        <v>2</v>
      </c>
      <c r="AQ16">
        <f t="shared" si="7"/>
        <v>1</v>
      </c>
      <c r="AR16">
        <f t="shared" si="8"/>
        <v>0</v>
      </c>
      <c r="AS16">
        <f t="shared" si="9"/>
        <v>0</v>
      </c>
      <c r="AT16">
        <f t="shared" si="10"/>
        <v>1</v>
      </c>
    </row>
    <row r="17" spans="1:46" x14ac:dyDescent="0.15">
      <c r="A17" s="7">
        <v>16</v>
      </c>
      <c r="B17" s="8" t="s">
        <v>396</v>
      </c>
      <c r="C17" s="15" t="s">
        <v>15</v>
      </c>
      <c r="D17" s="6">
        <v>2.98</v>
      </c>
      <c r="E17" s="9">
        <v>24</v>
      </c>
      <c r="F17" s="9">
        <v>11</v>
      </c>
      <c r="G17" s="9">
        <v>7</v>
      </c>
      <c r="H17" s="9">
        <v>0</v>
      </c>
      <c r="I17" s="9">
        <v>0</v>
      </c>
      <c r="J17" s="9">
        <v>0</v>
      </c>
      <c r="K17" s="9">
        <v>3</v>
      </c>
      <c r="L17" s="9">
        <v>2</v>
      </c>
      <c r="M17" s="9">
        <v>0</v>
      </c>
      <c r="N17" s="9">
        <v>0.61099999999999999</v>
      </c>
      <c r="O17" s="9">
        <v>600</v>
      </c>
      <c r="P17" s="9">
        <v>148</v>
      </c>
      <c r="Q17" s="9">
        <v>115</v>
      </c>
      <c r="R17" s="9">
        <v>13</v>
      </c>
      <c r="S17" s="9">
        <v>52</v>
      </c>
      <c r="T17" s="9">
        <v>2</v>
      </c>
      <c r="U17" s="9">
        <v>5</v>
      </c>
      <c r="V17" s="9">
        <v>140</v>
      </c>
      <c r="W17" s="9">
        <v>3</v>
      </c>
      <c r="X17" s="9">
        <v>0</v>
      </c>
      <c r="Y17" s="9">
        <v>49</v>
      </c>
      <c r="Z17" s="9">
        <v>49</v>
      </c>
      <c r="AB17" t="s">
        <v>409</v>
      </c>
      <c r="AC17" s="2">
        <f t="shared" si="0"/>
        <v>2.98</v>
      </c>
      <c r="AD17" s="10">
        <f t="shared" si="11"/>
        <v>9.5000000000000001E-2</v>
      </c>
      <c r="AE17" s="10">
        <f t="shared" si="12"/>
        <v>0.23333333333333334</v>
      </c>
      <c r="AF17" s="10">
        <f t="shared" si="13"/>
        <v>0.19166666666666668</v>
      </c>
      <c r="AG17" s="10">
        <f t="shared" si="14"/>
        <v>2.1666666666666667E-2</v>
      </c>
      <c r="AH17" s="52">
        <f t="shared" si="15"/>
        <v>66</v>
      </c>
      <c r="AI17">
        <f>(work!$E$2*AO17)+(work!$E$3*AP17)+(work!$E$4*AQ17)+(work!$E$5*AR17)+(work!$E$6*AS17)+(work!$E$7*AT17)</f>
        <v>33</v>
      </c>
      <c r="AJ17" t="s">
        <v>475</v>
      </c>
      <c r="AK17" t="s">
        <v>473</v>
      </c>
      <c r="AL17" t="s">
        <v>474</v>
      </c>
      <c r="AM17" t="s">
        <v>478</v>
      </c>
      <c r="AN17" t="s">
        <v>474</v>
      </c>
      <c r="AO17">
        <f t="shared" si="5"/>
        <v>1</v>
      </c>
      <c r="AP17">
        <f t="shared" si="6"/>
        <v>2</v>
      </c>
      <c r="AQ17">
        <f t="shared" si="7"/>
        <v>1</v>
      </c>
      <c r="AR17">
        <f t="shared" si="8"/>
        <v>0</v>
      </c>
      <c r="AS17">
        <f t="shared" si="9"/>
        <v>0</v>
      </c>
      <c r="AT17">
        <f t="shared" si="10"/>
        <v>1</v>
      </c>
    </row>
    <row r="18" spans="1:46" x14ac:dyDescent="0.15">
      <c r="A18" s="4">
        <v>16</v>
      </c>
      <c r="B18" s="5" t="s">
        <v>392</v>
      </c>
      <c r="C18" s="34" t="s">
        <v>15</v>
      </c>
      <c r="D18" s="6">
        <v>2.98</v>
      </c>
      <c r="E18" s="2">
        <v>21</v>
      </c>
      <c r="F18" s="2">
        <v>10</v>
      </c>
      <c r="G18" s="2">
        <v>2</v>
      </c>
      <c r="H18" s="2">
        <v>0</v>
      </c>
      <c r="I18" s="2">
        <v>0</v>
      </c>
      <c r="J18" s="2">
        <v>0</v>
      </c>
      <c r="K18" s="2">
        <v>1</v>
      </c>
      <c r="L18" s="2">
        <v>1</v>
      </c>
      <c r="M18" s="2">
        <v>0</v>
      </c>
      <c r="N18" s="2">
        <v>0.83299999999999996</v>
      </c>
      <c r="O18" s="2">
        <v>541</v>
      </c>
      <c r="P18" s="2">
        <v>133</v>
      </c>
      <c r="Q18" s="2">
        <v>114</v>
      </c>
      <c r="R18" s="2">
        <v>14</v>
      </c>
      <c r="S18" s="2">
        <v>37</v>
      </c>
      <c r="T18" s="2">
        <v>0</v>
      </c>
      <c r="U18" s="2">
        <v>2</v>
      </c>
      <c r="V18" s="2">
        <v>112</v>
      </c>
      <c r="W18" s="2">
        <v>1</v>
      </c>
      <c r="X18" s="2">
        <v>0</v>
      </c>
      <c r="Y18" s="2">
        <v>46</v>
      </c>
      <c r="Z18" s="2">
        <v>44</v>
      </c>
      <c r="AB18" t="s">
        <v>412</v>
      </c>
      <c r="AC18" s="2">
        <f t="shared" si="0"/>
        <v>2.98</v>
      </c>
      <c r="AD18" s="10">
        <f t="shared" si="11"/>
        <v>7.2088724584103508E-2</v>
      </c>
      <c r="AE18" s="10">
        <f t="shared" si="12"/>
        <v>0.20702402957486138</v>
      </c>
      <c r="AF18" s="10">
        <f t="shared" si="13"/>
        <v>0.21072088724584104</v>
      </c>
      <c r="AG18" s="10">
        <f t="shared" si="14"/>
        <v>2.5878003696857672E-2</v>
      </c>
      <c r="AH18" s="52">
        <f t="shared" si="15"/>
        <v>66</v>
      </c>
      <c r="AI18">
        <f>(work!$E$2*AO18)+(work!$E$3*AP18)+(work!$E$4*AQ18)+(work!$E$5*AR18)+(work!$E$6*AS18)+(work!$E$7*AT18)</f>
        <v>33</v>
      </c>
      <c r="AJ18" t="s">
        <v>475</v>
      </c>
      <c r="AK18" t="s">
        <v>473</v>
      </c>
      <c r="AL18" t="s">
        <v>474</v>
      </c>
      <c r="AM18" t="s">
        <v>478</v>
      </c>
      <c r="AN18" t="s">
        <v>474</v>
      </c>
      <c r="AO18">
        <f t="shared" si="5"/>
        <v>1</v>
      </c>
      <c r="AP18">
        <f t="shared" si="6"/>
        <v>2</v>
      </c>
      <c r="AQ18">
        <f t="shared" si="7"/>
        <v>1</v>
      </c>
      <c r="AR18">
        <f t="shared" si="8"/>
        <v>0</v>
      </c>
      <c r="AS18">
        <f t="shared" si="9"/>
        <v>0</v>
      </c>
      <c r="AT18">
        <f t="shared" si="10"/>
        <v>1</v>
      </c>
    </row>
    <row r="19" spans="1:46" x14ac:dyDescent="0.15">
      <c r="A19" s="7">
        <v>18</v>
      </c>
      <c r="B19" s="8" t="s">
        <v>358</v>
      </c>
      <c r="C19" s="26" t="s">
        <v>24</v>
      </c>
      <c r="D19" s="6">
        <v>2.99</v>
      </c>
      <c r="E19" s="9">
        <v>25</v>
      </c>
      <c r="F19" s="9">
        <v>12</v>
      </c>
      <c r="G19" s="9">
        <v>6</v>
      </c>
      <c r="H19" s="9">
        <v>0</v>
      </c>
      <c r="I19" s="9">
        <v>0</v>
      </c>
      <c r="J19" s="9">
        <v>0</v>
      </c>
      <c r="K19" s="9">
        <v>2</v>
      </c>
      <c r="L19" s="9">
        <v>0</v>
      </c>
      <c r="M19" s="9">
        <v>0</v>
      </c>
      <c r="N19" s="9">
        <v>0.66700000000000004</v>
      </c>
      <c r="O19" s="9">
        <v>638</v>
      </c>
      <c r="P19" s="9">
        <v>159.1</v>
      </c>
      <c r="Q19" s="9">
        <v>158</v>
      </c>
      <c r="R19" s="9">
        <v>15</v>
      </c>
      <c r="S19" s="9">
        <v>16</v>
      </c>
      <c r="T19" s="9">
        <v>0</v>
      </c>
      <c r="U19" s="9">
        <v>6</v>
      </c>
      <c r="V19" s="9">
        <v>123</v>
      </c>
      <c r="W19" s="9">
        <v>0</v>
      </c>
      <c r="X19" s="9">
        <v>0</v>
      </c>
      <c r="Y19" s="9">
        <v>56</v>
      </c>
      <c r="Z19" s="9">
        <v>53</v>
      </c>
      <c r="AB19" s="60" t="s">
        <v>398</v>
      </c>
      <c r="AC19" s="2">
        <f t="shared" si="0"/>
        <v>2.99</v>
      </c>
      <c r="AD19" s="10">
        <f t="shared" si="11"/>
        <v>3.4482758620689655E-2</v>
      </c>
      <c r="AE19" s="10">
        <f t="shared" si="12"/>
        <v>0.19278996865203762</v>
      </c>
      <c r="AF19" s="10">
        <f t="shared" si="13"/>
        <v>0.2476489028213166</v>
      </c>
      <c r="AG19" s="10">
        <f t="shared" si="14"/>
        <v>2.3510971786833857E-2</v>
      </c>
      <c r="AH19" s="52">
        <f t="shared" si="15"/>
        <v>66</v>
      </c>
      <c r="AI19">
        <f>(work!$E$2*AO19)+(work!$E$3*AP19)+(work!$E$4*AQ19)+(work!$E$5*AR19)+(work!$E$6*AS19)+(work!$E$7*AT19)</f>
        <v>33</v>
      </c>
      <c r="AJ19" t="s">
        <v>475</v>
      </c>
      <c r="AK19" t="s">
        <v>473</v>
      </c>
      <c r="AL19" t="s">
        <v>474</v>
      </c>
      <c r="AM19" t="s">
        <v>478</v>
      </c>
      <c r="AN19" t="s">
        <v>474</v>
      </c>
      <c r="AO19">
        <f t="shared" si="5"/>
        <v>1</v>
      </c>
      <c r="AP19">
        <f t="shared" si="6"/>
        <v>2</v>
      </c>
      <c r="AQ19">
        <f t="shared" si="7"/>
        <v>1</v>
      </c>
      <c r="AR19">
        <f t="shared" si="8"/>
        <v>0</v>
      </c>
      <c r="AS19">
        <f t="shared" si="9"/>
        <v>0</v>
      </c>
      <c r="AT19">
        <f t="shared" si="10"/>
        <v>1</v>
      </c>
    </row>
    <row r="20" spans="1:46" x14ac:dyDescent="0.15">
      <c r="A20" s="4">
        <v>18</v>
      </c>
      <c r="B20" s="5" t="s">
        <v>808</v>
      </c>
      <c r="C20" s="13" t="s">
        <v>13</v>
      </c>
      <c r="D20" s="6">
        <v>2.99</v>
      </c>
      <c r="E20" s="2">
        <v>13</v>
      </c>
      <c r="F20" s="2">
        <v>6</v>
      </c>
      <c r="G20" s="2">
        <v>4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0.6</v>
      </c>
      <c r="O20" s="2">
        <v>288</v>
      </c>
      <c r="P20" s="2">
        <v>72.099999999999994</v>
      </c>
      <c r="Q20" s="2">
        <v>53</v>
      </c>
      <c r="R20" s="2">
        <v>9</v>
      </c>
      <c r="S20" s="2">
        <v>23</v>
      </c>
      <c r="T20" s="2">
        <v>0</v>
      </c>
      <c r="U20" s="2">
        <v>2</v>
      </c>
      <c r="V20" s="2">
        <v>72</v>
      </c>
      <c r="W20" s="2">
        <v>1</v>
      </c>
      <c r="X20" s="2">
        <v>0</v>
      </c>
      <c r="Y20" s="2">
        <v>27</v>
      </c>
      <c r="Z20" s="2">
        <v>24</v>
      </c>
      <c r="AB20" t="s">
        <v>809</v>
      </c>
      <c r="AC20" s="2">
        <f t="shared" si="0"/>
        <v>2.99</v>
      </c>
      <c r="AD20" s="10">
        <f t="shared" si="11"/>
        <v>8.6805555555555552E-2</v>
      </c>
      <c r="AE20" s="10">
        <f t="shared" si="12"/>
        <v>0.25</v>
      </c>
      <c r="AF20" s="10">
        <f t="shared" si="13"/>
        <v>0.18402777777777779</v>
      </c>
      <c r="AG20" s="10">
        <f t="shared" si="14"/>
        <v>3.125E-2</v>
      </c>
      <c r="AH20" s="52">
        <f t="shared" si="15"/>
        <v>66</v>
      </c>
      <c r="AI20">
        <f>(work!$E$2*AO20)+(work!$E$3*AP20)+(work!$E$4*AQ20)+(work!$E$5*AR20)+(work!$E$6*AS20)+(work!$E$7*AT20)</f>
        <v>33</v>
      </c>
      <c r="AJ20" t="s">
        <v>475</v>
      </c>
      <c r="AK20" t="s">
        <v>473</v>
      </c>
      <c r="AL20" t="s">
        <v>474</v>
      </c>
      <c r="AM20" t="s">
        <v>478</v>
      </c>
      <c r="AN20" t="s">
        <v>474</v>
      </c>
      <c r="AO20">
        <f t="shared" si="5"/>
        <v>1</v>
      </c>
      <c r="AP20">
        <f t="shared" si="6"/>
        <v>2</v>
      </c>
      <c r="AQ20">
        <f t="shared" si="7"/>
        <v>1</v>
      </c>
      <c r="AR20">
        <f t="shared" si="8"/>
        <v>0</v>
      </c>
      <c r="AS20">
        <f t="shared" si="9"/>
        <v>0</v>
      </c>
      <c r="AT20">
        <f t="shared" si="10"/>
        <v>1</v>
      </c>
    </row>
    <row r="21" spans="1:46" x14ac:dyDescent="0.15">
      <c r="A21" s="7">
        <v>20</v>
      </c>
      <c r="B21" s="8" t="s">
        <v>387</v>
      </c>
      <c r="C21" s="29" t="s">
        <v>13</v>
      </c>
      <c r="D21" s="6">
        <v>3.01</v>
      </c>
      <c r="E21" s="9">
        <v>26</v>
      </c>
      <c r="F21" s="9">
        <v>13</v>
      </c>
      <c r="G21" s="9">
        <v>4</v>
      </c>
      <c r="H21" s="9">
        <v>0</v>
      </c>
      <c r="I21" s="9">
        <v>0</v>
      </c>
      <c r="J21" s="9">
        <v>0</v>
      </c>
      <c r="K21" s="9">
        <v>3</v>
      </c>
      <c r="L21" s="9">
        <v>2</v>
      </c>
      <c r="M21" s="9">
        <v>1</v>
      </c>
      <c r="N21" s="9">
        <v>0.76500000000000001</v>
      </c>
      <c r="O21" s="9">
        <v>709</v>
      </c>
      <c r="P21" s="9">
        <v>170.2</v>
      </c>
      <c r="Q21" s="9">
        <v>159</v>
      </c>
      <c r="R21" s="9">
        <v>14</v>
      </c>
      <c r="S21" s="9">
        <v>49</v>
      </c>
      <c r="T21" s="9">
        <v>1</v>
      </c>
      <c r="U21" s="9">
        <v>4</v>
      </c>
      <c r="V21" s="9">
        <v>122</v>
      </c>
      <c r="W21" s="9">
        <v>1</v>
      </c>
      <c r="X21" s="9">
        <v>0</v>
      </c>
      <c r="Y21" s="9">
        <v>59</v>
      </c>
      <c r="Z21" s="9">
        <v>57</v>
      </c>
      <c r="AB21" t="s">
        <v>438</v>
      </c>
      <c r="AC21" s="2">
        <f t="shared" si="0"/>
        <v>3.01</v>
      </c>
      <c r="AD21" s="10">
        <f t="shared" si="11"/>
        <v>7.4753173483779967E-2</v>
      </c>
      <c r="AE21" s="10">
        <f t="shared" si="12"/>
        <v>0.17207334273624825</v>
      </c>
      <c r="AF21" s="10">
        <f t="shared" si="13"/>
        <v>0.22425952045133993</v>
      </c>
      <c r="AG21" s="10">
        <f t="shared" si="14"/>
        <v>1.9746121297602257E-2</v>
      </c>
      <c r="AH21" s="52">
        <f t="shared" si="15"/>
        <v>66</v>
      </c>
      <c r="AI21">
        <f>(work!$E$2*AO21)+(work!$E$3*AP21)+(work!$E$4*AQ21)+(work!$E$5*AR21)+(work!$E$6*AS21)+(work!$E$7*AT21)</f>
        <v>33</v>
      </c>
      <c r="AJ21" t="s">
        <v>475</v>
      </c>
      <c r="AK21" t="s">
        <v>473</v>
      </c>
      <c r="AL21" t="s">
        <v>474</v>
      </c>
      <c r="AM21" t="s">
        <v>478</v>
      </c>
      <c r="AN21" t="s">
        <v>474</v>
      </c>
      <c r="AO21">
        <f t="shared" si="5"/>
        <v>1</v>
      </c>
      <c r="AP21">
        <f t="shared" si="6"/>
        <v>2</v>
      </c>
      <c r="AQ21">
        <f t="shared" si="7"/>
        <v>1</v>
      </c>
      <c r="AR21">
        <f t="shared" si="8"/>
        <v>0</v>
      </c>
      <c r="AS21">
        <f t="shared" si="9"/>
        <v>0</v>
      </c>
      <c r="AT21">
        <f t="shared" si="10"/>
        <v>1</v>
      </c>
    </row>
    <row r="22" spans="1:46" x14ac:dyDescent="0.15">
      <c r="A22" s="4">
        <v>21</v>
      </c>
      <c r="B22" s="5" t="s">
        <v>395</v>
      </c>
      <c r="C22" s="20" t="s">
        <v>19</v>
      </c>
      <c r="D22" s="6">
        <v>3.13</v>
      </c>
      <c r="E22" s="2">
        <v>19</v>
      </c>
      <c r="F22" s="2">
        <v>5</v>
      </c>
      <c r="G22" s="2">
        <v>1</v>
      </c>
      <c r="H22" s="2">
        <v>0</v>
      </c>
      <c r="I22" s="2">
        <v>1</v>
      </c>
      <c r="J22" s="2">
        <v>1</v>
      </c>
      <c r="K22" s="2">
        <v>2</v>
      </c>
      <c r="L22" s="2">
        <v>0</v>
      </c>
      <c r="M22" s="2">
        <v>1</v>
      </c>
      <c r="N22" s="2">
        <v>0.83299999999999996</v>
      </c>
      <c r="O22" s="2">
        <v>315</v>
      </c>
      <c r="P22" s="2">
        <v>74.2</v>
      </c>
      <c r="Q22" s="2">
        <v>75</v>
      </c>
      <c r="R22" s="2">
        <v>11</v>
      </c>
      <c r="S22" s="2">
        <v>20</v>
      </c>
      <c r="T22" s="2">
        <v>0</v>
      </c>
      <c r="U22" s="2">
        <v>3</v>
      </c>
      <c r="V22" s="2">
        <v>48</v>
      </c>
      <c r="W22" s="2">
        <v>0</v>
      </c>
      <c r="X22" s="2">
        <v>0</v>
      </c>
      <c r="Y22" s="2">
        <v>28</v>
      </c>
      <c r="Z22" s="2">
        <v>26</v>
      </c>
      <c r="AB22" t="s">
        <v>810</v>
      </c>
      <c r="AC22" s="2">
        <f t="shared" si="0"/>
        <v>3.13</v>
      </c>
      <c r="AD22" s="10">
        <f t="shared" si="11"/>
        <v>7.301587301587302E-2</v>
      </c>
      <c r="AE22" s="10">
        <f t="shared" si="12"/>
        <v>0.15238095238095239</v>
      </c>
      <c r="AF22" s="10">
        <f t="shared" si="13"/>
        <v>0.23809523809523808</v>
      </c>
      <c r="AG22" s="10">
        <f t="shared" si="14"/>
        <v>3.4920634920634921E-2</v>
      </c>
      <c r="AH22" s="52">
        <f t="shared" si="15"/>
        <v>66</v>
      </c>
      <c r="AI22">
        <f>(work!$E$2*AO22)+(work!$E$3*AP22)+(work!$E$4*AQ22)+(work!$E$5*AR22)+(work!$E$6*AS22)+(work!$E$7*AT22)</f>
        <v>33</v>
      </c>
      <c r="AJ22" t="s">
        <v>475</v>
      </c>
      <c r="AK22" t="s">
        <v>473</v>
      </c>
      <c r="AL22" t="s">
        <v>474</v>
      </c>
      <c r="AM22" t="s">
        <v>478</v>
      </c>
      <c r="AN22" t="s">
        <v>474</v>
      </c>
      <c r="AO22">
        <f t="shared" si="5"/>
        <v>1</v>
      </c>
      <c r="AP22">
        <f t="shared" si="6"/>
        <v>2</v>
      </c>
      <c r="AQ22">
        <f t="shared" si="7"/>
        <v>1</v>
      </c>
      <c r="AR22">
        <f t="shared" si="8"/>
        <v>0</v>
      </c>
      <c r="AS22">
        <f t="shared" si="9"/>
        <v>0</v>
      </c>
      <c r="AT22">
        <f t="shared" si="10"/>
        <v>1</v>
      </c>
    </row>
    <row r="23" spans="1:46" x14ac:dyDescent="0.15">
      <c r="A23" s="7">
        <v>22</v>
      </c>
      <c r="B23" s="8" t="s">
        <v>376</v>
      </c>
      <c r="C23" s="27" t="s">
        <v>23</v>
      </c>
      <c r="D23" s="6">
        <v>3.24</v>
      </c>
      <c r="E23" s="9">
        <v>25</v>
      </c>
      <c r="F23" s="9">
        <v>13</v>
      </c>
      <c r="G23" s="9">
        <v>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0.65</v>
      </c>
      <c r="O23" s="9">
        <v>623</v>
      </c>
      <c r="P23" s="9">
        <v>153</v>
      </c>
      <c r="Q23" s="9">
        <v>127</v>
      </c>
      <c r="R23" s="9">
        <v>18</v>
      </c>
      <c r="S23" s="9">
        <v>47</v>
      </c>
      <c r="T23" s="9">
        <v>0</v>
      </c>
      <c r="U23" s="9">
        <v>2</v>
      </c>
      <c r="V23" s="9">
        <v>162</v>
      </c>
      <c r="W23" s="9">
        <v>4</v>
      </c>
      <c r="X23" s="9">
        <v>0</v>
      </c>
      <c r="Y23" s="9">
        <v>57</v>
      </c>
      <c r="Z23" s="9">
        <v>55</v>
      </c>
      <c r="AB23" t="s">
        <v>811</v>
      </c>
      <c r="AC23" s="2">
        <f t="shared" si="0"/>
        <v>3.24</v>
      </c>
      <c r="AD23" s="10">
        <f t="shared" si="11"/>
        <v>7.8651685393258425E-2</v>
      </c>
      <c r="AE23" s="10">
        <f t="shared" si="12"/>
        <v>0.26003210272873195</v>
      </c>
      <c r="AF23" s="10">
        <f t="shared" si="13"/>
        <v>0.20385232744783308</v>
      </c>
      <c r="AG23" s="10">
        <f t="shared" si="14"/>
        <v>2.8892455858747994E-2</v>
      </c>
      <c r="AH23" s="52">
        <f t="shared" si="15"/>
        <v>66</v>
      </c>
      <c r="AI23">
        <f>(work!$E$2*AO23)+(work!$E$3*AP23)+(work!$E$4*AQ23)+(work!$E$5*AR23)+(work!$E$6*AS23)+(work!$E$7*AT23)</f>
        <v>33</v>
      </c>
      <c r="AJ23" t="s">
        <v>475</v>
      </c>
      <c r="AK23" t="s">
        <v>473</v>
      </c>
      <c r="AL23" t="s">
        <v>474</v>
      </c>
      <c r="AM23" t="s">
        <v>478</v>
      </c>
      <c r="AN23" t="s">
        <v>474</v>
      </c>
      <c r="AO23">
        <f t="shared" si="5"/>
        <v>1</v>
      </c>
      <c r="AP23">
        <f t="shared" si="6"/>
        <v>2</v>
      </c>
      <c r="AQ23">
        <f t="shared" si="7"/>
        <v>1</v>
      </c>
      <c r="AR23">
        <f t="shared" si="8"/>
        <v>0</v>
      </c>
      <c r="AS23">
        <f t="shared" si="9"/>
        <v>0</v>
      </c>
      <c r="AT23">
        <f t="shared" si="10"/>
        <v>1</v>
      </c>
    </row>
    <row r="24" spans="1:46" x14ac:dyDescent="0.15">
      <c r="A24" s="4">
        <v>22</v>
      </c>
      <c r="B24" s="5" t="s">
        <v>348</v>
      </c>
      <c r="C24" s="22" t="s">
        <v>21</v>
      </c>
      <c r="D24" s="6">
        <v>3.24</v>
      </c>
      <c r="E24" s="2">
        <v>25</v>
      </c>
      <c r="F24" s="2">
        <v>8</v>
      </c>
      <c r="G24" s="2">
        <v>9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0.47099999999999997</v>
      </c>
      <c r="O24" s="2">
        <v>581</v>
      </c>
      <c r="P24" s="2">
        <v>136</v>
      </c>
      <c r="Q24" s="2">
        <v>144</v>
      </c>
      <c r="R24" s="2">
        <v>7</v>
      </c>
      <c r="S24" s="2">
        <v>42</v>
      </c>
      <c r="T24" s="2">
        <v>3</v>
      </c>
      <c r="U24" s="2">
        <v>3</v>
      </c>
      <c r="V24" s="2">
        <v>86</v>
      </c>
      <c r="W24" s="2">
        <v>7</v>
      </c>
      <c r="X24" s="2">
        <v>1</v>
      </c>
      <c r="Y24" s="2">
        <v>63</v>
      </c>
      <c r="Z24" s="2">
        <v>49</v>
      </c>
      <c r="AB24" t="s">
        <v>812</v>
      </c>
      <c r="AC24" s="2">
        <f t="shared" si="0"/>
        <v>3.24</v>
      </c>
      <c r="AD24" s="10">
        <f t="shared" si="11"/>
        <v>7.7452667814113599E-2</v>
      </c>
      <c r="AE24" s="10">
        <f t="shared" si="12"/>
        <v>0.14802065404475043</v>
      </c>
      <c r="AF24" s="10">
        <f t="shared" si="13"/>
        <v>0.24784853700516352</v>
      </c>
      <c r="AG24" s="10">
        <f t="shared" si="14"/>
        <v>1.2048192771084338E-2</v>
      </c>
      <c r="AH24" s="52">
        <f t="shared" si="15"/>
        <v>66</v>
      </c>
      <c r="AI24">
        <f>(work!$E$2*AO24)+(work!$E$3*AP24)+(work!$E$4*AQ24)+(work!$E$5*AR24)+(work!$E$6*AS24)+(work!$E$7*AT24)</f>
        <v>33</v>
      </c>
      <c r="AJ24" t="s">
        <v>475</v>
      </c>
      <c r="AK24" t="s">
        <v>473</v>
      </c>
      <c r="AL24" t="s">
        <v>474</v>
      </c>
      <c r="AM24" t="s">
        <v>478</v>
      </c>
      <c r="AN24" t="s">
        <v>474</v>
      </c>
      <c r="AO24">
        <f t="shared" si="5"/>
        <v>1</v>
      </c>
      <c r="AP24">
        <f t="shared" si="6"/>
        <v>2</v>
      </c>
      <c r="AQ24">
        <f t="shared" si="7"/>
        <v>1</v>
      </c>
      <c r="AR24">
        <f t="shared" si="8"/>
        <v>0</v>
      </c>
      <c r="AS24">
        <f t="shared" si="9"/>
        <v>0</v>
      </c>
      <c r="AT24">
        <f t="shared" si="10"/>
        <v>1</v>
      </c>
    </row>
    <row r="25" spans="1:46" x14ac:dyDescent="0.15">
      <c r="A25" s="7">
        <v>24</v>
      </c>
      <c r="B25" s="8" t="s">
        <v>384</v>
      </c>
      <c r="C25" s="17" t="s">
        <v>17</v>
      </c>
      <c r="D25" s="6">
        <v>3.26</v>
      </c>
      <c r="E25" s="9">
        <v>26</v>
      </c>
      <c r="F25" s="9">
        <v>11</v>
      </c>
      <c r="G25" s="9">
        <v>8</v>
      </c>
      <c r="H25" s="9">
        <v>0</v>
      </c>
      <c r="I25" s="9">
        <v>0</v>
      </c>
      <c r="J25" s="9">
        <v>0</v>
      </c>
      <c r="K25" s="9">
        <v>3</v>
      </c>
      <c r="L25" s="9">
        <v>1</v>
      </c>
      <c r="M25" s="9">
        <v>1</v>
      </c>
      <c r="N25" s="9">
        <v>0.57899999999999996</v>
      </c>
      <c r="O25" s="9">
        <v>684</v>
      </c>
      <c r="P25" s="9">
        <v>171.1</v>
      </c>
      <c r="Q25" s="9">
        <v>155</v>
      </c>
      <c r="R25" s="9">
        <v>18</v>
      </c>
      <c r="S25" s="9">
        <v>33</v>
      </c>
      <c r="T25" s="9">
        <v>1</v>
      </c>
      <c r="U25" s="9">
        <v>4</v>
      </c>
      <c r="V25" s="9">
        <v>134</v>
      </c>
      <c r="W25" s="9">
        <v>4</v>
      </c>
      <c r="X25" s="9">
        <v>1</v>
      </c>
      <c r="Y25" s="9">
        <v>66</v>
      </c>
      <c r="Z25" s="9">
        <v>62</v>
      </c>
      <c r="AB25" t="s">
        <v>458</v>
      </c>
      <c r="AC25" s="2">
        <f t="shared" si="0"/>
        <v>3.26</v>
      </c>
      <c r="AD25" s="10">
        <f t="shared" si="11"/>
        <v>5.4093567251461985E-2</v>
      </c>
      <c r="AE25" s="10">
        <f t="shared" si="12"/>
        <v>0.195906432748538</v>
      </c>
      <c r="AF25" s="10">
        <f t="shared" si="13"/>
        <v>0.22660818713450293</v>
      </c>
      <c r="AG25" s="10">
        <f t="shared" si="14"/>
        <v>2.6315789473684209E-2</v>
      </c>
      <c r="AH25" s="52">
        <f t="shared" si="15"/>
        <v>66</v>
      </c>
      <c r="AI25">
        <f>(work!$E$2*AO25)+(work!$E$3*AP25)+(work!$E$4*AQ25)+(work!$E$5*AR25)+(work!$E$6*AS25)+(work!$E$7*AT25)</f>
        <v>33</v>
      </c>
      <c r="AJ25" t="s">
        <v>475</v>
      </c>
      <c r="AK25" t="s">
        <v>473</v>
      </c>
      <c r="AL25" t="s">
        <v>474</v>
      </c>
      <c r="AM25" t="s">
        <v>478</v>
      </c>
      <c r="AN25" t="s">
        <v>474</v>
      </c>
      <c r="AO25">
        <f t="shared" si="5"/>
        <v>1</v>
      </c>
      <c r="AP25">
        <f t="shared" si="6"/>
        <v>2</v>
      </c>
      <c r="AQ25">
        <f t="shared" si="7"/>
        <v>1</v>
      </c>
      <c r="AR25">
        <f t="shared" si="8"/>
        <v>0</v>
      </c>
      <c r="AS25">
        <f t="shared" si="9"/>
        <v>0</v>
      </c>
      <c r="AT25">
        <f t="shared" si="10"/>
        <v>1</v>
      </c>
    </row>
    <row r="26" spans="1:46" x14ac:dyDescent="0.15">
      <c r="A26" s="4">
        <v>25</v>
      </c>
      <c r="B26" s="5" t="s">
        <v>350</v>
      </c>
      <c r="C26" s="25" t="s">
        <v>23</v>
      </c>
      <c r="D26" s="6">
        <v>3.29</v>
      </c>
      <c r="E26" s="2">
        <v>34</v>
      </c>
      <c r="F26" s="2">
        <v>8</v>
      </c>
      <c r="G26" s="2">
        <v>3</v>
      </c>
      <c r="H26" s="2">
        <v>0</v>
      </c>
      <c r="I26" s="2">
        <v>1</v>
      </c>
      <c r="J26" s="2">
        <v>3</v>
      </c>
      <c r="K26" s="2">
        <v>0</v>
      </c>
      <c r="L26" s="2">
        <v>0</v>
      </c>
      <c r="M26" s="2">
        <v>0</v>
      </c>
      <c r="N26" s="2">
        <v>0.72699999999999998</v>
      </c>
      <c r="O26" s="2">
        <v>409</v>
      </c>
      <c r="P26" s="2">
        <v>98.1</v>
      </c>
      <c r="Q26" s="2">
        <v>69</v>
      </c>
      <c r="R26" s="2">
        <v>11</v>
      </c>
      <c r="S26" s="2">
        <v>50</v>
      </c>
      <c r="T26" s="2">
        <v>0</v>
      </c>
      <c r="U26" s="2">
        <v>7</v>
      </c>
      <c r="V26" s="2">
        <v>99</v>
      </c>
      <c r="W26" s="2">
        <v>4</v>
      </c>
      <c r="X26" s="2">
        <v>1</v>
      </c>
      <c r="Y26" s="2">
        <v>38</v>
      </c>
      <c r="Z26" s="2">
        <v>36</v>
      </c>
      <c r="AB26" t="s">
        <v>404</v>
      </c>
      <c r="AC26" s="2">
        <f t="shared" si="0"/>
        <v>3.29</v>
      </c>
      <c r="AD26" s="10">
        <f t="shared" si="11"/>
        <v>0.13936430317848411</v>
      </c>
      <c r="AE26" s="10">
        <f t="shared" si="12"/>
        <v>0.24205378973105135</v>
      </c>
      <c r="AF26" s="10">
        <f t="shared" si="13"/>
        <v>0.1687041564792176</v>
      </c>
      <c r="AG26" s="10">
        <f t="shared" si="14"/>
        <v>2.6894865525672371E-2</v>
      </c>
      <c r="AH26" s="52">
        <f t="shared" si="15"/>
        <v>66</v>
      </c>
      <c r="AI26">
        <f>(work!$E$2*AO26)+(work!$E$3*AP26)+(work!$E$4*AQ26)+(work!$E$5*AR26)+(work!$E$6*AS26)+(work!$E$7*AT26)</f>
        <v>33</v>
      </c>
      <c r="AJ26" t="s">
        <v>475</v>
      </c>
      <c r="AK26" t="s">
        <v>473</v>
      </c>
      <c r="AL26" t="s">
        <v>474</v>
      </c>
      <c r="AM26" t="s">
        <v>478</v>
      </c>
      <c r="AN26" t="s">
        <v>474</v>
      </c>
      <c r="AO26">
        <f t="shared" si="5"/>
        <v>1</v>
      </c>
      <c r="AP26">
        <f t="shared" si="6"/>
        <v>2</v>
      </c>
      <c r="AQ26">
        <f t="shared" si="7"/>
        <v>1</v>
      </c>
      <c r="AR26">
        <f t="shared" si="8"/>
        <v>0</v>
      </c>
      <c r="AS26">
        <f t="shared" si="9"/>
        <v>0</v>
      </c>
      <c r="AT26">
        <f t="shared" si="10"/>
        <v>1</v>
      </c>
    </row>
    <row r="27" spans="1:46" x14ac:dyDescent="0.15">
      <c r="A27" s="7">
        <v>26</v>
      </c>
      <c r="B27" s="8" t="s">
        <v>364</v>
      </c>
      <c r="C27" s="31" t="s">
        <v>19</v>
      </c>
      <c r="D27" s="6">
        <v>3.39</v>
      </c>
      <c r="E27" s="9">
        <v>23</v>
      </c>
      <c r="F27" s="9">
        <v>7</v>
      </c>
      <c r="G27" s="9">
        <v>9</v>
      </c>
      <c r="H27" s="9">
        <v>0</v>
      </c>
      <c r="I27" s="9">
        <v>0</v>
      </c>
      <c r="J27" s="9">
        <v>0</v>
      </c>
      <c r="K27" s="9">
        <v>5</v>
      </c>
      <c r="L27" s="9">
        <v>0</v>
      </c>
      <c r="M27" s="9">
        <v>1</v>
      </c>
      <c r="N27" s="9">
        <v>0.438</v>
      </c>
      <c r="O27" s="9">
        <v>588</v>
      </c>
      <c r="P27" s="9">
        <v>143.1</v>
      </c>
      <c r="Q27" s="9">
        <v>136</v>
      </c>
      <c r="R27" s="9">
        <v>14</v>
      </c>
      <c r="S27" s="9">
        <v>35</v>
      </c>
      <c r="T27" s="9">
        <v>2</v>
      </c>
      <c r="U27" s="9">
        <v>2</v>
      </c>
      <c r="V27" s="9">
        <v>128</v>
      </c>
      <c r="W27" s="9">
        <v>2</v>
      </c>
      <c r="X27" s="9">
        <v>1</v>
      </c>
      <c r="Y27" s="9">
        <v>58</v>
      </c>
      <c r="Z27" s="9">
        <v>54</v>
      </c>
      <c r="AB27" t="s">
        <v>454</v>
      </c>
      <c r="AC27" s="2">
        <f t="shared" si="0"/>
        <v>3.39</v>
      </c>
      <c r="AD27" s="10">
        <f t="shared" si="11"/>
        <v>6.2925170068027211E-2</v>
      </c>
      <c r="AE27" s="10">
        <f t="shared" si="12"/>
        <v>0.21768707482993196</v>
      </c>
      <c r="AF27" s="10">
        <f t="shared" si="13"/>
        <v>0.23129251700680273</v>
      </c>
      <c r="AG27" s="10">
        <f t="shared" si="14"/>
        <v>2.3809523809523808E-2</v>
      </c>
      <c r="AH27" s="52">
        <f t="shared" si="15"/>
        <v>66</v>
      </c>
      <c r="AI27">
        <f>(work!$E$2*AO27)+(work!$E$3*AP27)+(work!$E$4*AQ27)+(work!$E$5*AR27)+(work!$E$6*AS27)+(work!$E$7*AT27)</f>
        <v>33</v>
      </c>
      <c r="AJ27" t="s">
        <v>475</v>
      </c>
      <c r="AK27" t="s">
        <v>473</v>
      </c>
      <c r="AL27" t="s">
        <v>474</v>
      </c>
      <c r="AM27" t="s">
        <v>478</v>
      </c>
      <c r="AN27" t="s">
        <v>474</v>
      </c>
      <c r="AO27">
        <f t="shared" si="5"/>
        <v>1</v>
      </c>
      <c r="AP27">
        <f t="shared" si="6"/>
        <v>2</v>
      </c>
      <c r="AQ27">
        <f t="shared" si="7"/>
        <v>1</v>
      </c>
      <c r="AR27">
        <f t="shared" si="8"/>
        <v>0</v>
      </c>
      <c r="AS27">
        <f t="shared" si="9"/>
        <v>0</v>
      </c>
      <c r="AT27">
        <f t="shared" si="10"/>
        <v>1</v>
      </c>
    </row>
    <row r="28" spans="1:46" x14ac:dyDescent="0.15">
      <c r="A28" s="4">
        <v>27</v>
      </c>
      <c r="B28" s="5" t="s">
        <v>377</v>
      </c>
      <c r="C28" s="36" t="s">
        <v>20</v>
      </c>
      <c r="D28" s="6">
        <v>3.4</v>
      </c>
      <c r="E28" s="2">
        <v>20</v>
      </c>
      <c r="F28" s="2">
        <v>8</v>
      </c>
      <c r="G28" s="2">
        <v>7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0.53300000000000003</v>
      </c>
      <c r="O28" s="2">
        <v>500</v>
      </c>
      <c r="P28" s="2">
        <v>116.1</v>
      </c>
      <c r="Q28" s="2">
        <v>125</v>
      </c>
      <c r="R28" s="2">
        <v>10</v>
      </c>
      <c r="S28" s="2">
        <v>35</v>
      </c>
      <c r="T28" s="2">
        <v>0</v>
      </c>
      <c r="U28" s="2">
        <v>3</v>
      </c>
      <c r="V28" s="2">
        <v>83</v>
      </c>
      <c r="W28" s="2">
        <v>0</v>
      </c>
      <c r="X28" s="2">
        <v>0</v>
      </c>
      <c r="Y28" s="2">
        <v>50</v>
      </c>
      <c r="Z28" s="2">
        <v>44</v>
      </c>
      <c r="AB28" t="s">
        <v>442</v>
      </c>
      <c r="AC28" s="2">
        <f t="shared" si="0"/>
        <v>3.4</v>
      </c>
      <c r="AD28" s="10">
        <f t="shared" si="11"/>
        <v>7.5999999999999998E-2</v>
      </c>
      <c r="AE28" s="10">
        <f t="shared" si="12"/>
        <v>0.16600000000000001</v>
      </c>
      <c r="AF28" s="10">
        <f t="shared" si="13"/>
        <v>0.25</v>
      </c>
      <c r="AG28" s="10">
        <f t="shared" si="14"/>
        <v>0.02</v>
      </c>
      <c r="AH28" s="52">
        <f t="shared" si="15"/>
        <v>66</v>
      </c>
      <c r="AI28">
        <f>(work!$E$2*AO28)+(work!$E$3*AP28)+(work!$E$4*AQ28)+(work!$E$5*AR28)+(work!$E$6*AS28)+(work!$E$7*AT28)</f>
        <v>33</v>
      </c>
      <c r="AJ28" t="s">
        <v>475</v>
      </c>
      <c r="AK28" t="s">
        <v>473</v>
      </c>
      <c r="AL28" t="s">
        <v>474</v>
      </c>
      <c r="AM28" t="s">
        <v>478</v>
      </c>
      <c r="AN28" t="s">
        <v>474</v>
      </c>
      <c r="AO28">
        <f t="shared" si="5"/>
        <v>1</v>
      </c>
      <c r="AP28">
        <f t="shared" si="6"/>
        <v>2</v>
      </c>
      <c r="AQ28">
        <f t="shared" si="7"/>
        <v>1</v>
      </c>
      <c r="AR28">
        <f t="shared" si="8"/>
        <v>0</v>
      </c>
      <c r="AS28">
        <f t="shared" si="9"/>
        <v>0</v>
      </c>
      <c r="AT28">
        <f t="shared" si="10"/>
        <v>1</v>
      </c>
    </row>
    <row r="29" spans="1:46" x14ac:dyDescent="0.15">
      <c r="A29" s="7">
        <v>27</v>
      </c>
      <c r="B29" s="8" t="s">
        <v>391</v>
      </c>
      <c r="C29" s="15" t="s">
        <v>15</v>
      </c>
      <c r="D29" s="6">
        <v>3.4</v>
      </c>
      <c r="E29" s="9">
        <v>18</v>
      </c>
      <c r="F29" s="9">
        <v>6</v>
      </c>
      <c r="G29" s="9">
        <v>6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0.5</v>
      </c>
      <c r="O29" s="9">
        <v>436</v>
      </c>
      <c r="P29" s="9">
        <v>106</v>
      </c>
      <c r="Q29" s="9">
        <v>90</v>
      </c>
      <c r="R29" s="9">
        <v>10</v>
      </c>
      <c r="S29" s="9">
        <v>34</v>
      </c>
      <c r="T29" s="9">
        <v>0</v>
      </c>
      <c r="U29" s="9">
        <v>0</v>
      </c>
      <c r="V29" s="9">
        <v>103</v>
      </c>
      <c r="W29" s="9">
        <v>6</v>
      </c>
      <c r="X29" s="9">
        <v>0</v>
      </c>
      <c r="Y29" s="9">
        <v>43</v>
      </c>
      <c r="Z29" s="9">
        <v>40</v>
      </c>
      <c r="AB29" t="s">
        <v>406</v>
      </c>
      <c r="AC29" s="2">
        <f t="shared" si="0"/>
        <v>3.4</v>
      </c>
      <c r="AD29" s="10">
        <f t="shared" si="11"/>
        <v>7.7981651376146793E-2</v>
      </c>
      <c r="AE29" s="10">
        <f t="shared" si="12"/>
        <v>0.23623853211009174</v>
      </c>
      <c r="AF29" s="10">
        <f t="shared" si="13"/>
        <v>0.20642201834862386</v>
      </c>
      <c r="AG29" s="10">
        <f t="shared" si="14"/>
        <v>2.2935779816513763E-2</v>
      </c>
      <c r="AH29" s="52">
        <f t="shared" si="15"/>
        <v>66</v>
      </c>
      <c r="AI29">
        <f>(work!$E$2*AO29)+(work!$E$3*AP29)+(work!$E$4*AQ29)+(work!$E$5*AR29)+(work!$E$6*AS29)+(work!$E$7*AT29)</f>
        <v>33</v>
      </c>
      <c r="AJ29" t="s">
        <v>475</v>
      </c>
      <c r="AK29" t="s">
        <v>473</v>
      </c>
      <c r="AL29" t="s">
        <v>474</v>
      </c>
      <c r="AM29" t="s">
        <v>478</v>
      </c>
      <c r="AN29" t="s">
        <v>474</v>
      </c>
      <c r="AO29">
        <f t="shared" si="5"/>
        <v>1</v>
      </c>
      <c r="AP29">
        <f t="shared" si="6"/>
        <v>2</v>
      </c>
      <c r="AQ29">
        <f t="shared" si="7"/>
        <v>1</v>
      </c>
      <c r="AR29">
        <f t="shared" si="8"/>
        <v>0</v>
      </c>
      <c r="AS29">
        <f t="shared" si="9"/>
        <v>0</v>
      </c>
      <c r="AT29">
        <f t="shared" si="10"/>
        <v>1</v>
      </c>
    </row>
    <row r="30" spans="1:46" x14ac:dyDescent="0.15">
      <c r="A30" s="4">
        <v>29</v>
      </c>
      <c r="B30" s="5" t="s">
        <v>349</v>
      </c>
      <c r="C30" s="22" t="s">
        <v>21</v>
      </c>
      <c r="D30" s="6">
        <v>3.44</v>
      </c>
      <c r="E30" s="2">
        <v>17</v>
      </c>
      <c r="F30" s="2">
        <v>5</v>
      </c>
      <c r="G30" s="2">
        <v>6</v>
      </c>
      <c r="H30" s="2">
        <v>0</v>
      </c>
      <c r="I30" s="2">
        <v>0</v>
      </c>
      <c r="J30" s="2">
        <v>0</v>
      </c>
      <c r="K30" s="2">
        <v>3</v>
      </c>
      <c r="L30" s="2">
        <v>1</v>
      </c>
      <c r="M30" s="2">
        <v>0</v>
      </c>
      <c r="N30" s="2">
        <v>0.45500000000000002</v>
      </c>
      <c r="O30" s="2">
        <v>483</v>
      </c>
      <c r="P30" s="2">
        <v>117.2</v>
      </c>
      <c r="Q30" s="2">
        <v>108</v>
      </c>
      <c r="R30" s="2">
        <v>14</v>
      </c>
      <c r="S30" s="2">
        <v>29</v>
      </c>
      <c r="T30" s="2">
        <v>0</v>
      </c>
      <c r="U30" s="2">
        <v>7</v>
      </c>
      <c r="V30" s="2">
        <v>88</v>
      </c>
      <c r="W30" s="2">
        <v>0</v>
      </c>
      <c r="X30" s="2">
        <v>0</v>
      </c>
      <c r="Y30" s="2">
        <v>46</v>
      </c>
      <c r="Z30" s="2">
        <v>45</v>
      </c>
      <c r="AB30" t="s">
        <v>444</v>
      </c>
      <c r="AC30" s="2">
        <f t="shared" si="0"/>
        <v>3.44</v>
      </c>
      <c r="AD30" s="10">
        <f t="shared" si="11"/>
        <v>7.4534161490683232E-2</v>
      </c>
      <c r="AE30" s="10">
        <f t="shared" si="12"/>
        <v>0.18219461697722567</v>
      </c>
      <c r="AF30" s="10">
        <f t="shared" si="13"/>
        <v>0.2236024844720497</v>
      </c>
      <c r="AG30" s="10">
        <f t="shared" si="14"/>
        <v>2.8985507246376812E-2</v>
      </c>
      <c r="AH30" s="52">
        <f t="shared" si="15"/>
        <v>66</v>
      </c>
      <c r="AI30">
        <f>(work!$E$2*AO30)+(work!$E$3*AP30)+(work!$E$4*AQ30)+(work!$E$5*AR30)+(work!$E$6*AS30)+(work!$E$7*AT30)</f>
        <v>33</v>
      </c>
      <c r="AJ30" t="s">
        <v>475</v>
      </c>
      <c r="AK30" t="s">
        <v>473</v>
      </c>
      <c r="AL30" t="s">
        <v>474</v>
      </c>
      <c r="AM30" t="s">
        <v>478</v>
      </c>
      <c r="AN30" t="s">
        <v>474</v>
      </c>
      <c r="AO30">
        <f t="shared" si="5"/>
        <v>1</v>
      </c>
      <c r="AP30">
        <f t="shared" si="6"/>
        <v>2</v>
      </c>
      <c r="AQ30">
        <f t="shared" si="7"/>
        <v>1</v>
      </c>
      <c r="AR30">
        <f t="shared" si="8"/>
        <v>0</v>
      </c>
      <c r="AS30">
        <f t="shared" si="9"/>
        <v>0</v>
      </c>
      <c r="AT30">
        <f t="shared" si="10"/>
        <v>1</v>
      </c>
    </row>
    <row r="31" spans="1:46" x14ac:dyDescent="0.15">
      <c r="A31" s="7">
        <v>29</v>
      </c>
      <c r="B31" s="8" t="s">
        <v>357</v>
      </c>
      <c r="C31" s="21" t="s">
        <v>20</v>
      </c>
      <c r="D31" s="6">
        <v>3.44</v>
      </c>
      <c r="E31" s="9">
        <v>16</v>
      </c>
      <c r="F31" s="9">
        <v>5</v>
      </c>
      <c r="G31" s="9">
        <v>5</v>
      </c>
      <c r="H31" s="9">
        <v>0</v>
      </c>
      <c r="I31" s="9">
        <v>0</v>
      </c>
      <c r="J31" s="9">
        <v>0</v>
      </c>
      <c r="K31" s="9">
        <v>2</v>
      </c>
      <c r="L31" s="9">
        <v>2</v>
      </c>
      <c r="M31" s="9">
        <v>1</v>
      </c>
      <c r="N31" s="9">
        <v>0.5</v>
      </c>
      <c r="O31" s="9">
        <v>411</v>
      </c>
      <c r="P31" s="9">
        <v>96.2</v>
      </c>
      <c r="Q31" s="9">
        <v>93</v>
      </c>
      <c r="R31" s="9">
        <v>11</v>
      </c>
      <c r="S31" s="9">
        <v>26</v>
      </c>
      <c r="T31" s="9">
        <v>0</v>
      </c>
      <c r="U31" s="9">
        <v>8</v>
      </c>
      <c r="V31" s="9">
        <v>74</v>
      </c>
      <c r="W31" s="9">
        <v>3</v>
      </c>
      <c r="X31" s="9">
        <v>0</v>
      </c>
      <c r="Y31" s="9">
        <v>39</v>
      </c>
      <c r="Z31" s="9">
        <v>37</v>
      </c>
      <c r="AB31" t="s">
        <v>440</v>
      </c>
      <c r="AC31" s="2">
        <f t="shared" si="0"/>
        <v>3.44</v>
      </c>
      <c r="AD31" s="10">
        <f t="shared" si="11"/>
        <v>8.2725060827250604E-2</v>
      </c>
      <c r="AE31" s="10">
        <f t="shared" si="12"/>
        <v>0.18004866180048662</v>
      </c>
      <c r="AF31" s="10">
        <f t="shared" si="13"/>
        <v>0.22627737226277372</v>
      </c>
      <c r="AG31" s="10">
        <f t="shared" si="14"/>
        <v>2.6763990267639901E-2</v>
      </c>
      <c r="AH31" s="52">
        <f t="shared" si="15"/>
        <v>66</v>
      </c>
      <c r="AI31">
        <f>(work!$E$2*AO31)+(work!$E$3*AP31)+(work!$E$4*AQ31)+(work!$E$5*AR31)+(work!$E$6*AS31)+(work!$E$7*AT31)</f>
        <v>33</v>
      </c>
      <c r="AJ31" t="s">
        <v>475</v>
      </c>
      <c r="AK31" t="s">
        <v>473</v>
      </c>
      <c r="AL31" t="s">
        <v>474</v>
      </c>
      <c r="AM31" t="s">
        <v>478</v>
      </c>
      <c r="AN31" t="s">
        <v>474</v>
      </c>
      <c r="AO31">
        <f t="shared" si="5"/>
        <v>1</v>
      </c>
      <c r="AP31">
        <f t="shared" si="6"/>
        <v>2</v>
      </c>
      <c r="AQ31">
        <f t="shared" si="7"/>
        <v>1</v>
      </c>
      <c r="AR31">
        <f t="shared" si="8"/>
        <v>0</v>
      </c>
      <c r="AS31">
        <f t="shared" si="9"/>
        <v>0</v>
      </c>
      <c r="AT31">
        <f t="shared" si="10"/>
        <v>1</v>
      </c>
    </row>
    <row r="32" spans="1:46" x14ac:dyDescent="0.15">
      <c r="A32" s="4">
        <v>29</v>
      </c>
      <c r="B32" s="5" t="s">
        <v>341</v>
      </c>
      <c r="C32" s="24" t="s">
        <v>22</v>
      </c>
      <c r="D32" s="6">
        <v>3.44</v>
      </c>
      <c r="E32" s="2">
        <v>15</v>
      </c>
      <c r="F32" s="2">
        <v>4</v>
      </c>
      <c r="G32" s="2">
        <v>9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0.308</v>
      </c>
      <c r="O32" s="2">
        <v>388</v>
      </c>
      <c r="P32" s="2">
        <v>91.2</v>
      </c>
      <c r="Q32" s="2">
        <v>84</v>
      </c>
      <c r="R32" s="2">
        <v>11</v>
      </c>
      <c r="S32" s="2">
        <v>32</v>
      </c>
      <c r="T32" s="2">
        <v>1</v>
      </c>
      <c r="U32" s="2">
        <v>2</v>
      </c>
      <c r="V32" s="2">
        <v>74</v>
      </c>
      <c r="W32" s="2">
        <v>2</v>
      </c>
      <c r="X32" s="2">
        <v>1</v>
      </c>
      <c r="Y32" s="2">
        <v>39</v>
      </c>
      <c r="Z32" s="2">
        <v>35</v>
      </c>
      <c r="AB32" t="s">
        <v>813</v>
      </c>
      <c r="AC32" s="2">
        <f t="shared" si="0"/>
        <v>3.44</v>
      </c>
      <c r="AD32" s="10">
        <f t="shared" si="11"/>
        <v>8.7628865979381437E-2</v>
      </c>
      <c r="AE32" s="10">
        <f t="shared" si="12"/>
        <v>0.19072164948453607</v>
      </c>
      <c r="AF32" s="10">
        <f t="shared" si="13"/>
        <v>0.21649484536082475</v>
      </c>
      <c r="AG32" s="10">
        <f t="shared" si="14"/>
        <v>2.8350515463917526E-2</v>
      </c>
      <c r="AH32" s="52">
        <f t="shared" si="15"/>
        <v>66</v>
      </c>
      <c r="AI32">
        <f>(work!$E$2*AO32)+(work!$E$3*AP32)+(work!$E$4*AQ32)+(work!$E$5*AR32)+(work!$E$6*AS32)+(work!$E$7*AT32)</f>
        <v>33</v>
      </c>
      <c r="AJ32" t="s">
        <v>475</v>
      </c>
      <c r="AK32" t="s">
        <v>473</v>
      </c>
      <c r="AL32" t="s">
        <v>474</v>
      </c>
      <c r="AM32" t="s">
        <v>478</v>
      </c>
      <c r="AN32" t="s">
        <v>474</v>
      </c>
      <c r="AO32">
        <f t="shared" si="5"/>
        <v>1</v>
      </c>
      <c r="AP32">
        <f t="shared" si="6"/>
        <v>2</v>
      </c>
      <c r="AQ32">
        <f t="shared" si="7"/>
        <v>1</v>
      </c>
      <c r="AR32">
        <f t="shared" si="8"/>
        <v>0</v>
      </c>
      <c r="AS32">
        <f t="shared" si="9"/>
        <v>0</v>
      </c>
      <c r="AT32">
        <f t="shared" si="10"/>
        <v>1</v>
      </c>
    </row>
    <row r="33" spans="1:46" x14ac:dyDescent="0.15">
      <c r="A33" s="7">
        <v>32</v>
      </c>
      <c r="B33" s="8" t="s">
        <v>361</v>
      </c>
      <c r="C33" s="28" t="s">
        <v>21</v>
      </c>
      <c r="D33" s="6">
        <v>3.47</v>
      </c>
      <c r="E33" s="9">
        <v>27</v>
      </c>
      <c r="F33" s="9">
        <v>12</v>
      </c>
      <c r="G33" s="9">
        <v>8</v>
      </c>
      <c r="H33" s="9">
        <v>0</v>
      </c>
      <c r="I33" s="9">
        <v>0</v>
      </c>
      <c r="J33" s="9">
        <v>0</v>
      </c>
      <c r="K33" s="9">
        <v>6</v>
      </c>
      <c r="L33" s="9">
        <v>1</v>
      </c>
      <c r="M33" s="9">
        <v>2</v>
      </c>
      <c r="N33" s="9">
        <v>0.6</v>
      </c>
      <c r="O33" s="9">
        <v>754</v>
      </c>
      <c r="P33" s="9">
        <v>184.1</v>
      </c>
      <c r="Q33" s="9">
        <v>160</v>
      </c>
      <c r="R33" s="9">
        <v>21</v>
      </c>
      <c r="S33" s="9">
        <v>56</v>
      </c>
      <c r="T33" s="9">
        <v>0</v>
      </c>
      <c r="U33" s="9">
        <v>2</v>
      </c>
      <c r="V33" s="9">
        <v>141</v>
      </c>
      <c r="W33" s="9">
        <v>1</v>
      </c>
      <c r="X33" s="9">
        <v>0</v>
      </c>
      <c r="Y33" s="9">
        <v>80</v>
      </c>
      <c r="Z33" s="9">
        <v>71</v>
      </c>
      <c r="AB33" t="s">
        <v>424</v>
      </c>
      <c r="AC33" s="2">
        <f t="shared" si="0"/>
        <v>3.47</v>
      </c>
      <c r="AD33" s="10">
        <f t="shared" si="11"/>
        <v>7.6923076923076927E-2</v>
      </c>
      <c r="AE33" s="10">
        <f t="shared" si="12"/>
        <v>0.1870026525198939</v>
      </c>
      <c r="AF33" s="10">
        <f t="shared" si="13"/>
        <v>0.21220159151193635</v>
      </c>
      <c r="AG33" s="10">
        <f t="shared" si="14"/>
        <v>2.7851458885941646E-2</v>
      </c>
      <c r="AH33" s="52">
        <f t="shared" si="15"/>
        <v>66</v>
      </c>
      <c r="AI33">
        <f>(work!$E$2*AO33)+(work!$E$3*AP33)+(work!$E$4*AQ33)+(work!$E$5*AR33)+(work!$E$6*AS33)+(work!$E$7*AT33)</f>
        <v>33</v>
      </c>
      <c r="AJ33" t="s">
        <v>475</v>
      </c>
      <c r="AK33" t="s">
        <v>473</v>
      </c>
      <c r="AL33" t="s">
        <v>474</v>
      </c>
      <c r="AM33" t="s">
        <v>478</v>
      </c>
      <c r="AN33" t="s">
        <v>474</v>
      </c>
      <c r="AO33">
        <f t="shared" si="5"/>
        <v>1</v>
      </c>
      <c r="AP33">
        <f t="shared" si="6"/>
        <v>2</v>
      </c>
      <c r="AQ33">
        <f t="shared" si="7"/>
        <v>1</v>
      </c>
      <c r="AR33">
        <f t="shared" si="8"/>
        <v>0</v>
      </c>
      <c r="AS33">
        <f t="shared" si="9"/>
        <v>0</v>
      </c>
      <c r="AT33">
        <f t="shared" si="10"/>
        <v>1</v>
      </c>
    </row>
    <row r="34" spans="1:46" x14ac:dyDescent="0.15">
      <c r="A34" s="4">
        <v>33</v>
      </c>
      <c r="B34" s="5" t="s">
        <v>756</v>
      </c>
      <c r="C34" s="24" t="s">
        <v>22</v>
      </c>
      <c r="D34" s="6">
        <v>3.53</v>
      </c>
      <c r="E34" s="2">
        <v>21</v>
      </c>
      <c r="F34" s="2">
        <v>6</v>
      </c>
      <c r="G34" s="2">
        <v>6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0.5</v>
      </c>
      <c r="O34" s="2">
        <v>521</v>
      </c>
      <c r="P34" s="2">
        <v>120</v>
      </c>
      <c r="Q34" s="2">
        <v>125</v>
      </c>
      <c r="R34" s="2">
        <v>13</v>
      </c>
      <c r="S34" s="2">
        <v>38</v>
      </c>
      <c r="T34" s="2">
        <v>0</v>
      </c>
      <c r="U34" s="2">
        <v>1</v>
      </c>
      <c r="V34" s="2">
        <v>99</v>
      </c>
      <c r="W34" s="2">
        <v>1</v>
      </c>
      <c r="X34" s="2">
        <v>0</v>
      </c>
      <c r="Y34" s="2">
        <v>51</v>
      </c>
      <c r="Z34" s="2">
        <v>47</v>
      </c>
      <c r="AC34" s="2">
        <f t="shared" si="0"/>
        <v>3.53</v>
      </c>
      <c r="AD34" s="10">
        <f t="shared" si="11"/>
        <v>7.4856046065259113E-2</v>
      </c>
      <c r="AE34" s="10">
        <f t="shared" si="12"/>
        <v>0.19001919385796545</v>
      </c>
      <c r="AF34" s="10">
        <f t="shared" si="13"/>
        <v>0.23992322456813819</v>
      </c>
      <c r="AG34" s="10">
        <f t="shared" si="14"/>
        <v>2.4952015355086371E-2</v>
      </c>
      <c r="AH34" s="52">
        <f t="shared" si="15"/>
        <v>66</v>
      </c>
      <c r="AI34">
        <f>(work!$E$2*AO34)+(work!$E$3*AP34)+(work!$E$4*AQ34)+(work!$E$5*AR34)+(work!$E$6*AS34)+(work!$E$7*AT34)</f>
        <v>33</v>
      </c>
      <c r="AJ34" t="s">
        <v>475</v>
      </c>
      <c r="AK34" t="s">
        <v>473</v>
      </c>
      <c r="AL34" t="s">
        <v>474</v>
      </c>
      <c r="AM34" t="s">
        <v>478</v>
      </c>
      <c r="AN34" t="s">
        <v>474</v>
      </c>
      <c r="AO34">
        <f t="shared" si="5"/>
        <v>1</v>
      </c>
      <c r="AP34">
        <f t="shared" si="6"/>
        <v>2</v>
      </c>
      <c r="AQ34">
        <f t="shared" si="7"/>
        <v>1</v>
      </c>
      <c r="AR34">
        <f t="shared" si="8"/>
        <v>0</v>
      </c>
      <c r="AS34">
        <f t="shared" si="9"/>
        <v>0</v>
      </c>
      <c r="AT34">
        <f t="shared" si="10"/>
        <v>1</v>
      </c>
    </row>
    <row r="35" spans="1:46" x14ac:dyDescent="0.15">
      <c r="A35" s="7">
        <v>34</v>
      </c>
      <c r="B35" s="8" t="s">
        <v>757</v>
      </c>
      <c r="C35" s="15" t="s">
        <v>15</v>
      </c>
      <c r="D35" s="6">
        <v>3.57</v>
      </c>
      <c r="E35" s="9">
        <v>22</v>
      </c>
      <c r="F35" s="9">
        <v>10</v>
      </c>
      <c r="G35" s="9">
        <v>6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0.625</v>
      </c>
      <c r="O35" s="9">
        <v>546</v>
      </c>
      <c r="P35" s="9">
        <v>123.2</v>
      </c>
      <c r="Q35" s="9">
        <v>116</v>
      </c>
      <c r="R35" s="9">
        <v>9</v>
      </c>
      <c r="S35" s="9">
        <v>69</v>
      </c>
      <c r="T35" s="9">
        <v>0</v>
      </c>
      <c r="U35" s="9">
        <v>2</v>
      </c>
      <c r="V35" s="9">
        <v>136</v>
      </c>
      <c r="W35" s="9">
        <v>9</v>
      </c>
      <c r="X35" s="9">
        <v>1</v>
      </c>
      <c r="Y35" s="9">
        <v>54</v>
      </c>
      <c r="Z35" s="9">
        <v>49</v>
      </c>
      <c r="AC35" s="2">
        <f t="shared" si="0"/>
        <v>3.57</v>
      </c>
      <c r="AD35" s="10">
        <f t="shared" si="11"/>
        <v>0.13003663003663005</v>
      </c>
      <c r="AE35" s="10">
        <f t="shared" si="12"/>
        <v>0.24908424908424909</v>
      </c>
      <c r="AF35" s="10">
        <f t="shared" si="13"/>
        <v>0.21245421245421245</v>
      </c>
      <c r="AG35" s="10">
        <f t="shared" si="14"/>
        <v>1.6483516483516484E-2</v>
      </c>
      <c r="AH35" s="52">
        <f t="shared" si="15"/>
        <v>66</v>
      </c>
      <c r="AI35">
        <f>(work!$E$2*AO35)+(work!$E$3*AP35)+(work!$E$4*AQ35)+(work!$E$5*AR35)+(work!$E$6*AS35)+(work!$E$7*AT35)</f>
        <v>33</v>
      </c>
      <c r="AJ35" t="s">
        <v>475</v>
      </c>
      <c r="AK35" t="s">
        <v>473</v>
      </c>
      <c r="AL35" t="s">
        <v>474</v>
      </c>
      <c r="AM35" t="s">
        <v>478</v>
      </c>
      <c r="AN35" t="s">
        <v>474</v>
      </c>
      <c r="AO35">
        <f t="shared" si="5"/>
        <v>1</v>
      </c>
      <c r="AP35">
        <f t="shared" si="6"/>
        <v>2</v>
      </c>
      <c r="AQ35">
        <f t="shared" si="7"/>
        <v>1</v>
      </c>
      <c r="AR35">
        <f t="shared" si="8"/>
        <v>0</v>
      </c>
      <c r="AS35">
        <f t="shared" si="9"/>
        <v>0</v>
      </c>
      <c r="AT35">
        <f t="shared" si="10"/>
        <v>1</v>
      </c>
    </row>
    <row r="36" spans="1:46" x14ac:dyDescent="0.15">
      <c r="A36" s="4">
        <v>35</v>
      </c>
      <c r="B36" s="5" t="s">
        <v>758</v>
      </c>
      <c r="C36" s="36" t="s">
        <v>20</v>
      </c>
      <c r="D36" s="6">
        <v>3.63</v>
      </c>
      <c r="E36" s="2">
        <v>24</v>
      </c>
      <c r="F36" s="2">
        <v>11</v>
      </c>
      <c r="G36" s="2">
        <v>10</v>
      </c>
      <c r="H36" s="2">
        <v>0</v>
      </c>
      <c r="I36" s="2">
        <v>0</v>
      </c>
      <c r="J36" s="2">
        <v>0</v>
      </c>
      <c r="K36" s="2">
        <v>2</v>
      </c>
      <c r="L36" s="2">
        <v>1</v>
      </c>
      <c r="M36" s="2">
        <v>0</v>
      </c>
      <c r="N36" s="2">
        <v>0.52400000000000002</v>
      </c>
      <c r="O36" s="2">
        <v>577</v>
      </c>
      <c r="P36" s="2">
        <v>144</v>
      </c>
      <c r="Q36" s="2">
        <v>128</v>
      </c>
      <c r="R36" s="2">
        <v>10</v>
      </c>
      <c r="S36" s="2">
        <v>24</v>
      </c>
      <c r="T36" s="2">
        <v>1</v>
      </c>
      <c r="U36" s="2">
        <v>5</v>
      </c>
      <c r="V36" s="2">
        <v>113</v>
      </c>
      <c r="W36" s="2">
        <v>2</v>
      </c>
      <c r="X36" s="2">
        <v>0</v>
      </c>
      <c r="Y36" s="2">
        <v>62</v>
      </c>
      <c r="Z36" s="2">
        <v>58</v>
      </c>
      <c r="AC36" s="2">
        <f t="shared" si="0"/>
        <v>3.63</v>
      </c>
      <c r="AD36" s="10">
        <f t="shared" si="11"/>
        <v>5.0259965337954939E-2</v>
      </c>
      <c r="AE36" s="10">
        <f t="shared" si="12"/>
        <v>0.19584055459272098</v>
      </c>
      <c r="AF36" s="10">
        <f t="shared" si="13"/>
        <v>0.22183708838821489</v>
      </c>
      <c r="AG36" s="10">
        <f t="shared" si="14"/>
        <v>1.7331022530329289E-2</v>
      </c>
      <c r="AH36" s="52">
        <f t="shared" si="15"/>
        <v>66</v>
      </c>
      <c r="AI36">
        <f>(work!$E$2*AO36)+(work!$E$3*AP36)+(work!$E$4*AQ36)+(work!$E$5*AR36)+(work!$E$6*AS36)+(work!$E$7*AT36)</f>
        <v>33</v>
      </c>
      <c r="AJ36" t="s">
        <v>475</v>
      </c>
      <c r="AK36" t="s">
        <v>473</v>
      </c>
      <c r="AL36" t="s">
        <v>474</v>
      </c>
      <c r="AM36" t="s">
        <v>478</v>
      </c>
      <c r="AN36" t="s">
        <v>474</v>
      </c>
      <c r="AO36">
        <f t="shared" si="5"/>
        <v>1</v>
      </c>
      <c r="AP36">
        <f t="shared" si="6"/>
        <v>2</v>
      </c>
      <c r="AQ36">
        <f t="shared" si="7"/>
        <v>1</v>
      </c>
      <c r="AR36">
        <f t="shared" si="8"/>
        <v>0</v>
      </c>
      <c r="AS36">
        <f t="shared" si="9"/>
        <v>0</v>
      </c>
      <c r="AT36">
        <f t="shared" si="10"/>
        <v>1</v>
      </c>
    </row>
    <row r="37" spans="1:46" x14ac:dyDescent="0.15">
      <c r="A37" s="7">
        <v>36</v>
      </c>
      <c r="B37" s="8" t="s">
        <v>759</v>
      </c>
      <c r="C37" s="35" t="s">
        <v>16</v>
      </c>
      <c r="D37" s="6">
        <v>3.64</v>
      </c>
      <c r="E37" s="9">
        <v>35</v>
      </c>
      <c r="F37" s="9">
        <v>9</v>
      </c>
      <c r="G37" s="9">
        <v>5</v>
      </c>
      <c r="H37" s="9">
        <v>0</v>
      </c>
      <c r="I37" s="9">
        <v>2</v>
      </c>
      <c r="J37" s="9">
        <v>6</v>
      </c>
      <c r="K37" s="9">
        <v>0</v>
      </c>
      <c r="L37" s="9">
        <v>0</v>
      </c>
      <c r="M37" s="9">
        <v>0</v>
      </c>
      <c r="N37" s="9">
        <v>0.64300000000000002</v>
      </c>
      <c r="O37" s="9">
        <v>494</v>
      </c>
      <c r="P37" s="9">
        <v>116.1</v>
      </c>
      <c r="Q37" s="9">
        <v>111</v>
      </c>
      <c r="R37" s="9">
        <v>7</v>
      </c>
      <c r="S37" s="9">
        <v>44</v>
      </c>
      <c r="T37" s="9">
        <v>0</v>
      </c>
      <c r="U37" s="9">
        <v>4</v>
      </c>
      <c r="V37" s="9">
        <v>97</v>
      </c>
      <c r="W37" s="9">
        <v>1</v>
      </c>
      <c r="X37" s="9">
        <v>0</v>
      </c>
      <c r="Y37" s="9">
        <v>51</v>
      </c>
      <c r="Z37" s="9">
        <v>47</v>
      </c>
      <c r="AC37" s="2">
        <f t="shared" si="0"/>
        <v>3.64</v>
      </c>
      <c r="AD37" s="10">
        <f t="shared" si="11"/>
        <v>9.7165991902834009E-2</v>
      </c>
      <c r="AE37" s="10">
        <f t="shared" si="12"/>
        <v>0.19635627530364372</v>
      </c>
      <c r="AF37" s="10">
        <f t="shared" si="13"/>
        <v>0.22469635627530365</v>
      </c>
      <c r="AG37" s="10">
        <f t="shared" si="14"/>
        <v>1.417004048582996E-2</v>
      </c>
      <c r="AH37" s="52">
        <f t="shared" si="15"/>
        <v>66</v>
      </c>
      <c r="AI37">
        <f>(work!$E$2*AO37)+(work!$E$3*AP37)+(work!$E$4*AQ37)+(work!$E$5*AR37)+(work!$E$6*AS37)+(work!$E$7*AT37)</f>
        <v>33</v>
      </c>
      <c r="AJ37" t="s">
        <v>475</v>
      </c>
      <c r="AK37" t="s">
        <v>473</v>
      </c>
      <c r="AL37" t="s">
        <v>474</v>
      </c>
      <c r="AM37" t="s">
        <v>478</v>
      </c>
      <c r="AN37" t="s">
        <v>474</v>
      </c>
      <c r="AO37">
        <f t="shared" si="5"/>
        <v>1</v>
      </c>
      <c r="AP37">
        <f t="shared" si="6"/>
        <v>2</v>
      </c>
      <c r="AQ37">
        <f t="shared" si="7"/>
        <v>1</v>
      </c>
      <c r="AR37">
        <f t="shared" si="8"/>
        <v>0</v>
      </c>
      <c r="AS37">
        <f t="shared" si="9"/>
        <v>0</v>
      </c>
      <c r="AT37">
        <f t="shared" si="10"/>
        <v>1</v>
      </c>
    </row>
    <row r="38" spans="1:46" x14ac:dyDescent="0.15">
      <c r="A38" s="4">
        <v>37</v>
      </c>
      <c r="B38" s="5" t="s">
        <v>760</v>
      </c>
      <c r="C38" s="16" t="s">
        <v>16</v>
      </c>
      <c r="D38" s="6">
        <v>3.65</v>
      </c>
      <c r="E38" s="2">
        <v>24</v>
      </c>
      <c r="F38" s="2">
        <v>10</v>
      </c>
      <c r="G38" s="2">
        <v>2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0.83299999999999996</v>
      </c>
      <c r="O38" s="2">
        <v>617</v>
      </c>
      <c r="P38" s="2">
        <v>145.19999999999999</v>
      </c>
      <c r="Q38" s="2">
        <v>143</v>
      </c>
      <c r="R38" s="2">
        <v>12</v>
      </c>
      <c r="S38" s="2">
        <v>43</v>
      </c>
      <c r="T38" s="2">
        <v>0</v>
      </c>
      <c r="U38" s="2">
        <v>1</v>
      </c>
      <c r="V38" s="2">
        <v>109</v>
      </c>
      <c r="W38" s="2">
        <v>9</v>
      </c>
      <c r="X38" s="2">
        <v>0</v>
      </c>
      <c r="Y38" s="2">
        <v>68</v>
      </c>
      <c r="Z38" s="2">
        <v>59</v>
      </c>
      <c r="AC38" s="2">
        <f t="shared" si="0"/>
        <v>3.65</v>
      </c>
      <c r="AD38" s="10">
        <f t="shared" si="11"/>
        <v>7.1312803889789306E-2</v>
      </c>
      <c r="AE38" s="10">
        <f t="shared" si="12"/>
        <v>0.1766612641815235</v>
      </c>
      <c r="AF38" s="10">
        <f t="shared" si="13"/>
        <v>0.23176661264181522</v>
      </c>
      <c r="AG38" s="10">
        <f t="shared" si="14"/>
        <v>1.9448946515397084E-2</v>
      </c>
      <c r="AH38" s="52">
        <f t="shared" si="15"/>
        <v>66</v>
      </c>
      <c r="AI38">
        <f>(work!$E$2*AO38)+(work!$E$3*AP38)+(work!$E$4*AQ38)+(work!$E$5*AR38)+(work!$E$6*AS38)+(work!$E$7*AT38)</f>
        <v>33</v>
      </c>
      <c r="AJ38" t="s">
        <v>475</v>
      </c>
      <c r="AK38" t="s">
        <v>473</v>
      </c>
      <c r="AL38" t="s">
        <v>474</v>
      </c>
      <c r="AM38" t="s">
        <v>478</v>
      </c>
      <c r="AN38" t="s">
        <v>474</v>
      </c>
      <c r="AO38">
        <f t="shared" si="5"/>
        <v>1</v>
      </c>
      <c r="AP38">
        <f t="shared" si="6"/>
        <v>2</v>
      </c>
      <c r="AQ38">
        <f t="shared" si="7"/>
        <v>1</v>
      </c>
      <c r="AR38">
        <f t="shared" si="8"/>
        <v>0</v>
      </c>
      <c r="AS38">
        <f t="shared" si="9"/>
        <v>0</v>
      </c>
      <c r="AT38">
        <f t="shared" si="10"/>
        <v>1</v>
      </c>
    </row>
    <row r="39" spans="1:46" x14ac:dyDescent="0.15">
      <c r="A39" s="7">
        <v>38</v>
      </c>
      <c r="B39" s="8" t="s">
        <v>761</v>
      </c>
      <c r="C39" s="14" t="s">
        <v>14</v>
      </c>
      <c r="D39" s="6">
        <v>3.66</v>
      </c>
      <c r="E39" s="9">
        <v>25</v>
      </c>
      <c r="F39" s="9">
        <v>6</v>
      </c>
      <c r="G39" s="9">
        <v>13</v>
      </c>
      <c r="H39" s="9">
        <v>0</v>
      </c>
      <c r="I39" s="9">
        <v>0</v>
      </c>
      <c r="J39" s="9">
        <v>0</v>
      </c>
      <c r="K39" s="9">
        <v>2</v>
      </c>
      <c r="L39" s="9">
        <v>1</v>
      </c>
      <c r="M39" s="9">
        <v>0</v>
      </c>
      <c r="N39" s="9">
        <v>0.316</v>
      </c>
      <c r="O39" s="9">
        <v>678</v>
      </c>
      <c r="P39" s="9">
        <v>159.19999999999999</v>
      </c>
      <c r="Q39" s="9">
        <v>158</v>
      </c>
      <c r="R39" s="9">
        <v>19</v>
      </c>
      <c r="S39" s="9">
        <v>56</v>
      </c>
      <c r="T39" s="9">
        <v>1</v>
      </c>
      <c r="U39" s="9">
        <v>9</v>
      </c>
      <c r="V39" s="9">
        <v>112</v>
      </c>
      <c r="W39" s="9">
        <v>2</v>
      </c>
      <c r="X39" s="9">
        <v>1</v>
      </c>
      <c r="Y39" s="9">
        <v>75</v>
      </c>
      <c r="Z39" s="9">
        <v>65</v>
      </c>
      <c r="AC39" s="2">
        <f t="shared" si="0"/>
        <v>3.66</v>
      </c>
      <c r="AD39" s="10">
        <f t="shared" si="11"/>
        <v>9.5870206489675522E-2</v>
      </c>
      <c r="AE39" s="10">
        <f t="shared" si="12"/>
        <v>0.16519174041297935</v>
      </c>
      <c r="AF39" s="10">
        <f t="shared" si="13"/>
        <v>0.23303834808259588</v>
      </c>
      <c r="AG39" s="10">
        <f t="shared" si="14"/>
        <v>2.8023598820058997E-2</v>
      </c>
      <c r="AH39" s="52">
        <f t="shared" si="15"/>
        <v>66</v>
      </c>
      <c r="AI39">
        <f>(work!$E$2*AO39)+(work!$E$3*AP39)+(work!$E$4*AQ39)+(work!$E$5*AR39)+(work!$E$6*AS39)+(work!$E$7*AT39)</f>
        <v>33</v>
      </c>
      <c r="AJ39" t="s">
        <v>475</v>
      </c>
      <c r="AK39" t="s">
        <v>473</v>
      </c>
      <c r="AL39" t="s">
        <v>474</v>
      </c>
      <c r="AM39" t="s">
        <v>478</v>
      </c>
      <c r="AN39" t="s">
        <v>474</v>
      </c>
      <c r="AO39">
        <f t="shared" si="5"/>
        <v>1</v>
      </c>
      <c r="AP39">
        <f t="shared" si="6"/>
        <v>2</v>
      </c>
      <c r="AQ39">
        <f t="shared" si="7"/>
        <v>1</v>
      </c>
      <c r="AR39">
        <f t="shared" si="8"/>
        <v>0</v>
      </c>
      <c r="AS39">
        <f t="shared" si="9"/>
        <v>0</v>
      </c>
      <c r="AT39">
        <f t="shared" si="10"/>
        <v>1</v>
      </c>
    </row>
    <row r="40" spans="1:46" x14ac:dyDescent="0.15">
      <c r="A40" s="4">
        <v>39</v>
      </c>
      <c r="B40" s="5" t="s">
        <v>762</v>
      </c>
      <c r="C40" s="24" t="s">
        <v>22</v>
      </c>
      <c r="D40" s="6">
        <v>3.68</v>
      </c>
      <c r="E40" s="2">
        <v>22</v>
      </c>
      <c r="F40" s="2">
        <v>7</v>
      </c>
      <c r="G40" s="2">
        <v>7</v>
      </c>
      <c r="H40" s="2">
        <v>0</v>
      </c>
      <c r="I40" s="2">
        <v>0</v>
      </c>
      <c r="J40" s="2">
        <v>1</v>
      </c>
      <c r="K40" s="2">
        <v>1</v>
      </c>
      <c r="L40" s="2">
        <v>1</v>
      </c>
      <c r="M40" s="2">
        <v>0</v>
      </c>
      <c r="N40" s="2">
        <v>0.5</v>
      </c>
      <c r="O40" s="2">
        <v>504</v>
      </c>
      <c r="P40" s="2">
        <v>117.1</v>
      </c>
      <c r="Q40" s="2">
        <v>110</v>
      </c>
      <c r="R40" s="2">
        <v>13</v>
      </c>
      <c r="S40" s="2">
        <v>40</v>
      </c>
      <c r="T40" s="2">
        <v>1</v>
      </c>
      <c r="U40" s="2">
        <v>3</v>
      </c>
      <c r="V40" s="2">
        <v>100</v>
      </c>
      <c r="W40" s="2">
        <v>6</v>
      </c>
      <c r="X40" s="2">
        <v>1</v>
      </c>
      <c r="Y40" s="2">
        <v>51</v>
      </c>
      <c r="Z40" s="2">
        <v>48</v>
      </c>
      <c r="AC40" s="2">
        <f t="shared" si="0"/>
        <v>3.68</v>
      </c>
      <c r="AD40" s="10">
        <f t="shared" si="11"/>
        <v>8.531746031746032E-2</v>
      </c>
      <c r="AE40" s="10">
        <f t="shared" si="12"/>
        <v>0.1984126984126984</v>
      </c>
      <c r="AF40" s="10">
        <f t="shared" si="13"/>
        <v>0.21825396825396826</v>
      </c>
      <c r="AG40" s="10">
        <f t="shared" si="14"/>
        <v>2.5793650793650792E-2</v>
      </c>
      <c r="AH40" s="52">
        <f t="shared" si="15"/>
        <v>66</v>
      </c>
      <c r="AI40">
        <f>(work!$E$2*AO40)+(work!$E$3*AP40)+(work!$E$4*AQ40)+(work!$E$5*AR40)+(work!$E$6*AS40)+(work!$E$7*AT40)</f>
        <v>33</v>
      </c>
      <c r="AJ40" t="s">
        <v>475</v>
      </c>
      <c r="AK40" t="s">
        <v>473</v>
      </c>
      <c r="AL40" t="s">
        <v>474</v>
      </c>
      <c r="AM40" t="s">
        <v>478</v>
      </c>
      <c r="AN40" t="s">
        <v>474</v>
      </c>
      <c r="AO40">
        <f t="shared" si="5"/>
        <v>1</v>
      </c>
      <c r="AP40">
        <f t="shared" si="6"/>
        <v>2</v>
      </c>
      <c r="AQ40">
        <f t="shared" si="7"/>
        <v>1</v>
      </c>
      <c r="AR40">
        <f t="shared" si="8"/>
        <v>0</v>
      </c>
      <c r="AS40">
        <f t="shared" si="9"/>
        <v>0</v>
      </c>
      <c r="AT40">
        <f t="shared" si="10"/>
        <v>1</v>
      </c>
    </row>
    <row r="41" spans="1:46" x14ac:dyDescent="0.15">
      <c r="A41" s="7">
        <v>40</v>
      </c>
      <c r="B41" s="8" t="s">
        <v>763</v>
      </c>
      <c r="C41" s="26" t="s">
        <v>24</v>
      </c>
      <c r="D41" s="6">
        <v>3.72</v>
      </c>
      <c r="E41" s="9">
        <v>23</v>
      </c>
      <c r="F41" s="9">
        <v>6</v>
      </c>
      <c r="G41" s="9">
        <v>6</v>
      </c>
      <c r="H41" s="9">
        <v>0</v>
      </c>
      <c r="I41" s="9">
        <v>0</v>
      </c>
      <c r="J41" s="9">
        <v>0</v>
      </c>
      <c r="K41" s="9">
        <v>1</v>
      </c>
      <c r="L41" s="9">
        <v>0</v>
      </c>
      <c r="M41" s="9">
        <v>0</v>
      </c>
      <c r="N41" s="9">
        <v>0.5</v>
      </c>
      <c r="O41" s="9">
        <v>533</v>
      </c>
      <c r="P41" s="9">
        <v>128.1</v>
      </c>
      <c r="Q41" s="9">
        <v>117</v>
      </c>
      <c r="R41" s="9">
        <v>14</v>
      </c>
      <c r="S41" s="9">
        <v>40</v>
      </c>
      <c r="T41" s="9">
        <v>0</v>
      </c>
      <c r="U41" s="9">
        <v>2</v>
      </c>
      <c r="V41" s="9">
        <v>119</v>
      </c>
      <c r="W41" s="9">
        <v>2</v>
      </c>
      <c r="X41" s="9">
        <v>1</v>
      </c>
      <c r="Y41" s="9">
        <v>57</v>
      </c>
      <c r="Z41" s="9">
        <v>53</v>
      </c>
      <c r="AC41" s="2">
        <f t="shared" si="0"/>
        <v>3.72</v>
      </c>
      <c r="AD41" s="10">
        <f t="shared" si="11"/>
        <v>7.879924953095685E-2</v>
      </c>
      <c r="AE41" s="10">
        <f t="shared" si="12"/>
        <v>0.22326454033771106</v>
      </c>
      <c r="AF41" s="10">
        <f t="shared" si="13"/>
        <v>0.21951219512195122</v>
      </c>
      <c r="AG41" s="10">
        <f t="shared" si="14"/>
        <v>2.6266416510318951E-2</v>
      </c>
      <c r="AH41" s="52">
        <f t="shared" si="15"/>
        <v>66</v>
      </c>
      <c r="AI41">
        <f>(work!$E$2*AO41)+(work!$E$3*AP41)+(work!$E$4*AQ41)+(work!$E$5*AR41)+(work!$E$6*AS41)+(work!$E$7*AT41)</f>
        <v>33</v>
      </c>
      <c r="AJ41" t="s">
        <v>475</v>
      </c>
      <c r="AK41" t="s">
        <v>473</v>
      </c>
      <c r="AL41" t="s">
        <v>474</v>
      </c>
      <c r="AM41" t="s">
        <v>478</v>
      </c>
      <c r="AN41" t="s">
        <v>474</v>
      </c>
      <c r="AO41">
        <f t="shared" si="5"/>
        <v>1</v>
      </c>
      <c r="AP41">
        <f t="shared" si="6"/>
        <v>2</v>
      </c>
      <c r="AQ41">
        <f t="shared" si="7"/>
        <v>1</v>
      </c>
      <c r="AR41">
        <f t="shared" si="8"/>
        <v>0</v>
      </c>
      <c r="AS41">
        <f t="shared" si="9"/>
        <v>0</v>
      </c>
      <c r="AT41">
        <f t="shared" si="10"/>
        <v>1</v>
      </c>
    </row>
    <row r="42" spans="1:46" x14ac:dyDescent="0.15">
      <c r="A42" s="4">
        <v>41</v>
      </c>
      <c r="B42" s="5" t="s">
        <v>764</v>
      </c>
      <c r="C42" s="36" t="s">
        <v>20</v>
      </c>
      <c r="D42" s="6">
        <v>3.73</v>
      </c>
      <c r="E42" s="2">
        <v>23</v>
      </c>
      <c r="F42" s="2">
        <v>9</v>
      </c>
      <c r="G42" s="2">
        <v>4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0.69199999999999995</v>
      </c>
      <c r="O42" s="2">
        <v>532</v>
      </c>
      <c r="P42" s="2">
        <v>125.1</v>
      </c>
      <c r="Q42" s="2">
        <v>132</v>
      </c>
      <c r="R42" s="2">
        <v>11</v>
      </c>
      <c r="S42" s="2">
        <v>36</v>
      </c>
      <c r="T42" s="2">
        <v>2</v>
      </c>
      <c r="U42" s="2">
        <v>1</v>
      </c>
      <c r="V42" s="2">
        <v>74</v>
      </c>
      <c r="W42" s="2">
        <v>7</v>
      </c>
      <c r="X42" s="2">
        <v>0</v>
      </c>
      <c r="Y42" s="2">
        <v>69</v>
      </c>
      <c r="Z42" s="2">
        <v>52</v>
      </c>
      <c r="AC42" s="2">
        <f t="shared" si="0"/>
        <v>3.73</v>
      </c>
      <c r="AD42" s="10">
        <f t="shared" si="11"/>
        <v>6.9548872180451124E-2</v>
      </c>
      <c r="AE42" s="10">
        <f t="shared" si="12"/>
        <v>0.13909774436090225</v>
      </c>
      <c r="AF42" s="10">
        <f t="shared" si="13"/>
        <v>0.24812030075187969</v>
      </c>
      <c r="AG42" s="10">
        <f t="shared" si="14"/>
        <v>2.0676691729323307E-2</v>
      </c>
      <c r="AH42" s="52">
        <f t="shared" si="15"/>
        <v>66</v>
      </c>
      <c r="AI42">
        <f>(work!$E$2*AO42)+(work!$E$3*AP42)+(work!$E$4*AQ42)+(work!$E$5*AR42)+(work!$E$6*AS42)+(work!$E$7*AT42)</f>
        <v>33</v>
      </c>
      <c r="AJ42" t="s">
        <v>475</v>
      </c>
      <c r="AK42" t="s">
        <v>473</v>
      </c>
      <c r="AL42" t="s">
        <v>474</v>
      </c>
      <c r="AM42" t="s">
        <v>478</v>
      </c>
      <c r="AN42" t="s">
        <v>474</v>
      </c>
      <c r="AO42">
        <f t="shared" si="5"/>
        <v>1</v>
      </c>
      <c r="AP42">
        <f t="shared" si="6"/>
        <v>2</v>
      </c>
      <c r="AQ42">
        <f t="shared" si="7"/>
        <v>1</v>
      </c>
      <c r="AR42">
        <f t="shared" si="8"/>
        <v>0</v>
      </c>
      <c r="AS42">
        <f t="shared" si="9"/>
        <v>0</v>
      </c>
      <c r="AT42">
        <f t="shared" si="10"/>
        <v>1</v>
      </c>
    </row>
    <row r="43" spans="1:46" x14ac:dyDescent="0.15">
      <c r="A43" s="7">
        <v>42</v>
      </c>
      <c r="B43" s="8" t="s">
        <v>765</v>
      </c>
      <c r="C43" s="28" t="s">
        <v>21</v>
      </c>
      <c r="D43" s="6">
        <v>3.74</v>
      </c>
      <c r="E43" s="9">
        <v>24</v>
      </c>
      <c r="F43" s="9">
        <v>8</v>
      </c>
      <c r="G43" s="9">
        <v>11</v>
      </c>
      <c r="H43" s="9">
        <v>0</v>
      </c>
      <c r="I43" s="9">
        <v>0</v>
      </c>
      <c r="J43" s="9">
        <v>0</v>
      </c>
      <c r="K43" s="9">
        <v>2</v>
      </c>
      <c r="L43" s="9">
        <v>1</v>
      </c>
      <c r="M43" s="9">
        <v>1</v>
      </c>
      <c r="N43" s="9">
        <v>0.42099999999999999</v>
      </c>
      <c r="O43" s="9">
        <v>618</v>
      </c>
      <c r="P43" s="9">
        <v>149.1</v>
      </c>
      <c r="Q43" s="9">
        <v>136</v>
      </c>
      <c r="R43" s="9">
        <v>8</v>
      </c>
      <c r="S43" s="9">
        <v>54</v>
      </c>
      <c r="T43" s="9">
        <v>0</v>
      </c>
      <c r="U43" s="9">
        <v>2</v>
      </c>
      <c r="V43" s="9">
        <v>133</v>
      </c>
      <c r="W43" s="9">
        <v>7</v>
      </c>
      <c r="X43" s="9">
        <v>0</v>
      </c>
      <c r="Y43" s="9">
        <v>62</v>
      </c>
      <c r="Z43" s="9">
        <v>62</v>
      </c>
      <c r="AC43" s="2">
        <f t="shared" si="0"/>
        <v>3.74</v>
      </c>
      <c r="AD43" s="10">
        <f t="shared" si="11"/>
        <v>9.0614886731391592E-2</v>
      </c>
      <c r="AE43" s="10">
        <f t="shared" si="12"/>
        <v>0.21521035598705501</v>
      </c>
      <c r="AF43" s="10">
        <f t="shared" si="13"/>
        <v>0.22006472491909385</v>
      </c>
      <c r="AG43" s="10">
        <f t="shared" si="14"/>
        <v>1.2944983818770227E-2</v>
      </c>
      <c r="AH43" s="52">
        <f t="shared" si="15"/>
        <v>66</v>
      </c>
      <c r="AI43">
        <f>(work!$E$2*AO43)+(work!$E$3*AP43)+(work!$E$4*AQ43)+(work!$E$5*AR43)+(work!$E$6*AS43)+(work!$E$7*AT43)</f>
        <v>33</v>
      </c>
      <c r="AJ43" t="s">
        <v>475</v>
      </c>
      <c r="AK43" t="s">
        <v>473</v>
      </c>
      <c r="AL43" t="s">
        <v>474</v>
      </c>
      <c r="AM43" t="s">
        <v>478</v>
      </c>
      <c r="AN43" t="s">
        <v>474</v>
      </c>
      <c r="AO43">
        <f t="shared" si="5"/>
        <v>1</v>
      </c>
      <c r="AP43">
        <f t="shared" si="6"/>
        <v>2</v>
      </c>
      <c r="AQ43">
        <f t="shared" si="7"/>
        <v>1</v>
      </c>
      <c r="AR43">
        <f t="shared" si="8"/>
        <v>0</v>
      </c>
      <c r="AS43">
        <f t="shared" si="9"/>
        <v>0</v>
      </c>
      <c r="AT43">
        <f t="shared" si="10"/>
        <v>1</v>
      </c>
    </row>
    <row r="44" spans="1:46" x14ac:dyDescent="0.15">
      <c r="A44" s="4">
        <v>42</v>
      </c>
      <c r="B44" s="5" t="s">
        <v>766</v>
      </c>
      <c r="C44" s="16" t="s">
        <v>16</v>
      </c>
      <c r="D44" s="6">
        <v>3.74</v>
      </c>
      <c r="E44" s="2">
        <v>15</v>
      </c>
      <c r="F44" s="2">
        <v>5</v>
      </c>
      <c r="G44" s="2">
        <v>4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0.55600000000000005</v>
      </c>
      <c r="O44" s="2">
        <v>312</v>
      </c>
      <c r="P44" s="2">
        <v>74.2</v>
      </c>
      <c r="Q44" s="2">
        <v>68</v>
      </c>
      <c r="R44" s="2">
        <v>7</v>
      </c>
      <c r="S44" s="2">
        <v>26</v>
      </c>
      <c r="T44" s="2">
        <v>0</v>
      </c>
      <c r="U44" s="2">
        <v>2</v>
      </c>
      <c r="V44" s="2">
        <v>54</v>
      </c>
      <c r="W44" s="2">
        <v>1</v>
      </c>
      <c r="X44" s="2">
        <v>0</v>
      </c>
      <c r="Y44" s="2">
        <v>33</v>
      </c>
      <c r="Z44" s="2">
        <v>31</v>
      </c>
      <c r="AC44" s="2">
        <f t="shared" si="0"/>
        <v>3.74</v>
      </c>
      <c r="AD44" s="10">
        <f t="shared" si="11"/>
        <v>8.9743589743589744E-2</v>
      </c>
      <c r="AE44" s="10">
        <f t="shared" si="12"/>
        <v>0.17307692307692307</v>
      </c>
      <c r="AF44" s="10">
        <f t="shared" si="13"/>
        <v>0.21794871794871795</v>
      </c>
      <c r="AG44" s="10">
        <f t="shared" si="14"/>
        <v>2.2435897435897436E-2</v>
      </c>
      <c r="AH44" s="52">
        <f t="shared" si="15"/>
        <v>66</v>
      </c>
      <c r="AI44">
        <f>(work!$E$2*AO44)+(work!$E$3*AP44)+(work!$E$4*AQ44)+(work!$E$5*AR44)+(work!$E$6*AS44)+(work!$E$7*AT44)</f>
        <v>33</v>
      </c>
      <c r="AJ44" t="s">
        <v>475</v>
      </c>
      <c r="AK44" t="s">
        <v>473</v>
      </c>
      <c r="AL44" t="s">
        <v>474</v>
      </c>
      <c r="AM44" t="s">
        <v>478</v>
      </c>
      <c r="AN44" t="s">
        <v>474</v>
      </c>
      <c r="AO44">
        <f t="shared" si="5"/>
        <v>1</v>
      </c>
      <c r="AP44">
        <f t="shared" si="6"/>
        <v>2</v>
      </c>
      <c r="AQ44">
        <f t="shared" si="7"/>
        <v>1</v>
      </c>
      <c r="AR44">
        <f t="shared" si="8"/>
        <v>0</v>
      </c>
      <c r="AS44">
        <f t="shared" si="9"/>
        <v>0</v>
      </c>
      <c r="AT44">
        <f t="shared" si="10"/>
        <v>1</v>
      </c>
    </row>
    <row r="45" spans="1:46" x14ac:dyDescent="0.15">
      <c r="A45" s="7">
        <v>44</v>
      </c>
      <c r="B45" s="8" t="s">
        <v>767</v>
      </c>
      <c r="C45" s="19" t="s">
        <v>18</v>
      </c>
      <c r="D45" s="6">
        <v>3.76</v>
      </c>
      <c r="E45" s="9">
        <v>23</v>
      </c>
      <c r="F45" s="9">
        <v>6</v>
      </c>
      <c r="G45" s="9">
        <v>9</v>
      </c>
      <c r="H45" s="9">
        <v>0</v>
      </c>
      <c r="I45" s="9">
        <v>0</v>
      </c>
      <c r="J45" s="9">
        <v>0</v>
      </c>
      <c r="K45" s="9">
        <v>1</v>
      </c>
      <c r="L45" s="9">
        <v>0</v>
      </c>
      <c r="M45" s="9">
        <v>0</v>
      </c>
      <c r="N45" s="9">
        <v>0.4</v>
      </c>
      <c r="O45" s="9">
        <v>625</v>
      </c>
      <c r="P45" s="9">
        <v>146</v>
      </c>
      <c r="Q45" s="9">
        <v>139</v>
      </c>
      <c r="R45" s="9">
        <v>13</v>
      </c>
      <c r="S45" s="9">
        <v>47</v>
      </c>
      <c r="T45" s="9">
        <v>0</v>
      </c>
      <c r="U45" s="9">
        <v>7</v>
      </c>
      <c r="V45" s="9">
        <v>83</v>
      </c>
      <c r="W45" s="9">
        <v>1</v>
      </c>
      <c r="X45" s="9">
        <v>0</v>
      </c>
      <c r="Y45" s="9">
        <v>73</v>
      </c>
      <c r="Z45" s="9">
        <v>61</v>
      </c>
      <c r="AC45" s="2">
        <f t="shared" si="0"/>
        <v>3.76</v>
      </c>
      <c r="AD45" s="10">
        <f t="shared" si="11"/>
        <v>8.6400000000000005E-2</v>
      </c>
      <c r="AE45" s="10">
        <f t="shared" si="12"/>
        <v>0.1328</v>
      </c>
      <c r="AF45" s="10">
        <f t="shared" si="13"/>
        <v>0.22239999999999999</v>
      </c>
      <c r="AG45" s="10">
        <f t="shared" si="14"/>
        <v>2.0799999999999999E-2</v>
      </c>
      <c r="AH45" s="52">
        <f t="shared" si="15"/>
        <v>66</v>
      </c>
      <c r="AI45">
        <f>(work!$E$2*AO45)+(work!$E$3*AP45)+(work!$E$4*AQ45)+(work!$E$5*AR45)+(work!$E$6*AS45)+(work!$E$7*AT45)</f>
        <v>33</v>
      </c>
      <c r="AJ45" t="s">
        <v>475</v>
      </c>
      <c r="AK45" t="s">
        <v>473</v>
      </c>
      <c r="AL45" t="s">
        <v>474</v>
      </c>
      <c r="AM45" t="s">
        <v>478</v>
      </c>
      <c r="AN45" t="s">
        <v>474</v>
      </c>
      <c r="AO45">
        <f t="shared" si="5"/>
        <v>1</v>
      </c>
      <c r="AP45">
        <f t="shared" si="6"/>
        <v>2</v>
      </c>
      <c r="AQ45">
        <f t="shared" si="7"/>
        <v>1</v>
      </c>
      <c r="AR45">
        <f t="shared" si="8"/>
        <v>0</v>
      </c>
      <c r="AS45">
        <f t="shared" si="9"/>
        <v>0</v>
      </c>
      <c r="AT45">
        <f t="shared" si="10"/>
        <v>1</v>
      </c>
    </row>
    <row r="46" spans="1:46" x14ac:dyDescent="0.15">
      <c r="A46" s="4">
        <v>45</v>
      </c>
      <c r="B46" s="5" t="s">
        <v>768</v>
      </c>
      <c r="C46" s="34" t="s">
        <v>15</v>
      </c>
      <c r="D46" s="6">
        <v>3.84</v>
      </c>
      <c r="E46" s="2">
        <v>25</v>
      </c>
      <c r="F46" s="2">
        <v>6</v>
      </c>
      <c r="G46" s="2">
        <v>10</v>
      </c>
      <c r="H46" s="2">
        <v>0</v>
      </c>
      <c r="I46" s="2">
        <v>0</v>
      </c>
      <c r="J46" s="2">
        <v>0</v>
      </c>
      <c r="K46" s="2">
        <v>1</v>
      </c>
      <c r="L46" s="2">
        <v>0</v>
      </c>
      <c r="M46" s="2">
        <v>0</v>
      </c>
      <c r="N46" s="2">
        <v>0.375</v>
      </c>
      <c r="O46" s="2">
        <v>636</v>
      </c>
      <c r="P46" s="2">
        <v>152.1</v>
      </c>
      <c r="Q46" s="2">
        <v>147</v>
      </c>
      <c r="R46" s="2">
        <v>9</v>
      </c>
      <c r="S46" s="2">
        <v>46</v>
      </c>
      <c r="T46" s="2">
        <v>1</v>
      </c>
      <c r="U46" s="2">
        <v>8</v>
      </c>
      <c r="V46" s="2">
        <v>93</v>
      </c>
      <c r="W46" s="2">
        <v>3</v>
      </c>
      <c r="X46" s="2">
        <v>0</v>
      </c>
      <c r="Y46" s="2">
        <v>66</v>
      </c>
      <c r="Z46" s="2">
        <v>65</v>
      </c>
      <c r="AC46" s="2">
        <f t="shared" si="0"/>
        <v>3.84</v>
      </c>
      <c r="AD46" s="10">
        <f t="shared" si="11"/>
        <v>8.4905660377358486E-2</v>
      </c>
      <c r="AE46" s="10">
        <f t="shared" si="12"/>
        <v>0.14622641509433962</v>
      </c>
      <c r="AF46" s="10">
        <f t="shared" si="13"/>
        <v>0.23113207547169812</v>
      </c>
      <c r="AG46" s="10">
        <f t="shared" si="14"/>
        <v>1.4150943396226415E-2</v>
      </c>
      <c r="AH46" s="52">
        <f t="shared" si="15"/>
        <v>66</v>
      </c>
      <c r="AI46">
        <f>(work!$E$2*AO46)+(work!$E$3*AP46)+(work!$E$4*AQ46)+(work!$E$5*AR46)+(work!$E$6*AS46)+(work!$E$7*AT46)</f>
        <v>33</v>
      </c>
      <c r="AJ46" t="s">
        <v>475</v>
      </c>
      <c r="AK46" t="s">
        <v>473</v>
      </c>
      <c r="AL46" t="s">
        <v>474</v>
      </c>
      <c r="AM46" t="s">
        <v>478</v>
      </c>
      <c r="AN46" t="s">
        <v>474</v>
      </c>
      <c r="AO46">
        <f t="shared" si="5"/>
        <v>1</v>
      </c>
      <c r="AP46">
        <f t="shared" si="6"/>
        <v>2</v>
      </c>
      <c r="AQ46">
        <f t="shared" si="7"/>
        <v>1</v>
      </c>
      <c r="AR46">
        <f t="shared" si="8"/>
        <v>0</v>
      </c>
      <c r="AS46">
        <f t="shared" si="9"/>
        <v>0</v>
      </c>
      <c r="AT46">
        <f t="shared" si="10"/>
        <v>1</v>
      </c>
    </row>
    <row r="47" spans="1:46" x14ac:dyDescent="0.15">
      <c r="A47" s="7">
        <v>45</v>
      </c>
      <c r="B47" s="8" t="s">
        <v>769</v>
      </c>
      <c r="C47" s="14" t="s">
        <v>14</v>
      </c>
      <c r="D47" s="6">
        <v>3.84</v>
      </c>
      <c r="E47" s="9">
        <v>26</v>
      </c>
      <c r="F47" s="9">
        <v>3</v>
      </c>
      <c r="G47" s="9">
        <v>11</v>
      </c>
      <c r="H47" s="9">
        <v>0</v>
      </c>
      <c r="I47" s="9">
        <v>0</v>
      </c>
      <c r="J47" s="9">
        <v>0</v>
      </c>
      <c r="K47" s="9">
        <v>1</v>
      </c>
      <c r="L47" s="9">
        <v>0</v>
      </c>
      <c r="M47" s="9">
        <v>1</v>
      </c>
      <c r="N47" s="9">
        <v>0.214</v>
      </c>
      <c r="O47" s="9">
        <v>554</v>
      </c>
      <c r="P47" s="9">
        <v>131.1</v>
      </c>
      <c r="Q47" s="9">
        <v>133</v>
      </c>
      <c r="R47" s="9">
        <v>19</v>
      </c>
      <c r="S47" s="9">
        <v>34</v>
      </c>
      <c r="T47" s="9">
        <v>1</v>
      </c>
      <c r="U47" s="9">
        <v>6</v>
      </c>
      <c r="V47" s="9">
        <v>115</v>
      </c>
      <c r="W47" s="9">
        <v>2</v>
      </c>
      <c r="X47" s="9">
        <v>0</v>
      </c>
      <c r="Y47" s="9">
        <v>66</v>
      </c>
      <c r="Z47" s="9">
        <v>56</v>
      </c>
      <c r="AC47" s="2">
        <f t="shared" si="0"/>
        <v>3.84</v>
      </c>
      <c r="AD47" s="10">
        <f t="shared" si="11"/>
        <v>7.2202166064981949E-2</v>
      </c>
      <c r="AE47" s="10">
        <f t="shared" si="12"/>
        <v>0.20758122743682311</v>
      </c>
      <c r="AF47" s="10">
        <f t="shared" si="13"/>
        <v>0.24007220216606498</v>
      </c>
      <c r="AG47" s="10">
        <f t="shared" si="14"/>
        <v>3.4296028880866428E-2</v>
      </c>
      <c r="AH47" s="52">
        <f t="shared" si="15"/>
        <v>66</v>
      </c>
      <c r="AI47">
        <f>(work!$E$2*AO47)+(work!$E$3*AP47)+(work!$E$4*AQ47)+(work!$E$5*AR47)+(work!$E$6*AS47)+(work!$E$7*AT47)</f>
        <v>33</v>
      </c>
      <c r="AJ47" t="s">
        <v>475</v>
      </c>
      <c r="AK47" t="s">
        <v>473</v>
      </c>
      <c r="AL47" t="s">
        <v>474</v>
      </c>
      <c r="AM47" t="s">
        <v>478</v>
      </c>
      <c r="AN47" t="s">
        <v>474</v>
      </c>
      <c r="AO47">
        <f t="shared" si="5"/>
        <v>1</v>
      </c>
      <c r="AP47">
        <f t="shared" si="6"/>
        <v>2</v>
      </c>
      <c r="AQ47">
        <f t="shared" si="7"/>
        <v>1</v>
      </c>
      <c r="AR47">
        <f t="shared" si="8"/>
        <v>0</v>
      </c>
      <c r="AS47">
        <f t="shared" si="9"/>
        <v>0</v>
      </c>
      <c r="AT47">
        <f t="shared" si="10"/>
        <v>1</v>
      </c>
    </row>
    <row r="48" spans="1:46" x14ac:dyDescent="0.15">
      <c r="A48" s="4">
        <v>47</v>
      </c>
      <c r="B48" s="5" t="s">
        <v>770</v>
      </c>
      <c r="C48" s="24" t="s">
        <v>22</v>
      </c>
      <c r="D48" s="6">
        <v>3.97</v>
      </c>
      <c r="E48" s="2">
        <v>20</v>
      </c>
      <c r="F48" s="2">
        <v>3</v>
      </c>
      <c r="G48" s="2">
        <v>7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0.3</v>
      </c>
      <c r="O48" s="2">
        <v>437</v>
      </c>
      <c r="P48" s="2">
        <v>99.2</v>
      </c>
      <c r="Q48" s="2">
        <v>106</v>
      </c>
      <c r="R48" s="2">
        <v>9</v>
      </c>
      <c r="S48" s="2">
        <v>38</v>
      </c>
      <c r="T48" s="2">
        <v>1</v>
      </c>
      <c r="U48" s="2">
        <v>8</v>
      </c>
      <c r="V48" s="2">
        <v>56</v>
      </c>
      <c r="W48" s="2">
        <v>5</v>
      </c>
      <c r="X48" s="2">
        <v>0</v>
      </c>
      <c r="Y48" s="2">
        <v>45</v>
      </c>
      <c r="Z48" s="2">
        <v>44</v>
      </c>
      <c r="AC48" s="2">
        <f t="shared" si="0"/>
        <v>3.97</v>
      </c>
      <c r="AD48" s="10">
        <f t="shared" si="11"/>
        <v>0.10526315789473684</v>
      </c>
      <c r="AE48" s="10">
        <f t="shared" si="12"/>
        <v>0.12814645308924486</v>
      </c>
      <c r="AF48" s="10">
        <f t="shared" si="13"/>
        <v>0.24256292906178489</v>
      </c>
      <c r="AG48" s="10">
        <f t="shared" si="14"/>
        <v>2.0594965675057208E-2</v>
      </c>
      <c r="AH48" s="52">
        <f t="shared" si="15"/>
        <v>66</v>
      </c>
      <c r="AI48">
        <f>(work!$E$2*AO48)+(work!$E$3*AP48)+(work!$E$4*AQ48)+(work!$E$5*AR48)+(work!$E$6*AS48)+(work!$E$7*AT48)</f>
        <v>33</v>
      </c>
      <c r="AJ48" t="s">
        <v>475</v>
      </c>
      <c r="AK48" t="s">
        <v>473</v>
      </c>
      <c r="AL48" t="s">
        <v>474</v>
      </c>
      <c r="AM48" t="s">
        <v>478</v>
      </c>
      <c r="AN48" t="s">
        <v>474</v>
      </c>
      <c r="AO48">
        <f t="shared" si="5"/>
        <v>1</v>
      </c>
      <c r="AP48">
        <f t="shared" si="6"/>
        <v>2</v>
      </c>
      <c r="AQ48">
        <f t="shared" si="7"/>
        <v>1</v>
      </c>
      <c r="AR48">
        <f t="shared" si="8"/>
        <v>0</v>
      </c>
      <c r="AS48">
        <f t="shared" si="9"/>
        <v>0</v>
      </c>
      <c r="AT48">
        <f t="shared" si="10"/>
        <v>1</v>
      </c>
    </row>
    <row r="49" spans="1:46" x14ac:dyDescent="0.15">
      <c r="A49" s="7">
        <v>48</v>
      </c>
      <c r="B49" s="8" t="s">
        <v>771</v>
      </c>
      <c r="C49" s="31" t="s">
        <v>19</v>
      </c>
      <c r="D49" s="6">
        <v>3.99</v>
      </c>
      <c r="E49" s="9">
        <v>25</v>
      </c>
      <c r="F49" s="9">
        <v>5</v>
      </c>
      <c r="G49" s="9">
        <v>11</v>
      </c>
      <c r="H49" s="9">
        <v>0</v>
      </c>
      <c r="I49" s="9">
        <v>0</v>
      </c>
      <c r="J49" s="9">
        <v>0</v>
      </c>
      <c r="K49" s="9">
        <v>1</v>
      </c>
      <c r="L49" s="9">
        <v>1</v>
      </c>
      <c r="M49" s="9">
        <v>0</v>
      </c>
      <c r="N49" s="9">
        <v>0.313</v>
      </c>
      <c r="O49" s="9">
        <v>675</v>
      </c>
      <c r="P49" s="9">
        <v>158</v>
      </c>
      <c r="Q49" s="9">
        <v>156</v>
      </c>
      <c r="R49" s="9">
        <v>20</v>
      </c>
      <c r="S49" s="9">
        <v>53</v>
      </c>
      <c r="T49" s="9">
        <v>0</v>
      </c>
      <c r="U49" s="9">
        <v>7</v>
      </c>
      <c r="V49" s="9">
        <v>115</v>
      </c>
      <c r="W49" s="9">
        <v>6</v>
      </c>
      <c r="X49" s="9">
        <v>0</v>
      </c>
      <c r="Y49" s="9">
        <v>74</v>
      </c>
      <c r="Z49" s="9">
        <v>70</v>
      </c>
      <c r="AC49" s="2">
        <f t="shared" si="0"/>
        <v>3.99</v>
      </c>
      <c r="AD49" s="10">
        <f t="shared" si="11"/>
        <v>8.8888888888888892E-2</v>
      </c>
      <c r="AE49" s="10">
        <f t="shared" si="12"/>
        <v>0.17037037037037037</v>
      </c>
      <c r="AF49" s="10">
        <f t="shared" si="13"/>
        <v>0.2311111111111111</v>
      </c>
      <c r="AG49" s="10">
        <f t="shared" si="14"/>
        <v>2.9629629629629631E-2</v>
      </c>
      <c r="AH49" s="52">
        <f t="shared" si="15"/>
        <v>66</v>
      </c>
      <c r="AI49">
        <f>(work!$E$2*AO49)+(work!$E$3*AP49)+(work!$E$4*AQ49)+(work!$E$5*AR49)+(work!$E$6*AS49)+(work!$E$7*AT49)</f>
        <v>33</v>
      </c>
      <c r="AJ49" t="s">
        <v>475</v>
      </c>
      <c r="AK49" t="s">
        <v>473</v>
      </c>
      <c r="AL49" t="s">
        <v>474</v>
      </c>
      <c r="AM49" t="s">
        <v>478</v>
      </c>
      <c r="AN49" t="s">
        <v>474</v>
      </c>
      <c r="AO49">
        <f t="shared" si="5"/>
        <v>1</v>
      </c>
      <c r="AP49">
        <f t="shared" si="6"/>
        <v>2</v>
      </c>
      <c r="AQ49">
        <f t="shared" si="7"/>
        <v>1</v>
      </c>
      <c r="AR49">
        <f t="shared" si="8"/>
        <v>0</v>
      </c>
      <c r="AS49">
        <f t="shared" si="9"/>
        <v>0</v>
      </c>
      <c r="AT49">
        <f t="shared" si="10"/>
        <v>1</v>
      </c>
    </row>
    <row r="50" spans="1:46" x14ac:dyDescent="0.15">
      <c r="A50" s="4">
        <v>49</v>
      </c>
      <c r="B50" s="5" t="s">
        <v>772</v>
      </c>
      <c r="C50" s="16" t="s">
        <v>16</v>
      </c>
      <c r="D50" s="6">
        <v>4</v>
      </c>
      <c r="E50" s="2">
        <v>24</v>
      </c>
      <c r="F50" s="2">
        <v>12</v>
      </c>
      <c r="G50" s="2">
        <v>5</v>
      </c>
      <c r="H50" s="2">
        <v>0</v>
      </c>
      <c r="I50" s="2">
        <v>0</v>
      </c>
      <c r="J50" s="2">
        <v>0</v>
      </c>
      <c r="K50" s="2">
        <v>2</v>
      </c>
      <c r="L50" s="2">
        <v>0</v>
      </c>
      <c r="M50" s="2">
        <v>1</v>
      </c>
      <c r="N50" s="2">
        <v>0.70599999999999996</v>
      </c>
      <c r="O50" s="2">
        <v>604</v>
      </c>
      <c r="P50" s="2">
        <v>141.19999999999999</v>
      </c>
      <c r="Q50" s="2">
        <v>134</v>
      </c>
      <c r="R50" s="2">
        <v>9</v>
      </c>
      <c r="S50" s="2">
        <v>63</v>
      </c>
      <c r="T50" s="2">
        <v>0</v>
      </c>
      <c r="U50" s="2">
        <v>4</v>
      </c>
      <c r="V50" s="2">
        <v>109</v>
      </c>
      <c r="W50" s="2">
        <v>3</v>
      </c>
      <c r="X50" s="2">
        <v>4</v>
      </c>
      <c r="Y50" s="2">
        <v>68</v>
      </c>
      <c r="Z50" s="2">
        <v>63</v>
      </c>
      <c r="AC50" s="2">
        <f t="shared" si="0"/>
        <v>4</v>
      </c>
      <c r="AD50" s="10">
        <f t="shared" si="11"/>
        <v>0.11092715231788079</v>
      </c>
      <c r="AE50" s="10">
        <f t="shared" si="12"/>
        <v>0.1804635761589404</v>
      </c>
      <c r="AF50" s="10">
        <f t="shared" si="13"/>
        <v>0.22185430463576158</v>
      </c>
      <c r="AG50" s="10">
        <f t="shared" si="14"/>
        <v>1.4900662251655629E-2</v>
      </c>
      <c r="AH50" s="52">
        <f t="shared" si="15"/>
        <v>66</v>
      </c>
      <c r="AI50">
        <f>(work!$E$2*AO50)+(work!$E$3*AP50)+(work!$E$4*AQ50)+(work!$E$5*AR50)+(work!$E$6*AS50)+(work!$E$7*AT50)</f>
        <v>33</v>
      </c>
      <c r="AJ50" t="s">
        <v>475</v>
      </c>
      <c r="AK50" t="s">
        <v>473</v>
      </c>
      <c r="AL50" t="s">
        <v>474</v>
      </c>
      <c r="AM50" t="s">
        <v>478</v>
      </c>
      <c r="AN50" t="s">
        <v>474</v>
      </c>
      <c r="AO50">
        <f t="shared" si="5"/>
        <v>1</v>
      </c>
      <c r="AP50">
        <f t="shared" si="6"/>
        <v>2</v>
      </c>
      <c r="AQ50">
        <f t="shared" si="7"/>
        <v>1</v>
      </c>
      <c r="AR50">
        <f t="shared" si="8"/>
        <v>0</v>
      </c>
      <c r="AS50">
        <f t="shared" si="9"/>
        <v>0</v>
      </c>
      <c r="AT50">
        <f t="shared" si="10"/>
        <v>1</v>
      </c>
    </row>
    <row r="51" spans="1:46" x14ac:dyDescent="0.15">
      <c r="A51" s="7">
        <v>50</v>
      </c>
      <c r="B51" s="8" t="s">
        <v>773</v>
      </c>
      <c r="C51" s="35" t="s">
        <v>16</v>
      </c>
      <c r="D51" s="6">
        <v>4.01</v>
      </c>
      <c r="E51" s="9">
        <v>13</v>
      </c>
      <c r="F51" s="9">
        <v>6</v>
      </c>
      <c r="G51" s="9">
        <v>3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0.66700000000000004</v>
      </c>
      <c r="O51" s="9">
        <v>328</v>
      </c>
      <c r="P51" s="9">
        <v>76.099999999999994</v>
      </c>
      <c r="Q51" s="9">
        <v>79</v>
      </c>
      <c r="R51" s="9">
        <v>4</v>
      </c>
      <c r="S51" s="9">
        <v>25</v>
      </c>
      <c r="T51" s="9">
        <v>0</v>
      </c>
      <c r="U51" s="9">
        <v>2</v>
      </c>
      <c r="V51" s="9">
        <v>53</v>
      </c>
      <c r="W51" s="9">
        <v>2</v>
      </c>
      <c r="X51" s="9">
        <v>0</v>
      </c>
      <c r="Y51" s="9">
        <v>40</v>
      </c>
      <c r="Z51" s="9">
        <v>34</v>
      </c>
      <c r="AC51" s="2">
        <f t="shared" si="0"/>
        <v>4.01</v>
      </c>
      <c r="AD51" s="10">
        <f t="shared" si="11"/>
        <v>8.2317073170731711E-2</v>
      </c>
      <c r="AE51" s="10">
        <f t="shared" si="12"/>
        <v>0.16158536585365854</v>
      </c>
      <c r="AF51" s="10">
        <f t="shared" si="13"/>
        <v>0.24085365853658536</v>
      </c>
      <c r="AG51" s="10">
        <f t="shared" si="14"/>
        <v>1.2195121951219513E-2</v>
      </c>
      <c r="AH51" s="52">
        <f t="shared" si="15"/>
        <v>66</v>
      </c>
      <c r="AI51">
        <f>(work!$E$2*AO51)+(work!$E$3*AP51)+(work!$E$4*AQ51)+(work!$E$5*AR51)+(work!$E$6*AS51)+(work!$E$7*AT51)</f>
        <v>33</v>
      </c>
      <c r="AJ51" t="s">
        <v>475</v>
      </c>
      <c r="AK51" t="s">
        <v>473</v>
      </c>
      <c r="AL51" t="s">
        <v>474</v>
      </c>
      <c r="AM51" t="s">
        <v>478</v>
      </c>
      <c r="AN51" t="s">
        <v>474</v>
      </c>
      <c r="AO51">
        <f t="shared" si="5"/>
        <v>1</v>
      </c>
      <c r="AP51">
        <f t="shared" si="6"/>
        <v>2</v>
      </c>
      <c r="AQ51">
        <f t="shared" si="7"/>
        <v>1</v>
      </c>
      <c r="AR51">
        <f t="shared" si="8"/>
        <v>0</v>
      </c>
      <c r="AS51">
        <f t="shared" si="9"/>
        <v>0</v>
      </c>
      <c r="AT51">
        <f t="shared" si="10"/>
        <v>1</v>
      </c>
    </row>
    <row r="52" spans="1:46" x14ac:dyDescent="0.15">
      <c r="A52" s="4">
        <v>51</v>
      </c>
      <c r="B52" s="5" t="s">
        <v>774</v>
      </c>
      <c r="C52" s="33" t="s">
        <v>18</v>
      </c>
      <c r="D52" s="6">
        <v>4.0199999999999996</v>
      </c>
      <c r="E52" s="2">
        <v>24</v>
      </c>
      <c r="F52" s="2">
        <v>7</v>
      </c>
      <c r="G52" s="2">
        <v>8</v>
      </c>
      <c r="H52" s="2">
        <v>0</v>
      </c>
      <c r="I52" s="2">
        <v>0</v>
      </c>
      <c r="J52" s="2">
        <v>0</v>
      </c>
      <c r="K52" s="2">
        <v>2</v>
      </c>
      <c r="L52" s="2">
        <v>1</v>
      </c>
      <c r="M52" s="2">
        <v>0</v>
      </c>
      <c r="N52" s="2">
        <v>0.46700000000000003</v>
      </c>
      <c r="O52" s="2">
        <v>629</v>
      </c>
      <c r="P52" s="2">
        <v>147.19999999999999</v>
      </c>
      <c r="Q52" s="2">
        <v>143</v>
      </c>
      <c r="R52" s="2">
        <v>17</v>
      </c>
      <c r="S52" s="2">
        <v>51</v>
      </c>
      <c r="T52" s="2">
        <v>0</v>
      </c>
      <c r="U52" s="2">
        <v>6</v>
      </c>
      <c r="V52" s="2">
        <v>117</v>
      </c>
      <c r="W52" s="2">
        <v>0</v>
      </c>
      <c r="X52" s="2">
        <v>0</v>
      </c>
      <c r="Y52" s="2">
        <v>71</v>
      </c>
      <c r="Z52" s="2">
        <v>66</v>
      </c>
      <c r="AC52" s="2">
        <f t="shared" si="0"/>
        <v>4.0199999999999996</v>
      </c>
      <c r="AD52" s="10">
        <f t="shared" si="11"/>
        <v>9.0620031796502382E-2</v>
      </c>
      <c r="AE52" s="10">
        <f t="shared" si="12"/>
        <v>0.18600953895071543</v>
      </c>
      <c r="AF52" s="10">
        <f t="shared" si="13"/>
        <v>0.22734499205087441</v>
      </c>
      <c r="AG52" s="10">
        <f t="shared" si="14"/>
        <v>2.7027027027027029E-2</v>
      </c>
      <c r="AH52" s="52">
        <f t="shared" si="15"/>
        <v>66</v>
      </c>
      <c r="AI52">
        <f>(work!$E$2*AO52)+(work!$E$3*AP52)+(work!$E$4*AQ52)+(work!$E$5*AR52)+(work!$E$6*AS52)+(work!$E$7*AT52)</f>
        <v>33</v>
      </c>
      <c r="AJ52" t="s">
        <v>475</v>
      </c>
      <c r="AK52" t="s">
        <v>473</v>
      </c>
      <c r="AL52" t="s">
        <v>474</v>
      </c>
      <c r="AM52" t="s">
        <v>478</v>
      </c>
      <c r="AN52" t="s">
        <v>474</v>
      </c>
      <c r="AO52">
        <f t="shared" si="5"/>
        <v>1</v>
      </c>
      <c r="AP52">
        <f t="shared" si="6"/>
        <v>2</v>
      </c>
      <c r="AQ52">
        <f t="shared" si="7"/>
        <v>1</v>
      </c>
      <c r="AR52">
        <f t="shared" si="8"/>
        <v>0</v>
      </c>
      <c r="AS52">
        <f t="shared" si="9"/>
        <v>0</v>
      </c>
      <c r="AT52">
        <f t="shared" si="10"/>
        <v>1</v>
      </c>
    </row>
    <row r="53" spans="1:46" x14ac:dyDescent="0.15">
      <c r="A53" s="7">
        <v>52</v>
      </c>
      <c r="B53" s="8" t="s">
        <v>775</v>
      </c>
      <c r="C53" s="17" t="s">
        <v>17</v>
      </c>
      <c r="D53" s="6">
        <v>4.1900000000000004</v>
      </c>
      <c r="E53" s="9">
        <v>19</v>
      </c>
      <c r="F53" s="9">
        <v>8</v>
      </c>
      <c r="G53" s="9">
        <v>8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0.5</v>
      </c>
      <c r="O53" s="9">
        <v>424</v>
      </c>
      <c r="P53" s="9">
        <v>103</v>
      </c>
      <c r="Q53" s="9">
        <v>99</v>
      </c>
      <c r="R53" s="9">
        <v>11</v>
      </c>
      <c r="S53" s="9">
        <v>27</v>
      </c>
      <c r="T53" s="9">
        <v>0</v>
      </c>
      <c r="U53" s="9">
        <v>1</v>
      </c>
      <c r="V53" s="9">
        <v>74</v>
      </c>
      <c r="W53" s="9">
        <v>2</v>
      </c>
      <c r="X53" s="9">
        <v>1</v>
      </c>
      <c r="Y53" s="9">
        <v>51</v>
      </c>
      <c r="Z53" s="9">
        <v>48</v>
      </c>
      <c r="AC53" s="2">
        <f t="shared" si="0"/>
        <v>4.1900000000000004</v>
      </c>
      <c r="AD53" s="10">
        <f t="shared" si="11"/>
        <v>6.6037735849056603E-2</v>
      </c>
      <c r="AE53" s="10">
        <f t="shared" si="12"/>
        <v>0.17452830188679244</v>
      </c>
      <c r="AF53" s="10">
        <f t="shared" si="13"/>
        <v>0.23349056603773585</v>
      </c>
      <c r="AG53" s="10">
        <f t="shared" si="14"/>
        <v>2.5943396226415096E-2</v>
      </c>
      <c r="AH53" s="52">
        <f t="shared" si="15"/>
        <v>66</v>
      </c>
      <c r="AI53">
        <f>(work!$E$2*AO53)+(work!$E$3*AP53)+(work!$E$4*AQ53)+(work!$E$5*AR53)+(work!$E$6*AS53)+(work!$E$7*AT53)</f>
        <v>33</v>
      </c>
      <c r="AJ53" t="s">
        <v>475</v>
      </c>
      <c r="AK53" t="s">
        <v>473</v>
      </c>
      <c r="AL53" t="s">
        <v>474</v>
      </c>
      <c r="AM53" t="s">
        <v>478</v>
      </c>
      <c r="AN53" t="s">
        <v>474</v>
      </c>
      <c r="AO53">
        <f t="shared" si="5"/>
        <v>1</v>
      </c>
      <c r="AP53">
        <f t="shared" si="6"/>
        <v>2</v>
      </c>
      <c r="AQ53">
        <f t="shared" si="7"/>
        <v>1</v>
      </c>
      <c r="AR53">
        <f t="shared" si="8"/>
        <v>0</v>
      </c>
      <c r="AS53">
        <f t="shared" si="9"/>
        <v>0</v>
      </c>
      <c r="AT53">
        <f t="shared" si="10"/>
        <v>1</v>
      </c>
    </row>
    <row r="54" spans="1:46" x14ac:dyDescent="0.15">
      <c r="A54" s="4">
        <v>53</v>
      </c>
      <c r="B54" s="5" t="s">
        <v>776</v>
      </c>
      <c r="C54" s="20" t="s">
        <v>19</v>
      </c>
      <c r="D54" s="6">
        <v>4.22</v>
      </c>
      <c r="E54" s="2">
        <v>15</v>
      </c>
      <c r="F54" s="2">
        <v>4</v>
      </c>
      <c r="G54" s="2">
        <v>7</v>
      </c>
      <c r="H54" s="2">
        <v>0</v>
      </c>
      <c r="I54" s="2">
        <v>0</v>
      </c>
      <c r="J54" s="2">
        <v>0</v>
      </c>
      <c r="K54" s="2">
        <v>1</v>
      </c>
      <c r="L54" s="2">
        <v>0</v>
      </c>
      <c r="M54" s="2">
        <v>0</v>
      </c>
      <c r="N54" s="2">
        <v>0.36399999999999999</v>
      </c>
      <c r="O54" s="2">
        <v>363</v>
      </c>
      <c r="P54" s="2">
        <v>85.1</v>
      </c>
      <c r="Q54" s="2">
        <v>75</v>
      </c>
      <c r="R54" s="2">
        <v>9</v>
      </c>
      <c r="S54" s="2">
        <v>48</v>
      </c>
      <c r="T54" s="2">
        <v>0</v>
      </c>
      <c r="U54" s="2">
        <v>1</v>
      </c>
      <c r="V54" s="2">
        <v>59</v>
      </c>
      <c r="W54" s="2">
        <v>3</v>
      </c>
      <c r="X54" s="2">
        <v>1</v>
      </c>
      <c r="Y54" s="2">
        <v>41</v>
      </c>
      <c r="Z54" s="2">
        <v>40</v>
      </c>
      <c r="AC54" s="2">
        <f t="shared" si="0"/>
        <v>4.22</v>
      </c>
      <c r="AD54" s="10">
        <f t="shared" si="11"/>
        <v>0.13498622589531681</v>
      </c>
      <c r="AE54" s="10">
        <f t="shared" si="12"/>
        <v>0.16253443526170799</v>
      </c>
      <c r="AF54" s="10">
        <f t="shared" si="13"/>
        <v>0.20661157024793389</v>
      </c>
      <c r="AG54" s="10">
        <f t="shared" si="14"/>
        <v>2.4793388429752067E-2</v>
      </c>
      <c r="AH54" s="52">
        <f t="shared" si="15"/>
        <v>66</v>
      </c>
      <c r="AI54">
        <f>(work!$E$2*AO54)+(work!$E$3*AP54)+(work!$E$4*AQ54)+(work!$E$5*AR54)+(work!$E$6*AS54)+(work!$E$7*AT54)</f>
        <v>33</v>
      </c>
      <c r="AJ54" t="s">
        <v>475</v>
      </c>
      <c r="AK54" t="s">
        <v>473</v>
      </c>
      <c r="AL54" t="s">
        <v>474</v>
      </c>
      <c r="AM54" t="s">
        <v>478</v>
      </c>
      <c r="AN54" t="s">
        <v>474</v>
      </c>
      <c r="AO54">
        <f t="shared" si="5"/>
        <v>1</v>
      </c>
      <c r="AP54">
        <f t="shared" si="6"/>
        <v>2</v>
      </c>
      <c r="AQ54">
        <f t="shared" si="7"/>
        <v>1</v>
      </c>
      <c r="AR54">
        <f t="shared" si="8"/>
        <v>0</v>
      </c>
      <c r="AS54">
        <f t="shared" si="9"/>
        <v>0</v>
      </c>
      <c r="AT54">
        <f t="shared" si="10"/>
        <v>1</v>
      </c>
    </row>
    <row r="55" spans="1:46" x14ac:dyDescent="0.15">
      <c r="A55" s="7">
        <v>54</v>
      </c>
      <c r="B55" s="8" t="s">
        <v>777</v>
      </c>
      <c r="C55" s="31" t="s">
        <v>19</v>
      </c>
      <c r="D55" s="6">
        <v>4.32</v>
      </c>
      <c r="E55" s="9">
        <v>14</v>
      </c>
      <c r="F55" s="9">
        <v>4</v>
      </c>
      <c r="G55" s="9">
        <v>6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0.4</v>
      </c>
      <c r="O55" s="9">
        <v>349</v>
      </c>
      <c r="P55" s="9">
        <v>77</v>
      </c>
      <c r="Q55" s="9">
        <v>84</v>
      </c>
      <c r="R55" s="9">
        <v>9</v>
      </c>
      <c r="S55" s="9">
        <v>38</v>
      </c>
      <c r="T55" s="9">
        <v>1</v>
      </c>
      <c r="U55" s="9">
        <v>7</v>
      </c>
      <c r="V55" s="9">
        <v>52</v>
      </c>
      <c r="W55" s="9">
        <v>5</v>
      </c>
      <c r="X55" s="9">
        <v>0</v>
      </c>
      <c r="Y55" s="9">
        <v>40</v>
      </c>
      <c r="Z55" s="9">
        <v>37</v>
      </c>
      <c r="AC55" s="2">
        <f t="shared" si="0"/>
        <v>4.32</v>
      </c>
      <c r="AD55" s="10">
        <f t="shared" si="11"/>
        <v>0.12893982808022922</v>
      </c>
      <c r="AE55" s="10">
        <f t="shared" si="12"/>
        <v>0.14899713467048711</v>
      </c>
      <c r="AF55" s="10">
        <f t="shared" si="13"/>
        <v>0.24068767908309455</v>
      </c>
      <c r="AG55" s="10">
        <f t="shared" si="14"/>
        <v>2.5787965616045846E-2</v>
      </c>
      <c r="AH55" s="52">
        <f t="shared" si="15"/>
        <v>66</v>
      </c>
      <c r="AI55">
        <f>(work!$E$2*AO55)+(work!$E$3*AP55)+(work!$E$4*AQ55)+(work!$E$5*AR55)+(work!$E$6*AS55)+(work!$E$7*AT55)</f>
        <v>33</v>
      </c>
      <c r="AJ55" t="s">
        <v>475</v>
      </c>
      <c r="AK55" t="s">
        <v>473</v>
      </c>
      <c r="AL55" t="s">
        <v>474</v>
      </c>
      <c r="AM55" t="s">
        <v>478</v>
      </c>
      <c r="AN55" t="s">
        <v>474</v>
      </c>
      <c r="AO55">
        <f t="shared" si="5"/>
        <v>1</v>
      </c>
      <c r="AP55">
        <f t="shared" si="6"/>
        <v>2</v>
      </c>
      <c r="AQ55">
        <f t="shared" si="7"/>
        <v>1</v>
      </c>
      <c r="AR55">
        <f t="shared" si="8"/>
        <v>0</v>
      </c>
      <c r="AS55">
        <f t="shared" si="9"/>
        <v>0</v>
      </c>
      <c r="AT55">
        <f t="shared" si="10"/>
        <v>1</v>
      </c>
    </row>
    <row r="56" spans="1:46" x14ac:dyDescent="0.15">
      <c r="A56" s="4">
        <v>55</v>
      </c>
      <c r="B56" s="5" t="s">
        <v>778</v>
      </c>
      <c r="C56" s="32" t="s">
        <v>24</v>
      </c>
      <c r="D56" s="6">
        <v>4.3499999999999996</v>
      </c>
      <c r="E56" s="2">
        <v>15</v>
      </c>
      <c r="F56" s="2">
        <v>2</v>
      </c>
      <c r="G56" s="2">
        <v>7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0.222</v>
      </c>
      <c r="O56" s="2">
        <v>343</v>
      </c>
      <c r="P56" s="2">
        <v>78.2</v>
      </c>
      <c r="Q56" s="2">
        <v>78</v>
      </c>
      <c r="R56" s="2">
        <v>6</v>
      </c>
      <c r="S56" s="2">
        <v>40</v>
      </c>
      <c r="T56" s="2">
        <v>0</v>
      </c>
      <c r="U56" s="2">
        <v>5</v>
      </c>
      <c r="V56" s="2">
        <v>63</v>
      </c>
      <c r="W56" s="2">
        <v>4</v>
      </c>
      <c r="X56" s="2">
        <v>0</v>
      </c>
      <c r="Y56" s="2">
        <v>38</v>
      </c>
      <c r="Z56" s="2">
        <v>38</v>
      </c>
      <c r="AC56" s="2">
        <f t="shared" si="0"/>
        <v>4.3499999999999996</v>
      </c>
      <c r="AD56" s="10">
        <f t="shared" si="11"/>
        <v>0.13119533527696792</v>
      </c>
      <c r="AE56" s="10">
        <f t="shared" si="12"/>
        <v>0.18367346938775511</v>
      </c>
      <c r="AF56" s="10">
        <f t="shared" si="13"/>
        <v>0.22740524781341107</v>
      </c>
      <c r="AG56" s="10">
        <f t="shared" si="14"/>
        <v>1.7492711370262391E-2</v>
      </c>
      <c r="AH56" s="52">
        <f t="shared" si="15"/>
        <v>66</v>
      </c>
      <c r="AI56">
        <f>(work!$E$2*AO56)+(work!$E$3*AP56)+(work!$E$4*AQ56)+(work!$E$5*AR56)+(work!$E$6*AS56)+(work!$E$7*AT56)</f>
        <v>33</v>
      </c>
      <c r="AJ56" t="s">
        <v>475</v>
      </c>
      <c r="AK56" t="s">
        <v>473</v>
      </c>
      <c r="AL56" t="s">
        <v>474</v>
      </c>
      <c r="AM56" t="s">
        <v>478</v>
      </c>
      <c r="AN56" t="s">
        <v>474</v>
      </c>
      <c r="AO56">
        <f t="shared" si="5"/>
        <v>1</v>
      </c>
      <c r="AP56">
        <f t="shared" si="6"/>
        <v>2</v>
      </c>
      <c r="AQ56">
        <f t="shared" si="7"/>
        <v>1</v>
      </c>
      <c r="AR56">
        <f t="shared" si="8"/>
        <v>0</v>
      </c>
      <c r="AS56">
        <f t="shared" si="9"/>
        <v>0</v>
      </c>
      <c r="AT56">
        <f t="shared" si="10"/>
        <v>1</v>
      </c>
    </row>
    <row r="57" spans="1:46" x14ac:dyDescent="0.15">
      <c r="A57" s="7">
        <v>56</v>
      </c>
      <c r="B57" s="8" t="s">
        <v>779</v>
      </c>
      <c r="C57" s="28" t="s">
        <v>21</v>
      </c>
      <c r="D57" s="6">
        <v>4.46</v>
      </c>
      <c r="E57" s="9">
        <v>23</v>
      </c>
      <c r="F57" s="9">
        <v>3</v>
      </c>
      <c r="G57" s="9">
        <v>12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0.2</v>
      </c>
      <c r="O57" s="9">
        <v>552</v>
      </c>
      <c r="P57" s="9">
        <v>133.1</v>
      </c>
      <c r="Q57" s="9">
        <v>133</v>
      </c>
      <c r="R57" s="9">
        <v>16</v>
      </c>
      <c r="S57" s="9">
        <v>32</v>
      </c>
      <c r="T57" s="9">
        <v>0</v>
      </c>
      <c r="U57" s="9">
        <v>2</v>
      </c>
      <c r="V57" s="9">
        <v>72</v>
      </c>
      <c r="W57" s="9">
        <v>6</v>
      </c>
      <c r="X57" s="9">
        <v>1</v>
      </c>
      <c r="Y57" s="9">
        <v>70</v>
      </c>
      <c r="Z57" s="9">
        <v>66</v>
      </c>
      <c r="AC57" s="2">
        <f t="shared" si="0"/>
        <v>4.46</v>
      </c>
      <c r="AD57" s="10">
        <f t="shared" si="11"/>
        <v>6.1594202898550728E-2</v>
      </c>
      <c r="AE57" s="10">
        <f t="shared" si="12"/>
        <v>0.13043478260869565</v>
      </c>
      <c r="AF57" s="10">
        <f t="shared" si="13"/>
        <v>0.24094202898550723</v>
      </c>
      <c r="AG57" s="10">
        <f t="shared" si="14"/>
        <v>2.8985507246376812E-2</v>
      </c>
      <c r="AH57" s="52">
        <f t="shared" si="15"/>
        <v>66</v>
      </c>
      <c r="AI57">
        <f>(work!$E$2*AO57)+(work!$E$3*AP57)+(work!$E$4*AQ57)+(work!$E$5*AR57)+(work!$E$6*AS57)+(work!$E$7*AT57)</f>
        <v>33</v>
      </c>
      <c r="AJ57" t="s">
        <v>475</v>
      </c>
      <c r="AK57" t="s">
        <v>473</v>
      </c>
      <c r="AL57" t="s">
        <v>474</v>
      </c>
      <c r="AM57" t="s">
        <v>478</v>
      </c>
      <c r="AN57" t="s">
        <v>474</v>
      </c>
      <c r="AO57">
        <f t="shared" si="5"/>
        <v>1</v>
      </c>
      <c r="AP57">
        <f t="shared" si="6"/>
        <v>2</v>
      </c>
      <c r="AQ57">
        <f t="shared" si="7"/>
        <v>1</v>
      </c>
      <c r="AR57">
        <f t="shared" si="8"/>
        <v>0</v>
      </c>
      <c r="AS57">
        <f t="shared" si="9"/>
        <v>0</v>
      </c>
      <c r="AT57">
        <f t="shared" si="10"/>
        <v>1</v>
      </c>
    </row>
    <row r="58" spans="1:46" x14ac:dyDescent="0.15">
      <c r="A58" s="4">
        <v>57</v>
      </c>
      <c r="B58" s="5" t="s">
        <v>780</v>
      </c>
      <c r="C58" s="20" t="s">
        <v>19</v>
      </c>
      <c r="D58" s="6">
        <v>4.49</v>
      </c>
      <c r="E58" s="2">
        <v>21</v>
      </c>
      <c r="F58" s="2">
        <v>5</v>
      </c>
      <c r="G58" s="2">
        <v>10</v>
      </c>
      <c r="H58" s="2">
        <v>0</v>
      </c>
      <c r="I58" s="2">
        <v>0</v>
      </c>
      <c r="J58" s="2">
        <v>0</v>
      </c>
      <c r="K58" s="2">
        <v>1</v>
      </c>
      <c r="L58" s="2">
        <v>0</v>
      </c>
      <c r="M58" s="2">
        <v>0</v>
      </c>
      <c r="N58" s="2">
        <v>0.33300000000000002</v>
      </c>
      <c r="O58" s="2">
        <v>555</v>
      </c>
      <c r="P58" s="2">
        <v>126.1</v>
      </c>
      <c r="Q58" s="2">
        <v>135</v>
      </c>
      <c r="R58" s="2">
        <v>18</v>
      </c>
      <c r="S58" s="2">
        <v>37</v>
      </c>
      <c r="T58" s="2">
        <v>0</v>
      </c>
      <c r="U58" s="2">
        <v>7</v>
      </c>
      <c r="V58" s="2">
        <v>86</v>
      </c>
      <c r="W58" s="2">
        <v>1</v>
      </c>
      <c r="X58" s="2">
        <v>2</v>
      </c>
      <c r="Y58" s="2">
        <v>69</v>
      </c>
      <c r="Z58" s="2">
        <v>63</v>
      </c>
      <c r="AC58" s="2">
        <f t="shared" si="0"/>
        <v>4.49</v>
      </c>
      <c r="AD58" s="10">
        <f t="shared" si="11"/>
        <v>7.9279279279279274E-2</v>
      </c>
      <c r="AE58" s="10">
        <f t="shared" si="12"/>
        <v>0.15495495495495495</v>
      </c>
      <c r="AF58" s="10">
        <f t="shared" si="13"/>
        <v>0.24324324324324326</v>
      </c>
      <c r="AG58" s="10">
        <f t="shared" si="14"/>
        <v>3.2432432432432434E-2</v>
      </c>
      <c r="AH58" s="52">
        <f t="shared" si="15"/>
        <v>66</v>
      </c>
      <c r="AI58">
        <f>(work!$E$2*AO58)+(work!$E$3*AP58)+(work!$E$4*AQ58)+(work!$E$5*AR58)+(work!$E$6*AS58)+(work!$E$7*AT58)</f>
        <v>33</v>
      </c>
      <c r="AJ58" t="s">
        <v>475</v>
      </c>
      <c r="AK58" t="s">
        <v>473</v>
      </c>
      <c r="AL58" t="s">
        <v>474</v>
      </c>
      <c r="AM58" t="s">
        <v>478</v>
      </c>
      <c r="AN58" t="s">
        <v>474</v>
      </c>
      <c r="AO58">
        <f t="shared" si="5"/>
        <v>1</v>
      </c>
      <c r="AP58">
        <f t="shared" si="6"/>
        <v>2</v>
      </c>
      <c r="AQ58">
        <f t="shared" si="7"/>
        <v>1</v>
      </c>
      <c r="AR58">
        <f t="shared" si="8"/>
        <v>0</v>
      </c>
      <c r="AS58">
        <f t="shared" si="9"/>
        <v>0</v>
      </c>
      <c r="AT58">
        <f t="shared" si="10"/>
        <v>1</v>
      </c>
    </row>
    <row r="59" spans="1:46" x14ac:dyDescent="0.15">
      <c r="A59" s="7">
        <v>58</v>
      </c>
      <c r="B59" s="8" t="s">
        <v>781</v>
      </c>
      <c r="C59" s="27" t="s">
        <v>23</v>
      </c>
      <c r="D59" s="6">
        <v>4.57</v>
      </c>
      <c r="E59" s="9">
        <v>18</v>
      </c>
      <c r="F59" s="9">
        <v>7</v>
      </c>
      <c r="G59" s="9">
        <v>6</v>
      </c>
      <c r="H59" s="9">
        <v>0</v>
      </c>
      <c r="I59" s="9">
        <v>0</v>
      </c>
      <c r="J59" s="9">
        <v>1</v>
      </c>
      <c r="K59" s="9">
        <v>0</v>
      </c>
      <c r="L59" s="9">
        <v>0</v>
      </c>
      <c r="M59" s="9">
        <v>0</v>
      </c>
      <c r="N59" s="9">
        <v>0.53800000000000003</v>
      </c>
      <c r="O59" s="9">
        <v>380</v>
      </c>
      <c r="P59" s="9">
        <v>86.2</v>
      </c>
      <c r="Q59" s="9">
        <v>82</v>
      </c>
      <c r="R59" s="9">
        <v>15</v>
      </c>
      <c r="S59" s="9">
        <v>40</v>
      </c>
      <c r="T59" s="9">
        <v>0</v>
      </c>
      <c r="U59" s="9">
        <v>9</v>
      </c>
      <c r="V59" s="9">
        <v>78</v>
      </c>
      <c r="W59" s="9">
        <v>4</v>
      </c>
      <c r="X59" s="9">
        <v>0</v>
      </c>
      <c r="Y59" s="9">
        <v>44</v>
      </c>
      <c r="Z59" s="9">
        <v>44</v>
      </c>
      <c r="AC59" s="2">
        <f t="shared" si="0"/>
        <v>4.57</v>
      </c>
      <c r="AD59" s="10">
        <f t="shared" si="11"/>
        <v>0.12894736842105264</v>
      </c>
      <c r="AE59" s="10">
        <f t="shared" si="12"/>
        <v>0.20526315789473684</v>
      </c>
      <c r="AF59" s="10">
        <f t="shared" si="13"/>
        <v>0.21578947368421053</v>
      </c>
      <c r="AG59" s="10">
        <f t="shared" si="14"/>
        <v>3.9473684210526314E-2</v>
      </c>
      <c r="AH59" s="52">
        <f t="shared" si="15"/>
        <v>66</v>
      </c>
      <c r="AI59">
        <f>(work!$E$2*AO59)+(work!$E$3*AP59)+(work!$E$4*AQ59)+(work!$E$5*AR59)+(work!$E$6*AS59)+(work!$E$7*AT59)</f>
        <v>33</v>
      </c>
      <c r="AJ59" t="s">
        <v>475</v>
      </c>
      <c r="AK59" t="s">
        <v>473</v>
      </c>
      <c r="AL59" t="s">
        <v>474</v>
      </c>
      <c r="AM59" t="s">
        <v>478</v>
      </c>
      <c r="AN59" t="s">
        <v>474</v>
      </c>
      <c r="AO59">
        <f t="shared" si="5"/>
        <v>1</v>
      </c>
      <c r="AP59">
        <f t="shared" si="6"/>
        <v>2</v>
      </c>
      <c r="AQ59">
        <f t="shared" si="7"/>
        <v>1</v>
      </c>
      <c r="AR59">
        <f t="shared" si="8"/>
        <v>0</v>
      </c>
      <c r="AS59">
        <f t="shared" si="9"/>
        <v>0</v>
      </c>
      <c r="AT59">
        <f t="shared" si="10"/>
        <v>1</v>
      </c>
    </row>
    <row r="60" spans="1:46" x14ac:dyDescent="0.15">
      <c r="A60" s="4">
        <v>59</v>
      </c>
      <c r="B60" s="5" t="s">
        <v>782</v>
      </c>
      <c r="C60" s="18" t="s">
        <v>14</v>
      </c>
      <c r="D60" s="6">
        <v>4.7300000000000004</v>
      </c>
      <c r="E60" s="2">
        <v>24</v>
      </c>
      <c r="F60" s="2">
        <v>4</v>
      </c>
      <c r="G60" s="2">
        <v>7</v>
      </c>
      <c r="H60" s="2">
        <v>0</v>
      </c>
      <c r="I60" s="2">
        <v>2</v>
      </c>
      <c r="J60" s="2">
        <v>2</v>
      </c>
      <c r="K60" s="2">
        <v>0</v>
      </c>
      <c r="L60" s="2">
        <v>0</v>
      </c>
      <c r="M60" s="2">
        <v>0</v>
      </c>
      <c r="N60" s="2">
        <v>0.36399999999999999</v>
      </c>
      <c r="O60" s="2">
        <v>494</v>
      </c>
      <c r="P60" s="2">
        <v>110.1</v>
      </c>
      <c r="Q60" s="2">
        <v>116</v>
      </c>
      <c r="R60" s="2">
        <v>14</v>
      </c>
      <c r="S60" s="2">
        <v>49</v>
      </c>
      <c r="T60" s="2">
        <v>1</v>
      </c>
      <c r="U60" s="2">
        <v>5</v>
      </c>
      <c r="V60" s="2">
        <v>71</v>
      </c>
      <c r="W60" s="2">
        <v>3</v>
      </c>
      <c r="X60" s="2">
        <v>0</v>
      </c>
      <c r="Y60" s="2">
        <v>64</v>
      </c>
      <c r="Z60" s="2">
        <v>58</v>
      </c>
      <c r="AC60" s="2">
        <f t="shared" si="0"/>
        <v>4.7300000000000004</v>
      </c>
      <c r="AD60" s="10">
        <f t="shared" si="11"/>
        <v>0.10931174089068826</v>
      </c>
      <c r="AE60" s="10">
        <f t="shared" si="12"/>
        <v>0.1437246963562753</v>
      </c>
      <c r="AF60" s="10">
        <f t="shared" si="13"/>
        <v>0.23481781376518218</v>
      </c>
      <c r="AG60" s="10">
        <f t="shared" si="14"/>
        <v>2.8340080971659919E-2</v>
      </c>
      <c r="AH60" s="52">
        <f t="shared" si="15"/>
        <v>66</v>
      </c>
      <c r="AI60">
        <f>(work!$E$2*AO60)+(work!$E$3*AP60)+(work!$E$4*AQ60)+(work!$E$5*AR60)+(work!$E$6*AS60)+(work!$E$7*AT60)</f>
        <v>33</v>
      </c>
      <c r="AJ60" t="s">
        <v>475</v>
      </c>
      <c r="AK60" t="s">
        <v>473</v>
      </c>
      <c r="AL60" t="s">
        <v>474</v>
      </c>
      <c r="AM60" t="s">
        <v>478</v>
      </c>
      <c r="AN60" t="s">
        <v>474</v>
      </c>
      <c r="AO60">
        <f t="shared" si="5"/>
        <v>1</v>
      </c>
      <c r="AP60">
        <f t="shared" si="6"/>
        <v>2</v>
      </c>
      <c r="AQ60">
        <f t="shared" si="7"/>
        <v>1</v>
      </c>
      <c r="AR60">
        <f t="shared" si="8"/>
        <v>0</v>
      </c>
      <c r="AS60">
        <f t="shared" si="9"/>
        <v>0</v>
      </c>
      <c r="AT60">
        <f t="shared" si="10"/>
        <v>1</v>
      </c>
    </row>
    <row r="61" spans="1:46" x14ac:dyDescent="0.15">
      <c r="A61" s="7">
        <v>60</v>
      </c>
      <c r="B61" s="8" t="s">
        <v>783</v>
      </c>
      <c r="C61" s="23" t="s">
        <v>22</v>
      </c>
      <c r="D61" s="6">
        <v>4.74</v>
      </c>
      <c r="E61" s="9">
        <v>25</v>
      </c>
      <c r="F61" s="9">
        <v>10</v>
      </c>
      <c r="G61" s="9">
        <v>13</v>
      </c>
      <c r="H61" s="9">
        <v>0</v>
      </c>
      <c r="I61" s="9">
        <v>0</v>
      </c>
      <c r="J61" s="9">
        <v>0</v>
      </c>
      <c r="K61" s="9">
        <v>4</v>
      </c>
      <c r="L61" s="9">
        <v>0</v>
      </c>
      <c r="M61" s="9">
        <v>3</v>
      </c>
      <c r="N61" s="9">
        <v>0.435</v>
      </c>
      <c r="O61" s="9">
        <v>726</v>
      </c>
      <c r="P61" s="9">
        <v>169</v>
      </c>
      <c r="Q61" s="9">
        <v>194</v>
      </c>
      <c r="R61" s="9">
        <v>21</v>
      </c>
      <c r="S61" s="9">
        <v>39</v>
      </c>
      <c r="T61" s="9">
        <v>2</v>
      </c>
      <c r="U61" s="9">
        <v>4</v>
      </c>
      <c r="V61" s="9">
        <v>88</v>
      </c>
      <c r="W61" s="9">
        <v>5</v>
      </c>
      <c r="X61" s="9">
        <v>0</v>
      </c>
      <c r="Y61" s="9">
        <v>97</v>
      </c>
      <c r="Z61" s="9">
        <v>89</v>
      </c>
      <c r="AC61" s="2">
        <f t="shared" si="0"/>
        <v>4.74</v>
      </c>
      <c r="AD61" s="10">
        <f t="shared" si="11"/>
        <v>5.9228650137741048E-2</v>
      </c>
      <c r="AE61" s="10">
        <f t="shared" si="12"/>
        <v>0.12121212121212122</v>
      </c>
      <c r="AF61" s="10">
        <f t="shared" si="13"/>
        <v>0.26721763085399447</v>
      </c>
      <c r="AG61" s="10">
        <f t="shared" si="14"/>
        <v>2.8925619834710745E-2</v>
      </c>
      <c r="AH61" s="52">
        <f t="shared" si="15"/>
        <v>66</v>
      </c>
      <c r="AI61">
        <f>(work!$E$2*AO61)+(work!$E$3*AP61)+(work!$E$4*AQ61)+(work!$E$5*AR61)+(work!$E$6*AS61)+(work!$E$7*AT61)</f>
        <v>33</v>
      </c>
      <c r="AJ61" t="s">
        <v>475</v>
      </c>
      <c r="AK61" t="s">
        <v>473</v>
      </c>
      <c r="AL61" t="s">
        <v>474</v>
      </c>
      <c r="AM61" t="s">
        <v>478</v>
      </c>
      <c r="AN61" t="s">
        <v>474</v>
      </c>
      <c r="AO61">
        <f t="shared" si="5"/>
        <v>1</v>
      </c>
      <c r="AP61">
        <f t="shared" si="6"/>
        <v>2</v>
      </c>
      <c r="AQ61">
        <f t="shared" si="7"/>
        <v>1</v>
      </c>
      <c r="AR61">
        <f t="shared" si="8"/>
        <v>0</v>
      </c>
      <c r="AS61">
        <f t="shared" si="9"/>
        <v>0</v>
      </c>
      <c r="AT61">
        <f t="shared" si="10"/>
        <v>1</v>
      </c>
    </row>
    <row r="62" spans="1:46" x14ac:dyDescent="0.15">
      <c r="A62" s="4">
        <v>61</v>
      </c>
      <c r="B62" s="5" t="s">
        <v>784</v>
      </c>
      <c r="C62" s="33" t="s">
        <v>18</v>
      </c>
      <c r="D62" s="6">
        <v>4.84</v>
      </c>
      <c r="E62" s="2">
        <v>22</v>
      </c>
      <c r="F62" s="2">
        <v>5</v>
      </c>
      <c r="G62" s="2">
        <v>8</v>
      </c>
      <c r="H62" s="2">
        <v>0</v>
      </c>
      <c r="I62" s="2">
        <v>0</v>
      </c>
      <c r="J62" s="2">
        <v>0</v>
      </c>
      <c r="K62" s="2">
        <v>1</v>
      </c>
      <c r="L62" s="2">
        <v>0</v>
      </c>
      <c r="M62" s="2">
        <v>0</v>
      </c>
      <c r="N62" s="2">
        <v>0.38500000000000001</v>
      </c>
      <c r="O62" s="2">
        <v>522</v>
      </c>
      <c r="P62" s="2">
        <v>119</v>
      </c>
      <c r="Q62" s="2">
        <v>124</v>
      </c>
      <c r="R62" s="2">
        <v>21</v>
      </c>
      <c r="S62" s="2">
        <v>53</v>
      </c>
      <c r="T62" s="2">
        <v>1</v>
      </c>
      <c r="U62" s="2">
        <v>1</v>
      </c>
      <c r="V62" s="2">
        <v>105</v>
      </c>
      <c r="W62" s="2">
        <v>7</v>
      </c>
      <c r="X62" s="2">
        <v>0</v>
      </c>
      <c r="Y62" s="2">
        <v>65</v>
      </c>
      <c r="Z62" s="2">
        <v>64</v>
      </c>
      <c r="AC62" s="2">
        <f t="shared" si="0"/>
        <v>4.84</v>
      </c>
      <c r="AD62" s="10">
        <f t="shared" si="11"/>
        <v>0.10344827586206896</v>
      </c>
      <c r="AE62" s="10">
        <f t="shared" si="12"/>
        <v>0.20114942528735633</v>
      </c>
      <c r="AF62" s="10">
        <f t="shared" si="13"/>
        <v>0.23754789272030652</v>
      </c>
      <c r="AG62" s="10">
        <f t="shared" si="14"/>
        <v>4.0229885057471264E-2</v>
      </c>
      <c r="AH62" s="52">
        <f t="shared" si="15"/>
        <v>66</v>
      </c>
      <c r="AI62">
        <f>(work!$E$2*AO62)+(work!$E$3*AP62)+(work!$E$4*AQ62)+(work!$E$5*AR62)+(work!$E$6*AS62)+(work!$E$7*AT62)</f>
        <v>33</v>
      </c>
      <c r="AJ62" t="s">
        <v>475</v>
      </c>
      <c r="AK62" t="s">
        <v>473</v>
      </c>
      <c r="AL62" t="s">
        <v>474</v>
      </c>
      <c r="AM62" t="s">
        <v>478</v>
      </c>
      <c r="AN62" t="s">
        <v>474</v>
      </c>
      <c r="AO62">
        <f t="shared" si="5"/>
        <v>1</v>
      </c>
      <c r="AP62">
        <f t="shared" si="6"/>
        <v>2</v>
      </c>
      <c r="AQ62">
        <f t="shared" si="7"/>
        <v>1</v>
      </c>
      <c r="AR62">
        <f t="shared" si="8"/>
        <v>0</v>
      </c>
      <c r="AS62">
        <f t="shared" si="9"/>
        <v>0</v>
      </c>
      <c r="AT62">
        <f t="shared" si="10"/>
        <v>1</v>
      </c>
    </row>
    <row r="63" spans="1:46" x14ac:dyDescent="0.15">
      <c r="A63" s="7">
        <v>62</v>
      </c>
      <c r="B63" s="8" t="s">
        <v>785</v>
      </c>
      <c r="C63" s="26" t="s">
        <v>24</v>
      </c>
      <c r="D63" s="6">
        <v>4.96</v>
      </c>
      <c r="E63" s="9">
        <v>18</v>
      </c>
      <c r="F63" s="9">
        <v>5</v>
      </c>
      <c r="G63" s="9">
        <v>10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0.33300000000000002</v>
      </c>
      <c r="O63" s="9">
        <v>428</v>
      </c>
      <c r="P63" s="9">
        <v>98</v>
      </c>
      <c r="Q63" s="9">
        <v>93</v>
      </c>
      <c r="R63" s="9">
        <v>14</v>
      </c>
      <c r="S63" s="9">
        <v>44</v>
      </c>
      <c r="T63" s="9">
        <v>0</v>
      </c>
      <c r="U63" s="9">
        <v>4</v>
      </c>
      <c r="V63" s="9">
        <v>93</v>
      </c>
      <c r="W63" s="9">
        <v>3</v>
      </c>
      <c r="X63" s="9">
        <v>0</v>
      </c>
      <c r="Y63" s="9">
        <v>56</v>
      </c>
      <c r="Z63" s="9">
        <v>54</v>
      </c>
      <c r="AC63" s="2">
        <f t="shared" si="0"/>
        <v>4.96</v>
      </c>
      <c r="AD63" s="10">
        <f t="shared" si="11"/>
        <v>0.11214953271028037</v>
      </c>
      <c r="AE63" s="10">
        <f t="shared" si="12"/>
        <v>0.21728971962616822</v>
      </c>
      <c r="AF63" s="10">
        <f t="shared" si="13"/>
        <v>0.21728971962616822</v>
      </c>
      <c r="AG63" s="10">
        <f t="shared" si="14"/>
        <v>3.2710280373831772E-2</v>
      </c>
      <c r="AH63" s="52">
        <f t="shared" si="15"/>
        <v>66</v>
      </c>
      <c r="AI63">
        <f>(work!$E$2*AO63)+(work!$E$3*AP63)+(work!$E$4*AQ63)+(work!$E$5*AR63)+(work!$E$6*AS63)+(work!$E$7*AT63)</f>
        <v>33</v>
      </c>
      <c r="AJ63" t="s">
        <v>475</v>
      </c>
      <c r="AK63" t="s">
        <v>473</v>
      </c>
      <c r="AL63" t="s">
        <v>474</v>
      </c>
      <c r="AM63" t="s">
        <v>478</v>
      </c>
      <c r="AN63" t="s">
        <v>474</v>
      </c>
      <c r="AO63">
        <f t="shared" si="5"/>
        <v>1</v>
      </c>
      <c r="AP63">
        <f t="shared" si="6"/>
        <v>2</v>
      </c>
      <c r="AQ63">
        <f t="shared" si="7"/>
        <v>1</v>
      </c>
      <c r="AR63">
        <f t="shared" si="8"/>
        <v>0</v>
      </c>
      <c r="AS63">
        <f t="shared" si="9"/>
        <v>0</v>
      </c>
      <c r="AT63">
        <f t="shared" si="10"/>
        <v>1</v>
      </c>
    </row>
    <row r="64" spans="1:46" x14ac:dyDescent="0.15">
      <c r="A64" s="4">
        <v>63</v>
      </c>
      <c r="B64" s="5" t="s">
        <v>786</v>
      </c>
      <c r="C64" s="20" t="s">
        <v>19</v>
      </c>
      <c r="D64" s="6">
        <v>5.09</v>
      </c>
      <c r="E64" s="2">
        <v>16</v>
      </c>
      <c r="F64" s="2">
        <v>3</v>
      </c>
      <c r="G64" s="2">
        <v>11</v>
      </c>
      <c r="H64" s="2">
        <v>0</v>
      </c>
      <c r="I64" s="2">
        <v>0</v>
      </c>
      <c r="J64" s="2">
        <v>0</v>
      </c>
      <c r="K64" s="2">
        <v>1</v>
      </c>
      <c r="L64" s="2">
        <v>0</v>
      </c>
      <c r="M64" s="2">
        <v>1</v>
      </c>
      <c r="N64" s="2">
        <v>0.214</v>
      </c>
      <c r="O64" s="2">
        <v>424</v>
      </c>
      <c r="P64" s="2">
        <v>97.1</v>
      </c>
      <c r="Q64" s="2">
        <v>113</v>
      </c>
      <c r="R64" s="2">
        <v>9</v>
      </c>
      <c r="S64" s="2">
        <v>23</v>
      </c>
      <c r="T64" s="2">
        <v>0</v>
      </c>
      <c r="U64" s="2">
        <v>2</v>
      </c>
      <c r="V64" s="2">
        <v>73</v>
      </c>
      <c r="W64" s="2">
        <v>0</v>
      </c>
      <c r="X64" s="2">
        <v>0</v>
      </c>
      <c r="Y64" s="2">
        <v>62</v>
      </c>
      <c r="Z64" s="2">
        <v>55</v>
      </c>
      <c r="AC64" s="2">
        <f t="shared" si="0"/>
        <v>5.09</v>
      </c>
      <c r="AD64" s="10">
        <f t="shared" si="11"/>
        <v>5.8962264150943397E-2</v>
      </c>
      <c r="AE64" s="10">
        <f t="shared" si="12"/>
        <v>0.17216981132075471</v>
      </c>
      <c r="AF64" s="10">
        <f t="shared" si="13"/>
        <v>0.26650943396226418</v>
      </c>
      <c r="AG64" s="10">
        <f t="shared" si="14"/>
        <v>2.1226415094339621E-2</v>
      </c>
      <c r="AH64" s="52">
        <f t="shared" si="15"/>
        <v>66</v>
      </c>
      <c r="AI64">
        <f>(work!$E$2*AO64)+(work!$E$3*AP64)+(work!$E$4*AQ64)+(work!$E$5*AR64)+(work!$E$6*AS64)+(work!$E$7*AT64)</f>
        <v>33</v>
      </c>
      <c r="AJ64" t="s">
        <v>475</v>
      </c>
      <c r="AK64" t="s">
        <v>473</v>
      </c>
      <c r="AL64" t="s">
        <v>474</v>
      </c>
      <c r="AM64" t="s">
        <v>478</v>
      </c>
      <c r="AN64" t="s">
        <v>474</v>
      </c>
      <c r="AO64">
        <f t="shared" si="5"/>
        <v>1</v>
      </c>
      <c r="AP64">
        <f t="shared" si="6"/>
        <v>2</v>
      </c>
      <c r="AQ64">
        <f t="shared" si="7"/>
        <v>1</v>
      </c>
      <c r="AR64">
        <f t="shared" si="8"/>
        <v>0</v>
      </c>
      <c r="AS64">
        <f t="shared" si="9"/>
        <v>0</v>
      </c>
      <c r="AT64">
        <f t="shared" si="10"/>
        <v>1</v>
      </c>
    </row>
    <row r="65" spans="1:46" x14ac:dyDescent="0.15">
      <c r="A65" s="7">
        <v>64</v>
      </c>
      <c r="B65" s="8" t="s">
        <v>787</v>
      </c>
      <c r="C65" s="14" t="s">
        <v>14</v>
      </c>
      <c r="D65" s="6">
        <v>5.1100000000000003</v>
      </c>
      <c r="E65" s="9">
        <v>23</v>
      </c>
      <c r="F65" s="9">
        <v>4</v>
      </c>
      <c r="G65" s="9">
        <v>14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0.222</v>
      </c>
      <c r="O65" s="9">
        <v>540</v>
      </c>
      <c r="P65" s="9">
        <v>123.1</v>
      </c>
      <c r="Q65" s="9">
        <v>149</v>
      </c>
      <c r="R65" s="9">
        <v>18</v>
      </c>
      <c r="S65" s="9">
        <v>28</v>
      </c>
      <c r="T65" s="9">
        <v>2</v>
      </c>
      <c r="U65" s="9">
        <v>4</v>
      </c>
      <c r="V65" s="9">
        <v>88</v>
      </c>
      <c r="W65" s="9">
        <v>2</v>
      </c>
      <c r="X65" s="9">
        <v>1</v>
      </c>
      <c r="Y65" s="9">
        <v>72</v>
      </c>
      <c r="Z65" s="9">
        <v>70</v>
      </c>
      <c r="AC65" s="2">
        <f t="shared" si="0"/>
        <v>5.1100000000000003</v>
      </c>
      <c r="AD65" s="10">
        <f t="shared" si="11"/>
        <v>5.9259259259259262E-2</v>
      </c>
      <c r="AE65" s="10">
        <f t="shared" si="12"/>
        <v>0.16296296296296298</v>
      </c>
      <c r="AF65" s="10">
        <f t="shared" si="13"/>
        <v>0.27592592592592591</v>
      </c>
      <c r="AG65" s="10">
        <f t="shared" si="14"/>
        <v>3.3333333333333333E-2</v>
      </c>
      <c r="AH65" s="52">
        <f t="shared" si="15"/>
        <v>66</v>
      </c>
      <c r="AI65">
        <f>(work!$E$2*AO65)+(work!$E$3*AP65)+(work!$E$4*AQ65)+(work!$E$5*AR65)+(work!$E$6*AS65)+(work!$E$7*AT65)</f>
        <v>33</v>
      </c>
      <c r="AJ65" t="s">
        <v>475</v>
      </c>
      <c r="AK65" t="s">
        <v>473</v>
      </c>
      <c r="AL65" t="s">
        <v>474</v>
      </c>
      <c r="AM65" t="s">
        <v>478</v>
      </c>
      <c r="AN65" t="s">
        <v>474</v>
      </c>
      <c r="AO65">
        <f t="shared" si="5"/>
        <v>1</v>
      </c>
      <c r="AP65">
        <f t="shared" si="6"/>
        <v>2</v>
      </c>
      <c r="AQ65">
        <f t="shared" si="7"/>
        <v>1</v>
      </c>
      <c r="AR65">
        <f t="shared" si="8"/>
        <v>0</v>
      </c>
      <c r="AS65">
        <f t="shared" si="9"/>
        <v>0</v>
      </c>
      <c r="AT65">
        <f t="shared" si="10"/>
        <v>1</v>
      </c>
    </row>
    <row r="66" spans="1:46" x14ac:dyDescent="0.15">
      <c r="A66" s="4">
        <v>65</v>
      </c>
      <c r="B66" s="5" t="s">
        <v>788</v>
      </c>
      <c r="C66" s="18" t="s">
        <v>14</v>
      </c>
      <c r="D66" s="6">
        <v>5.14</v>
      </c>
      <c r="E66" s="2">
        <v>13</v>
      </c>
      <c r="F66" s="2">
        <v>2</v>
      </c>
      <c r="G66" s="2">
        <v>6</v>
      </c>
      <c r="H66" s="2">
        <v>0</v>
      </c>
      <c r="I66" s="2">
        <v>0</v>
      </c>
      <c r="J66" s="2">
        <v>0</v>
      </c>
      <c r="K66" s="2">
        <v>1</v>
      </c>
      <c r="L66" s="2">
        <v>0</v>
      </c>
      <c r="M66" s="2">
        <v>0</v>
      </c>
      <c r="N66" s="2">
        <v>0.25</v>
      </c>
      <c r="O66" s="2">
        <v>333</v>
      </c>
      <c r="P66" s="2">
        <v>75.099999999999994</v>
      </c>
      <c r="Q66" s="2">
        <v>91</v>
      </c>
      <c r="R66" s="2">
        <v>11</v>
      </c>
      <c r="S66" s="2">
        <v>17</v>
      </c>
      <c r="T66" s="2">
        <v>1</v>
      </c>
      <c r="U66" s="2">
        <v>4</v>
      </c>
      <c r="V66" s="2">
        <v>29</v>
      </c>
      <c r="W66" s="2">
        <v>0</v>
      </c>
      <c r="X66" s="2">
        <v>0</v>
      </c>
      <c r="Y66" s="2">
        <v>45</v>
      </c>
      <c r="Z66" s="2">
        <v>43</v>
      </c>
      <c r="AC66" s="2">
        <f t="shared" ref="AC66:AC67" si="16">D66</f>
        <v>5.14</v>
      </c>
      <c r="AD66" s="10">
        <f t="shared" si="11"/>
        <v>6.3063063063063057E-2</v>
      </c>
      <c r="AE66" s="10">
        <f t="shared" si="12"/>
        <v>8.7087087087087081E-2</v>
      </c>
      <c r="AF66" s="10">
        <f t="shared" si="13"/>
        <v>0.27327327327327328</v>
      </c>
      <c r="AG66" s="10">
        <f t="shared" si="14"/>
        <v>3.3033033033033031E-2</v>
      </c>
      <c r="AH66" s="52">
        <f t="shared" si="15"/>
        <v>66</v>
      </c>
      <c r="AI66">
        <f>(work!$E$2*AO66)+(work!$E$3*AP66)+(work!$E$4*AQ66)+(work!$E$5*AR66)+(work!$E$6*AS66)+(work!$E$7*AT66)</f>
        <v>33</v>
      </c>
      <c r="AJ66" t="s">
        <v>475</v>
      </c>
      <c r="AK66" t="s">
        <v>473</v>
      </c>
      <c r="AL66" t="s">
        <v>474</v>
      </c>
      <c r="AM66" t="s">
        <v>478</v>
      </c>
      <c r="AN66" t="s">
        <v>474</v>
      </c>
      <c r="AO66">
        <f t="shared" ref="AO66:AO67" si="17">COUNTIF($AJ66:$AN66,"A")</f>
        <v>1</v>
      </c>
      <c r="AP66">
        <f t="shared" ref="AP66:AP67" si="18">COUNTIF($AJ66:$AN66,"B")</f>
        <v>2</v>
      </c>
      <c r="AQ66">
        <f t="shared" ref="AQ66:AQ67" si="19">COUNTIF($AJ66:$AN66,"C")</f>
        <v>1</v>
      </c>
      <c r="AR66">
        <f t="shared" ref="AR66:AR67" si="20">COUNTIF($AJ66:$AN66,"D")</f>
        <v>0</v>
      </c>
      <c r="AS66">
        <f t="shared" ref="AS66:AS67" si="21">COUNTIF($AJ66:$AN66,"E")</f>
        <v>0</v>
      </c>
      <c r="AT66">
        <f t="shared" ref="AT66:AT67" si="22">COUNTIF($AJ66:$AN66,"F")</f>
        <v>1</v>
      </c>
    </row>
    <row r="67" spans="1:46" x14ac:dyDescent="0.15">
      <c r="A67" s="7">
        <v>66</v>
      </c>
      <c r="B67" s="8" t="s">
        <v>789</v>
      </c>
      <c r="C67" s="19" t="s">
        <v>18</v>
      </c>
      <c r="D67" s="6">
        <v>5.23</v>
      </c>
      <c r="E67" s="9">
        <v>14</v>
      </c>
      <c r="F67" s="9">
        <v>3</v>
      </c>
      <c r="G67" s="9">
        <v>7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0.3</v>
      </c>
      <c r="O67" s="9">
        <v>334</v>
      </c>
      <c r="P67" s="9">
        <v>75.2</v>
      </c>
      <c r="Q67" s="9">
        <v>93</v>
      </c>
      <c r="R67" s="9">
        <v>8</v>
      </c>
      <c r="S67" s="9">
        <v>14</v>
      </c>
      <c r="T67" s="9">
        <v>0</v>
      </c>
      <c r="U67" s="9">
        <v>1</v>
      </c>
      <c r="V67" s="9">
        <v>38</v>
      </c>
      <c r="W67" s="9">
        <v>0</v>
      </c>
      <c r="X67" s="9">
        <v>0</v>
      </c>
      <c r="Y67" s="9">
        <v>49</v>
      </c>
      <c r="Z67" s="9">
        <v>44</v>
      </c>
      <c r="AC67" s="2">
        <f t="shared" si="16"/>
        <v>5.23</v>
      </c>
      <c r="AD67" s="10">
        <f t="shared" ref="AD67" si="23">(S67+U67)/O67</f>
        <v>4.4910179640718563E-2</v>
      </c>
      <c r="AE67" s="10">
        <f t="shared" ref="AE67" si="24">V67/O67</f>
        <v>0.11377245508982035</v>
      </c>
      <c r="AF67" s="10">
        <f t="shared" ref="AF67" si="25">Q67/O67</f>
        <v>0.27844311377245506</v>
      </c>
      <c r="AG67" s="10">
        <f t="shared" ref="AG67" si="26">R67/O67</f>
        <v>2.3952095808383235E-2</v>
      </c>
      <c r="AH67" s="52">
        <f t="shared" ref="AH67" si="27">100*AI67/50</f>
        <v>66</v>
      </c>
      <c r="AI67">
        <f>(work!$E$2*AO67)+(work!$E$3*AP67)+(work!$E$4*AQ67)+(work!$E$5*AR67)+(work!$E$6*AS67)+(work!$E$7*AT67)</f>
        <v>33</v>
      </c>
      <c r="AJ67" t="s">
        <v>475</v>
      </c>
      <c r="AK67" t="s">
        <v>473</v>
      </c>
      <c r="AL67" t="s">
        <v>474</v>
      </c>
      <c r="AM67" t="s">
        <v>478</v>
      </c>
      <c r="AN67" t="s">
        <v>474</v>
      </c>
      <c r="AO67">
        <f t="shared" si="17"/>
        <v>1</v>
      </c>
      <c r="AP67">
        <f t="shared" si="18"/>
        <v>2</v>
      </c>
      <c r="AQ67">
        <f t="shared" si="19"/>
        <v>1</v>
      </c>
      <c r="AR67">
        <f t="shared" si="20"/>
        <v>0</v>
      </c>
      <c r="AS67">
        <f t="shared" si="21"/>
        <v>0</v>
      </c>
      <c r="AT67">
        <f t="shared" si="22"/>
        <v>1</v>
      </c>
    </row>
  </sheetData>
  <phoneticPr fontId="1"/>
  <hyperlinks>
    <hyperlink ref="B2" r:id="rId1" display="https://baseball-data.com/17/player/g/%E8%8F%85%E9%87%8E%E3%80%80%E6%99%BA%E4%B9%8B"/>
    <hyperlink ref="B3" r:id="rId2" display="https://baseball-data.com/17/player/l/%E8%8F%8A%E6%B1%A0%E3%80%80%E9%9B%84%E6%98%9F"/>
    <hyperlink ref="B4" r:id="rId3" display="https://baseball-data.com/17/player/h/%E5%B2%A9%E5%B5%9C%E3%80%80%E7%BF%94"/>
    <hyperlink ref="B5" r:id="rId4" display="https://baseball-data.com/17/player/d/%E5%8F%88%E5%90%89%E3%80%80%E5%85%8B%E6%A8%B9"/>
    <hyperlink ref="B6" r:id="rId5" display="https://baseball-data.com/17/player/g/%E3%83%9E%E3%82%A4%E3%82%B3%E3%83%A9%E3%82%B9"/>
    <hyperlink ref="B7" r:id="rId6" display="https://baseball-data.com/17/player/d/%E3%82%B8%E3%83%A7%E3%83%BC%E3%83%80%E3%83%B3"/>
    <hyperlink ref="B8" r:id="rId7" display="https://baseball-data.com/17/player/t/%E3%83%A1%E3%83%83%E3%82%BB%E3%83%B3%E3%82%B8%E3%83%A3%E3%83%BC"/>
    <hyperlink ref="B9" r:id="rId8" display="https://baseball-data.com/17/player/t/%E5%B2%A9%E5%B4%8E%E3%80%80%E5%84%AA"/>
    <hyperlink ref="B10" r:id="rId9" display="https://baseball-data.com/17/player/e/%E5%89%87%E6%9C%AC%E3%80%80%E6%98%82%E5%A4%A7"/>
    <hyperlink ref="B11" r:id="rId10" display="https://baseball-data.com/17/player/c/%E8%96%AE%E7%94%B0%E3%80%80%E5%92%8C%E6%A8%B9"/>
    <hyperlink ref="B12" r:id="rId11" display="https://baseball-data.com/17/player/h/%E6%9D%B1%E6%B5%9C%E3%80%80%E5%B7%A8"/>
    <hyperlink ref="B13" r:id="rId12" display="https://baseball-data.com/17/player/h/%E5%8D%83%E8%B3%80%E3%80%80%E6%BB%89%E5%A4%A7"/>
    <hyperlink ref="B14" r:id="rId13" display="https://baseball-data.com/17/player/e/%E5%B2%B8%E3%80%80%E5%AD%9D%E4%B9%8B"/>
    <hyperlink ref="B15" r:id="rId14" display="https://baseball-data.com/17/player/c/%E9%87%8E%E6%9D%91%E3%80%80%E7%A5%90%E8%BC%94"/>
    <hyperlink ref="B16" r:id="rId15" display="https://baseball-data.com/17/player/s/%E5%B0%8F%E5%B7%9D%E3%80%80%E6%B3%B0%E5%BC%98"/>
    <hyperlink ref="B17" r:id="rId16" display="https://baseball-data.com/17/player/yb/%E4%BB%8A%E6%B0%B8%E3%80%80%E6%98%87%E5%A4%AA"/>
    <hyperlink ref="B18" r:id="rId17" display="https://baseball-data.com/17/player/yb/%E3%82%A6%E3%82%A3%E3%83%BC%E3%83%A9%E3%83%B3%E3%83%89"/>
    <hyperlink ref="B19" r:id="rId18" display="https://baseball-data.com/17/player/t/%E7%A7%8B%E5%B1%B1%E3%80%80%E6%8B%93%E5%B7%B3"/>
    <hyperlink ref="B20" r:id="rId19" display="https://baseball-data.com/17/player/g/%E7%95%A0%E3%80%80%E4%B8%96%E5%91%A8"/>
    <hyperlink ref="B21" r:id="rId20" display="https://baseball-data.com/17/player/g/%E7%94%B0%E5%8F%A3%E3%80%80%E9%BA%97%E6%96%97"/>
    <hyperlink ref="B22" r:id="rId21" display="https://baseball-data.com/17/player/m/%E9%85%92%E5%B1%85%E3%80%80%E7%9F%A5%E5%8F%B2"/>
    <hyperlink ref="B23" r:id="rId22" display="https://baseball-data.com/17/player/h/%E3%83%90%E3%83%B3%E3%83%87%E3%83%B3%E3%83%8F%E3%83%BC%E3%82%AF"/>
    <hyperlink ref="B24" r:id="rId23" display="https://baseball-data.com/17/player/bs/%E3%83%87%E3%82%A3%E3%82%AF%E3%82%BD%E3%83%B3"/>
    <hyperlink ref="B25" r:id="rId24" display="https://baseball-data.com/17/player/e/%E7%BE%8E%E9%A6%AC%E3%80%80%E5%AD%A6"/>
    <hyperlink ref="B26" r:id="rId25" display="https://baseball-data.com/17/player/h/%E7%9F%B3%E5%B7%9D%E3%80%80%E6%9F%8A%E5%A4%AA"/>
    <hyperlink ref="B27" r:id="rId26" display="https://baseball-data.com/17/player/m/%E4%BA%8C%E6%9C%A8%E3%80%80%E5%BA%B7%E5%A4%AA"/>
    <hyperlink ref="B28" r:id="rId27" display="https://baseball-data.com/17/player/l/%E5%8D%81%E4%BA%80%E3%80%80%E5%89%A3"/>
    <hyperlink ref="B29" r:id="rId28" display="https://baseball-data.com/17/player/yb/%E7%9F%B3%E7%94%B0%E3%80%80%E5%81%A5%E5%A4%A7"/>
    <hyperlink ref="B30" r:id="rId29" display="https://baseball-data.com/17/player/bs/%E8%A5%BF%E3%80%80%E5%8B%87%E8%BC%9D"/>
    <hyperlink ref="B31" r:id="rId30" display="https://baseball-data.com/17/player/l/%E5%A4%9A%E5%92%8C%E7%94%B0%E3%80%80%E7%9C%9F%E4%B8%89%E9%83%8E"/>
    <hyperlink ref="B32" r:id="rId31" display="https://baseball-data.com/17/player/f/%E4%B8%8A%E6%B2%A2%E3%80%80%E7%9B%B4%E4%B9%8B"/>
    <hyperlink ref="B33" r:id="rId32" display="https://baseball-data.com/17/player/bs/%E9%87%91%E5%AD%90%E3%80%80%E5%8D%83%E5%B0%8B"/>
    <hyperlink ref="B34" r:id="rId33" display="https://baseball-data.com/17/player/f/%E5%8A%A0%E8%97%A4%E3%80%80%E8%B2%B4%E4%B9%8B"/>
    <hyperlink ref="B35" r:id="rId34" display="https://baseball-data.com/17/player/yb/%E6%BF%B5%E5%8F%A3%E3%80%80%E9%81%A5%E5%A4%A7"/>
    <hyperlink ref="B36" r:id="rId35" display="https://baseball-data.com/17/player/l/%E9%87%8E%E4%B8%8A%E3%80%80%E4%BA%AE%E7%A3%A8"/>
    <hyperlink ref="B37" r:id="rId36" display="https://baseball-data.com/17/player/c/%E4%B9%9D%E9%87%8C%E3%80%80%E4%BA%9C%E8%93%AE"/>
    <hyperlink ref="B38" r:id="rId37" display="https://baseball-data.com/17/player/c/%E5%A4%A7%E7%80%AC%E8%89%AF%E3%80%80%E5%A4%A7%E5%9C%B0"/>
    <hyperlink ref="B39" r:id="rId38" display="https://baseball-data.com/17/player/s/%E3%83%96%E3%82%AD%E3%83%A3%E3%83%8A%E3%83%B3"/>
    <hyperlink ref="B40" r:id="rId39" display="https://baseball-data.com/17/player/f/%E9%AB%98%E6%A2%A8%E3%80%80%E8%A3%95%E7%A8%94"/>
    <hyperlink ref="B41" r:id="rId40" display="https://baseball-data.com/17/player/t/%E8%83%BD%E8%A6%8B%E3%80%80%E7%AF%A4%E5%8F%B2"/>
    <hyperlink ref="B42" r:id="rId41" display="https://baseball-data.com/17/player/l/%E3%82%A6%E3%83%AB%E3%83%95"/>
    <hyperlink ref="B43" r:id="rId42" display="https://baseball-data.com/17/player/bs/%E5%B1%B1%E5%B2%A1%E3%80%80%E6%B3%B0%E8%BC%94"/>
    <hyperlink ref="B44" r:id="rId43" display="https://baseball-data.com/17/player/c/%E4%B8%AD%E6%9D%91%E3%80%80%E7%A5%90%E5%A4%AA"/>
    <hyperlink ref="B45" r:id="rId44" display="https://baseball-data.com/17/player/d/%E3%83%90%E3%83%AB%E3%83%87%E3%82%B9"/>
    <hyperlink ref="B46" r:id="rId45" display="https://baseball-data.com/17/player/yb/%E4%BA%95%E7%B4%8D%E3%80%80%E7%BF%94%E4%B8%80"/>
    <hyperlink ref="B47" r:id="rId46" display="https://baseball-data.com/17/player/s/%E5%8E%9F%E3%80%80%E6%A8%B9%E7%90%86"/>
    <hyperlink ref="B48" r:id="rId47" display="https://baseball-data.com/17/player/f/%E3%83%A1%E3%83%B3%E3%83%89%E3%83%BC%E3%82%B5"/>
    <hyperlink ref="B49" r:id="rId48" display="https://baseball-data.com/17/player/m/%E6%B6%8C%E4%BA%95%E3%80%80%E7%A7%80%E7%AB%A0"/>
    <hyperlink ref="B50" r:id="rId49" display="https://baseball-data.com/17/player/c/%E5%B2%A1%E7%94%B0%E3%80%80%E6%98%8E%E4%B8%88"/>
    <hyperlink ref="B51" r:id="rId50" display="https://baseball-data.com/17/player/c/%E3%82%B8%E3%83%A7%E3%83%B3%E3%82%BD%E3%83%B3"/>
    <hyperlink ref="B52" r:id="rId51" display="https://baseball-data.com/17/player/d/%E5%A4%A7%E9%87%8E%E3%80%80%E9%9B%84%E5%A4%A7"/>
    <hyperlink ref="B53" r:id="rId52" display="https://baseball-data.com/17/player/e/%E8%BE%9B%E5%B3%B6%E3%80%80%E8%88%AA"/>
    <hyperlink ref="B54" r:id="rId53" display="https://baseball-data.com/17/player/m/%E4%BD%90%E3%80%85%E6%9C%A8%E3%80%80%E5%8D%83%E9%9A%BC"/>
    <hyperlink ref="B55" r:id="rId54" display="https://baseball-data.com/17/player/m/%E3%82%B9%E3%82%BF%E3%83%B3%E3%83%AA%E3%83%83%E3%82%B8"/>
    <hyperlink ref="B56" r:id="rId55" display="https://baseball-data.com/17/player/t/%E5%B0%8F%E9%87%8E%E3%80%80%E6%B3%B0%E5%B7%B1"/>
    <hyperlink ref="B57" r:id="rId56" display="https://baseball-data.com/17/player/bs/%E6%9D%BE%E8%91%89%E3%80%80%E8%B2%B4%E5%A4%A7"/>
    <hyperlink ref="B58" r:id="rId57" display="https://baseball-data.com/17/player/m/%E5%94%90%E5%B7%9D%E3%80%80%E4%BE%91%E5%B7%B1"/>
    <hyperlink ref="B59" r:id="rId58" display="https://baseball-data.com/17/player/h/%E4%B8%AD%E7%94%B0%E3%80%80%E8%B3%A2%E4%B8%80"/>
    <hyperlink ref="B60" r:id="rId59" display="https://baseball-data.com/17/player/s/%E6%98%9F%E3%80%80%E7%9F%A5%E5%BC%A5"/>
    <hyperlink ref="B61" r:id="rId60" display="https://baseball-data.com/17/player/f/%E6%9C%89%E5%8E%9F%E3%80%80%E8%88%AA%E5%B9%B3"/>
    <hyperlink ref="B62" r:id="rId61" display="https://baseball-data.com/17/player/d/%E5%B0%8F%E7%AC%A0%E5%8E%9F%E3%80%80%E6%85%8E%E4%B9%8B%E4%BB%8B"/>
    <hyperlink ref="B63" r:id="rId62" display="https://baseball-data.com/17/player/t/%E5%B2%A9%E8%B2%9E%E3%80%80%E7%A5%90%E5%A4%AA"/>
    <hyperlink ref="B64" r:id="rId63" display="https://baseball-data.com/17/player/m/%E7%9F%B3%E5%B7%9D%E3%80%80%E6%AD%A9"/>
    <hyperlink ref="B65" r:id="rId64" display="https://baseball-data.com/17/player/s/%E7%9F%B3%E5%B7%9D%E3%80%80%E9%9B%85%E8%A6%8F"/>
    <hyperlink ref="B66" r:id="rId65" display="https://baseball-data.com/17/player/s/%E5%B1%B1%E4%B8%AD%E3%80%80%E6%B5%A9%E5%8F%B2"/>
    <hyperlink ref="B67" r:id="rId66" display="https://baseball-data.com/17/player/d/%E5%90%89%E8%A6%8B%E3%80%80%E4%B8%80%E8%B5%B7"/>
  </hyperlinks>
  <pageMargins left="0.7" right="0.7" top="0.75" bottom="0.75" header="0.3" footer="0.3"/>
  <legacyDrawing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2018野手一覧</vt:lpstr>
      <vt:lpstr>2018投手一覧</vt:lpstr>
      <vt:lpstr>work</vt:lpstr>
      <vt:lpstr>参考サイト</vt:lpstr>
      <vt:lpstr>2017野手一覧</vt:lpstr>
      <vt:lpstr>2017投手一覧</vt:lpstr>
    </vt:vector>
  </TitlesOfParts>
  <Company>NEC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NEC-USER</dc:creator>
  <cp:lastModifiedBy>user-560</cp:lastModifiedBy>
  <dcterms:created xsi:type="dcterms:W3CDTF">2019-01-24T10:19:15Z</dcterms:created>
  <dcterms:modified xsi:type="dcterms:W3CDTF">2019-04-04T23:26:29Z</dcterms:modified>
</cp:coreProperties>
</file>